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18 - GRA med prietaisai TP (aš pirmin)\Pirkimo sąlygos į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164" i="1" l="1"/>
  <c r="G158" i="1"/>
  <c r="H163" i="1" s="1"/>
  <c r="H146" i="1"/>
  <c r="H145" i="1"/>
  <c r="G141" i="1"/>
  <c r="G145" i="1" s="1"/>
  <c r="G146" i="1" s="1"/>
  <c r="G147" i="1" s="1"/>
  <c r="H129" i="1"/>
  <c r="G122" i="1"/>
  <c r="G128" i="1" s="1"/>
  <c r="G129" i="1" s="1"/>
  <c r="G130" i="1" s="1"/>
  <c r="H110" i="1"/>
  <c r="H109" i="1"/>
  <c r="G103" i="1"/>
  <c r="G109" i="1" s="1"/>
  <c r="G110" i="1" s="1"/>
  <c r="G111" i="1" s="1"/>
  <c r="H91" i="1"/>
  <c r="G87" i="1"/>
  <c r="H90" i="1" s="1"/>
  <c r="H75" i="1"/>
  <c r="H74" i="1"/>
  <c r="G67" i="1"/>
  <c r="G74" i="1" s="1"/>
  <c r="G75" i="1" s="1"/>
  <c r="G76" i="1" s="1"/>
  <c r="H55" i="1"/>
  <c r="G52" i="1"/>
  <c r="G54" i="1" s="1"/>
  <c r="G55" i="1" s="1"/>
  <c r="G56" i="1" s="1"/>
  <c r="H40" i="1"/>
  <c r="G37" i="1"/>
  <c r="H39" i="1" s="1"/>
  <c r="G21" i="1"/>
  <c r="H54" i="1" l="1"/>
  <c r="H128" i="1"/>
  <c r="G39" i="1"/>
  <c r="G40" i="1" s="1"/>
  <c r="G41" i="1" s="1"/>
  <c r="G90" i="1"/>
  <c r="G91" i="1" s="1"/>
  <c r="G92" i="1" s="1"/>
  <c r="G163" i="1"/>
  <c r="G164" i="1" s="1"/>
  <c r="G165" i="1" s="1"/>
</calcChain>
</file>

<file path=xl/sharedStrings.xml><?xml version="1.0" encoding="utf-8"?>
<sst xmlns="http://schemas.openxmlformats.org/spreadsheetml/2006/main" count="340" uniqueCount="171">
  <si>
    <t>PIRKIMO SĄLYGŲ PRIEDAS "PASIŪLYMO FORMA"</t>
  </si>
  <si>
    <t>MEDICINOS PRIETAISAI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</si>
  <si>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</si>
  <si>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</si>
  <si>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</si>
  <si>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</si>
  <si>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</si>
  <si>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</si>
  <si>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</si>
  <si>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</si>
  <si>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</si>
  <si>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</si>
  <si>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</si>
  <si>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</si>
  <si>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</si>
  <si>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</si>
  <si>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</si>
  <si>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</si>
  <si>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</si>
  <si>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</si>
  <si>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</si>
  <si>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</si>
  <si>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</si>
  <si>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</si>
  <si>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</si>
  <si>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</si>
  <si>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</si>
  <si>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RINKINYS PRIEMONIŲ IŠORINEI KAULŲ FIKSACIJAI, DUBENS</t>
  </si>
  <si>
    <t>Tiekėjo pasiūlymas:</t>
  </si>
  <si>
    <t>Nr.</t>
  </si>
  <si>
    <t>Pavadinimas</t>
  </si>
  <si>
    <t>Mato vienetas</t>
  </si>
  <si>
    <t>Suma be PVM, Eur</t>
  </si>
  <si>
    <t>1.</t>
  </si>
  <si>
    <t>Rinkinys priemonių išorinei kaulų fiksacijai, dubens</t>
  </si>
  <si>
    <t>1.1.</t>
  </si>
  <si>
    <t>vnt.</t>
  </si>
  <si>
    <t>1.1.1.</t>
  </si>
  <si>
    <t>Garantija ilgesnė nei 24 mėn.(Taip/Ne)</t>
  </si>
  <si>
    <t>Balai</t>
  </si>
  <si>
    <t>Suma be PVM</t>
  </si>
  <si>
    <t>Taikomas PVM dydis (%)</t>
  </si>
  <si>
    <t>PVM suma</t>
  </si>
  <si>
    <t>Suma su PVM</t>
  </si>
  <si>
    <t>2. DALIS</t>
  </si>
  <si>
    <t>RINKINYS PRIEMONIŲ IŠORINEI KAULŲ FIKSACIJAI, GALŪNIŲ</t>
  </si>
  <si>
    <t>2.</t>
  </si>
  <si>
    <t>Rinkinys priemonių išorinei kaulų fiksacijai, galūnių</t>
  </si>
  <si>
    <t>2.1.</t>
  </si>
  <si>
    <t>2.1.1.</t>
  </si>
  <si>
    <t>3. DALIS</t>
  </si>
  <si>
    <t>STALAS OPERACINIS, NEŠIOJAMAS</t>
  </si>
  <si>
    <t>3.</t>
  </si>
  <si>
    <t>Stalas operacinis, nešiojamas</t>
  </si>
  <si>
    <t>3.1.</t>
  </si>
  <si>
    <t>3.1.1.</t>
  </si>
  <si>
    <t>3.1.2.</t>
  </si>
  <si>
    <t>3.1.3.</t>
  </si>
  <si>
    <t>3.1.4.</t>
  </si>
  <si>
    <t>Yra galimybė stovą- laikiklį lašinėms infuzijoms tvirtinti  įvairiose stalo pusėse (priekyje, gale, kairėje ir dešinėje pusėje). (Taip/Ne)</t>
  </si>
  <si>
    <t>3.1.5.</t>
  </si>
  <si>
    <t>3.1.6.</t>
  </si>
  <si>
    <t>Komplektacijoje yra balnakilpės kojoms pakelti, 2 vnt.(Taip/Ne)</t>
  </si>
  <si>
    <t>4. DALIS</t>
  </si>
  <si>
    <t>LOVA MEDICININĖ, SU RATUKAIS</t>
  </si>
  <si>
    <t>4.</t>
  </si>
  <si>
    <t>Lova medicininė, su ratukais</t>
  </si>
  <si>
    <t>4.1.</t>
  </si>
  <si>
    <t>4.1.1.</t>
  </si>
  <si>
    <t>4.1.2.</t>
  </si>
  <si>
    <t>Komplektacijoje po gulimąją dalimi pakabinama lentyna(Taip/Ne)</t>
  </si>
  <si>
    <t>5. DALIS</t>
  </si>
  <si>
    <t>LARINGOSKOPAS VIDEO</t>
  </si>
  <si>
    <t>5.</t>
  </si>
  <si>
    <t>Laringoskopas video</t>
  </si>
  <si>
    <t>5.1.</t>
  </si>
  <si>
    <t>5.1.1.</t>
  </si>
  <si>
    <t>5.1.2.</t>
  </si>
  <si>
    <t>Veikimas su naujais elementais ar pilnai įkrautu akumuliatoriumi daugiau nei 90 min.(Taip/Ne)</t>
  </si>
  <si>
    <t>5.1.3.</t>
  </si>
  <si>
    <t>5.1.4.</t>
  </si>
  <si>
    <t>5.1.5.</t>
  </si>
  <si>
    <t>6. DALIS</t>
  </si>
  <si>
    <t>STOVAS INFUZIJŲ</t>
  </si>
  <si>
    <t>6.</t>
  </si>
  <si>
    <t>Stovas infuzijų</t>
  </si>
  <si>
    <t>6.1.</t>
  </si>
  <si>
    <t>Stovas, infuzijų</t>
  </si>
  <si>
    <t>6.1.1.</t>
  </si>
  <si>
    <t>6.1.2.</t>
  </si>
  <si>
    <t>6.1.3.</t>
  </si>
  <si>
    <t>Aukštis reguliuojamas platesnėse ribose kaip 150- 200 cm. (Taip/Ne)</t>
  </si>
  <si>
    <t>6.1.4.</t>
  </si>
  <si>
    <t>6.1.5.</t>
  </si>
  <si>
    <t>7. DALIS</t>
  </si>
  <si>
    <t>APARATAS DIRBTINĖS PLAUČIŲ VENTILIACIJOS, NEŠIOJAMAS</t>
  </si>
  <si>
    <t>7.</t>
  </si>
  <si>
    <t>Aparatas dirbtinės plaučių ventiliacijos, nešiojamas</t>
  </si>
  <si>
    <t>7.1.</t>
  </si>
  <si>
    <t>7.1.1.</t>
  </si>
  <si>
    <t>7.1.2.</t>
  </si>
  <si>
    <t>7.1.3.</t>
  </si>
  <si>
    <t>8. DALIS</t>
  </si>
  <si>
    <t>ELEKTROKOAGULIATORIUS</t>
  </si>
  <si>
    <t>8.</t>
  </si>
  <si>
    <t>Elektrokoaguliatorius</t>
  </si>
  <si>
    <t>8.1.</t>
  </si>
  <si>
    <t>8.1.1.</t>
  </si>
  <si>
    <t>8.1.2.</t>
  </si>
  <si>
    <t>8.1.3.</t>
  </si>
  <si>
    <t>8.1.4.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</si>
  <si>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</si>
  <si>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</si>
  <si>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</si>
  <si>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</si>
  <si>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</si>
  <si>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</si>
  <si>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</si>
  <si>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</si>
  <si>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</si>
  <si>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</si>
  <si>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</si>
  <si>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</si>
  <si>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</si>
  <si>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</si>
  <si>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</si>
  <si>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</si>
  <si>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</si>
  <si>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</si>
  <si>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</si>
  <si>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</si>
  <si>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</si>
  <si>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</si>
  <si>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</si>
  <si>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</si>
  <si>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5144 2025-10-10 15:04:07</t>
  </si>
  <si>
    <t>Pirkimo sąlygų 
2 priedas</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</si>
  <si>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</si>
  <si>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</si>
  <si>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Garantija ilgesnė nei 24 mėn (Taip/Ne)</t>
  </si>
  <si>
    <t>Maksimalus kiekis **</t>
  </si>
  <si>
    <t>Siūloma reikšmė, ekonominio naudingumo balui nustatyti</t>
  </si>
  <si>
    <t>Mato vieneto kaina be PVM, Eur*</t>
  </si>
  <si>
    <t>Prekės pavadinimas, modelis, gamintojas, kilmės šalis</t>
  </si>
  <si>
    <t>(įrašoma TAIP arba NE)</t>
  </si>
  <si>
    <t>(įrašoma TAIP arba NE, tikslus svoris)</t>
  </si>
  <si>
    <t>(įrašoma TAIP arba NE, tikslus aukštis)</t>
  </si>
  <si>
    <t>Visas korpusas įskaitant atramas pagamintas iš nerūdijančio plieno (Taip/Ne)</t>
  </si>
  <si>
    <t>Ratukai dengti guma (Taip/Ne)</t>
  </si>
  <si>
    <t>Maksimalus leidžiamas svoris  didesnis kaip 6 kg (Taip/Ne)</t>
  </si>
  <si>
    <t>Maitinimas iš įkraunamo akumuliatorius (Taip/Ne)</t>
  </si>
  <si>
    <t>Komplektacijoje antgalis Macintosh tipo Nr.1, daugkartinio naudojimo, ne mažiau kaip 1 vnt, (Taip/Ne)</t>
  </si>
  <si>
    <t>Ekrano apsaugos klasė  IPX5 ir aukštesnė</t>
  </si>
  <si>
    <t>(įrašoma TAIP arba NE, tiksli apsaugos klasė)</t>
  </si>
  <si>
    <t>(įrašoma TAIP arba NE, tikslus kiekis)</t>
  </si>
  <si>
    <t>(įrašoma TAIP arba NE, laikas minutėmis)</t>
  </si>
  <si>
    <t>Galimybė įrašyti vaizdus į prietaiso atmintį (Taip/Ne)</t>
  </si>
  <si>
    <t>Trendelenburgo ir atvirkštinio trendelenburgo pozicija (Taip/Ne)</t>
  </si>
  <si>
    <t>(įrašoma TAIP arba NE, ratukų kiekis)</t>
  </si>
  <si>
    <t>Komplektacijoje ne mažiau kaip 2 vnt. nuimamų ratukų 20cm (± 5cm) skersmens (Taip/Ne)</t>
  </si>
  <si>
    <t>Viršutinė, sulankstoma lentyna, skirta per neštuvus pratekėjusių skysčių surinkimui su  skysčio išleidimo anga (Taip/Ne)</t>
  </si>
  <si>
    <t>Įvedus paciento amžių ir ūgį aparatas įjungia iš anksto nustatytus startinius parametrus (Taip/Ne)</t>
  </si>
  <si>
    <t>Ventiliacijos režimas CPR Mode (Taip/Ne)</t>
  </si>
  <si>
    <t>Ventiliacijos režimas CPAP (Taip/Ne)</t>
  </si>
  <si>
    <t>Galimybė prijungti sulydymo rankenas tiek atvirajai, tiek ir laparoskopinei chirurgijai (Taip/Ne)</t>
  </si>
  <si>
    <t>Automatinė galios ir slėgio kontrolė sulydymo metu (Taip/Ne)</t>
  </si>
  <si>
    <t>Bipolinis audinių sulydymas automatinis (Taip/Ne)</t>
  </si>
  <si>
    <t>(įrašoma TAIP arba NE, tiksli garantija)</t>
  </si>
  <si>
    <t>Komplektacijoje yra šviestuvai tvirtinami prie bėgelių, 2 vnt (Taip/Ne)</t>
  </si>
  <si>
    <t>Komplektacijojestovas lašinėms infuzijoms, tvirtinamas prie lovos (Taip/Ne)</t>
  </si>
  <si>
    <t>Komplektacijoje metalinis laikiklis-strypas (Taip/Ne)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</si>
</sst>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charset val="186"/>
    </font>
    <font>
      <b/>
      <sz val="11"/>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2" borderId="1" xfId="0" applyFont="1" applyFill="1" applyBorder="1" applyAlignment="1">
      <alignment vertical="center" wrapText="1"/>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xf>
    <xf numFmtId="0" fontId="5" fillId="4"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xf>
    <xf numFmtId="0" fontId="4" fillId="5" borderId="1" xfId="0" applyFont="1" applyFill="1" applyBorder="1" applyAlignment="1" applyProtection="1">
      <alignment vertical="center"/>
      <protection locked="0"/>
    </xf>
    <xf numFmtId="0" fontId="4" fillId="0" borderId="15" xfId="0" applyFont="1" applyBorder="1" applyAlignment="1">
      <alignment vertical="center"/>
    </xf>
    <xf numFmtId="0" fontId="4"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2" xfId="0" applyFont="1" applyBorder="1" applyAlignment="1">
      <alignment vertical="center"/>
    </xf>
    <xf numFmtId="0" fontId="4" fillId="0" borderId="23" xfId="0" applyFont="1" applyBorder="1" applyAlignment="1">
      <alignment vertical="center"/>
    </xf>
    <xf numFmtId="0" fontId="4" fillId="0" borderId="23" xfId="0" applyFont="1" applyBorder="1" applyAlignment="1" applyProtection="1">
      <alignment vertical="center"/>
      <protection locked="0"/>
    </xf>
    <xf numFmtId="0" fontId="4" fillId="4"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4" borderId="0" xfId="0" applyFont="1" applyFill="1" applyAlignment="1">
      <alignment horizontal="left" vertical="center" wrapText="1"/>
    </xf>
    <xf numFmtId="0" fontId="5" fillId="4" borderId="23" xfId="0" applyFont="1" applyFill="1" applyBorder="1" applyAlignment="1">
      <alignment vertical="center"/>
    </xf>
    <xf numFmtId="0" fontId="4" fillId="4" borderId="23" xfId="0" applyFont="1" applyFill="1" applyBorder="1" applyAlignment="1">
      <alignment vertical="center"/>
    </xf>
    <xf numFmtId="0" fontId="4" fillId="4" borderId="23" xfId="0" applyFont="1" applyFill="1" applyBorder="1" applyAlignment="1">
      <alignment vertical="center" wrapText="1"/>
    </xf>
    <xf numFmtId="0" fontId="5" fillId="4" borderId="23" xfId="0" applyFont="1" applyFill="1" applyBorder="1" applyAlignment="1">
      <alignment vertical="center" wrapText="1"/>
    </xf>
    <xf numFmtId="0" fontId="4" fillId="2" borderId="0" xfId="0" applyFont="1" applyFill="1" applyAlignment="1">
      <alignment horizontal="center" vertical="center"/>
    </xf>
    <xf numFmtId="0" fontId="5" fillId="4" borderId="23" xfId="0" applyFont="1" applyFill="1" applyBorder="1" applyAlignment="1">
      <alignment horizontal="center" vertical="center"/>
    </xf>
    <xf numFmtId="0" fontId="4" fillId="4" borderId="23" xfId="0" applyFont="1" applyFill="1" applyBorder="1" applyAlignment="1">
      <alignment horizontal="center" vertical="center"/>
    </xf>
    <xf numFmtId="0" fontId="4" fillId="2" borderId="0" xfId="0" applyFont="1" applyFill="1" applyAlignment="1">
      <alignment horizontal="center" vertical="center" wrapText="1"/>
    </xf>
    <xf numFmtId="0" fontId="4" fillId="5" borderId="0" xfId="0" applyFont="1" applyFill="1" applyAlignment="1" applyProtection="1">
      <alignment horizontal="center" vertical="center" wrapText="1"/>
      <protection locked="0"/>
    </xf>
    <xf numFmtId="0" fontId="5" fillId="4"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5" borderId="23"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4" fontId="4" fillId="2" borderId="0" xfId="0" applyNumberFormat="1" applyFont="1" applyFill="1" applyAlignment="1">
      <alignment horizontal="center" vertical="center"/>
    </xf>
    <xf numFmtId="0" fontId="4" fillId="4" borderId="0" xfId="0" applyFont="1" applyFill="1" applyAlignment="1">
      <alignment horizontal="center" vertical="center"/>
    </xf>
    <xf numFmtId="0" fontId="7" fillId="5"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abSelected="1" topLeftCell="A157" workbookViewId="0">
      <selection activeCell="B127" sqref="B127"/>
    </sheetView>
  </sheetViews>
  <sheetFormatPr defaultColWidth="10.875" defaultRowHeight="15" x14ac:dyDescent="0.25"/>
  <cols>
    <col min="1" max="1" width="9.125" style="54" customWidth="1"/>
    <col min="2" max="2" width="49.875" style="54" customWidth="1"/>
    <col min="3" max="3" width="13.25" style="74" customWidth="1"/>
    <col min="4" max="4" width="29.375" style="77" customWidth="1"/>
    <col min="5" max="6" width="29.375" style="74" customWidth="1"/>
    <col min="7" max="7" width="20.5" style="74" customWidth="1"/>
    <col min="8" max="8" width="26.5" style="74" customWidth="1"/>
    <col min="9" max="15" width="25" style="54" customWidth="1"/>
    <col min="16" max="16" width="10.875" style="54" customWidth="1"/>
    <col min="17" max="16384" width="10.875" style="54"/>
  </cols>
  <sheetData>
    <row r="1" spans="1:6" ht="30" x14ac:dyDescent="0.25">
      <c r="F1" s="77" t="s">
        <v>136</v>
      </c>
    </row>
    <row r="2" spans="1:6" x14ac:dyDescent="0.25">
      <c r="A2" s="55" t="s">
        <v>0</v>
      </c>
      <c r="B2" s="56"/>
    </row>
    <row r="3" spans="1:6" x14ac:dyDescent="0.25">
      <c r="B3" s="57"/>
    </row>
    <row r="4" spans="1:6" x14ac:dyDescent="0.25">
      <c r="A4" s="55" t="s">
        <v>1</v>
      </c>
      <c r="B4" s="56"/>
    </row>
    <row r="5" spans="1:6" x14ac:dyDescent="0.25">
      <c r="A5" s="56"/>
      <c r="B5" s="56"/>
    </row>
    <row r="6" spans="1:6" x14ac:dyDescent="0.25">
      <c r="A6" s="54" t="s">
        <v>2</v>
      </c>
      <c r="B6" s="55" t="s">
        <v>3</v>
      </c>
    </row>
    <row r="7" spans="1:6" x14ac:dyDescent="0.25">
      <c r="B7" s="56"/>
    </row>
    <row r="8" spans="1:6" x14ac:dyDescent="0.25">
      <c r="A8" s="58" t="s">
        <v>4</v>
      </c>
      <c r="B8" s="59"/>
    </row>
    <row r="9" spans="1:6" x14ac:dyDescent="0.25">
      <c r="A9" s="58" t="s">
        <v>5</v>
      </c>
      <c r="B9" s="59"/>
    </row>
    <row r="10" spans="1:6" x14ac:dyDescent="0.25">
      <c r="A10" s="58" t="s">
        <v>6</v>
      </c>
      <c r="B10" s="59"/>
    </row>
    <row r="12" spans="1:6" x14ac:dyDescent="0.25">
      <c r="A12" s="44" t="s">
        <v>7</v>
      </c>
      <c r="B12" s="60"/>
      <c r="C12" s="45"/>
      <c r="D12" s="61"/>
      <c r="E12" s="61"/>
      <c r="F12" s="62"/>
    </row>
    <row r="13" spans="1:6" ht="15.95" customHeight="1" x14ac:dyDescent="0.25">
      <c r="A13" s="46" t="s">
        <v>8</v>
      </c>
      <c r="B13" s="63"/>
      <c r="C13" s="45"/>
      <c r="D13" s="61"/>
      <c r="E13" s="61"/>
      <c r="F13" s="62"/>
    </row>
    <row r="14" spans="1:6" ht="15.95" customHeight="1" x14ac:dyDescent="0.25">
      <c r="A14" s="46" t="s">
        <v>9</v>
      </c>
      <c r="B14" s="63"/>
      <c r="C14" s="45"/>
      <c r="D14" s="61"/>
      <c r="E14" s="61"/>
      <c r="F14" s="62"/>
    </row>
    <row r="15" spans="1:6" ht="15.95" customHeight="1" x14ac:dyDescent="0.25">
      <c r="A15" s="44" t="s">
        <v>10</v>
      </c>
      <c r="B15" s="60"/>
      <c r="C15" s="45"/>
      <c r="D15" s="61"/>
      <c r="E15" s="61"/>
      <c r="F15" s="62"/>
    </row>
    <row r="16" spans="1:6" ht="40.5" customHeight="1" x14ac:dyDescent="0.25">
      <c r="A16" s="47" t="s">
        <v>11</v>
      </c>
      <c r="B16" s="63"/>
      <c r="C16" s="45"/>
      <c r="D16" s="61"/>
      <c r="E16" s="61"/>
      <c r="F16" s="62"/>
    </row>
    <row r="17" spans="1:7" ht="15.95" customHeight="1" x14ac:dyDescent="0.25">
      <c r="A17" s="44" t="s">
        <v>12</v>
      </c>
      <c r="B17" s="60"/>
      <c r="C17" s="45"/>
      <c r="D17" s="61"/>
      <c r="E17" s="61"/>
      <c r="F17" s="62"/>
    </row>
    <row r="18" spans="1:7" ht="15.95" customHeight="1" x14ac:dyDescent="0.25">
      <c r="A18" s="44" t="s">
        <v>13</v>
      </c>
      <c r="B18" s="60"/>
      <c r="C18" s="45"/>
      <c r="D18" s="61"/>
      <c r="E18" s="61"/>
      <c r="F18" s="62"/>
    </row>
    <row r="19" spans="1:7" ht="33" customHeight="1" x14ac:dyDescent="0.25">
      <c r="A19" s="44" t="s">
        <v>14</v>
      </c>
      <c r="B19" s="60"/>
      <c r="C19" s="45"/>
      <c r="D19" s="61"/>
      <c r="E19" s="61"/>
      <c r="F19" s="62"/>
    </row>
    <row r="20" spans="1:7" ht="33" customHeight="1" x14ac:dyDescent="0.25">
      <c r="A20" s="44" t="s">
        <v>15</v>
      </c>
      <c r="B20" s="60"/>
      <c r="C20" s="45"/>
      <c r="D20" s="61"/>
      <c r="E20" s="61"/>
      <c r="F20" s="62"/>
    </row>
    <row r="21" spans="1:7" ht="78.75" customHeight="1" x14ac:dyDescent="0.25">
      <c r="A21" s="48" t="s">
        <v>16</v>
      </c>
      <c r="B21" s="64"/>
      <c r="C21" s="49"/>
      <c r="D21" s="65"/>
      <c r="E21" s="65"/>
      <c r="F21" s="65"/>
      <c r="G21" s="84" t="str">
        <f>IF((SUMPRODUCT(--(C21=""))&gt;0), "Privaloma užpildyti, kai taikomi pašalinimo pagrindai", "")</f>
        <v>Privaloma užpildyti, kai taikomi pašalinimo pagrindai</v>
      </c>
    </row>
    <row r="22" spans="1:7" ht="18" customHeight="1" x14ac:dyDescent="0.25">
      <c r="A22" s="50"/>
      <c r="B22" s="50"/>
      <c r="C22" s="51"/>
      <c r="D22" s="51"/>
      <c r="E22" s="51"/>
      <c r="F22" s="51"/>
    </row>
    <row r="23" spans="1:7" x14ac:dyDescent="0.25">
      <c r="A23" s="67" t="s">
        <v>17</v>
      </c>
      <c r="B23" s="68"/>
      <c r="C23" s="68"/>
      <c r="D23" s="68"/>
      <c r="E23" s="68"/>
      <c r="F23" s="68"/>
    </row>
    <row r="24" spans="1:7" x14ac:dyDescent="0.25">
      <c r="A24" s="68" t="s">
        <v>18</v>
      </c>
      <c r="B24" s="68"/>
      <c r="C24" s="68"/>
      <c r="D24" s="68"/>
      <c r="E24" s="68"/>
      <c r="F24" s="68"/>
    </row>
    <row r="25" spans="1:7" x14ac:dyDescent="0.25">
      <c r="A25" s="68" t="s">
        <v>19</v>
      </c>
      <c r="B25" s="68"/>
      <c r="C25" s="68"/>
      <c r="D25" s="68"/>
      <c r="E25" s="68"/>
      <c r="F25" s="68"/>
    </row>
    <row r="26" spans="1:7" x14ac:dyDescent="0.25">
      <c r="A26" s="68" t="s">
        <v>20</v>
      </c>
      <c r="B26" s="68"/>
      <c r="C26" s="68"/>
      <c r="D26" s="68"/>
      <c r="E26" s="68"/>
      <c r="F26" s="68"/>
    </row>
    <row r="27" spans="1:7" x14ac:dyDescent="0.25">
      <c r="A27" s="68" t="s">
        <v>21</v>
      </c>
      <c r="B27" s="68"/>
      <c r="C27" s="68"/>
      <c r="D27" s="68"/>
      <c r="E27" s="68"/>
      <c r="F27" s="68"/>
    </row>
    <row r="28" spans="1:7" ht="32.1" customHeight="1" x14ac:dyDescent="0.25">
      <c r="A28" s="52" t="s">
        <v>22</v>
      </c>
      <c r="B28" s="68"/>
      <c r="C28" s="68"/>
      <c r="D28" s="68"/>
      <c r="E28" s="68"/>
      <c r="F28" s="68"/>
    </row>
    <row r="29" spans="1:7" x14ac:dyDescent="0.25">
      <c r="A29" s="68" t="s">
        <v>23</v>
      </c>
      <c r="B29" s="68"/>
      <c r="C29" s="68"/>
      <c r="D29" s="68"/>
      <c r="E29" s="68"/>
      <c r="F29" s="68"/>
    </row>
    <row r="30" spans="1:7" ht="36.75" customHeight="1" x14ac:dyDescent="0.25">
      <c r="A30" s="69" t="s">
        <v>24</v>
      </c>
      <c r="B30" s="69"/>
      <c r="C30" s="69"/>
      <c r="D30" s="78"/>
    </row>
    <row r="31" spans="1:7" x14ac:dyDescent="0.25">
      <c r="A31" s="66" t="s">
        <v>25</v>
      </c>
    </row>
    <row r="32" spans="1:7" ht="25.5" customHeight="1" x14ac:dyDescent="0.25">
      <c r="A32" s="55" t="s">
        <v>26</v>
      </c>
      <c r="B32" s="55" t="s">
        <v>27</v>
      </c>
    </row>
    <row r="33" spans="1:8" ht="11.25" customHeight="1" x14ac:dyDescent="0.25"/>
    <row r="34" spans="1:8" x14ac:dyDescent="0.25">
      <c r="A34" s="55" t="s">
        <v>28</v>
      </c>
    </row>
    <row r="35" spans="1:8" ht="51.75" customHeight="1" x14ac:dyDescent="0.25">
      <c r="A35" s="73" t="s">
        <v>29</v>
      </c>
      <c r="B35" s="73" t="s">
        <v>30</v>
      </c>
      <c r="C35" s="79" t="s">
        <v>140</v>
      </c>
      <c r="D35" s="79" t="s">
        <v>141</v>
      </c>
      <c r="E35" s="79" t="s">
        <v>31</v>
      </c>
      <c r="F35" s="79" t="s">
        <v>142</v>
      </c>
      <c r="G35" s="79" t="s">
        <v>32</v>
      </c>
      <c r="H35" s="79" t="s">
        <v>143</v>
      </c>
    </row>
    <row r="36" spans="1:8" x14ac:dyDescent="0.25">
      <c r="A36" s="70" t="s">
        <v>33</v>
      </c>
      <c r="B36" s="70" t="s">
        <v>34</v>
      </c>
      <c r="C36" s="76"/>
      <c r="D36" s="80"/>
      <c r="E36" s="76"/>
      <c r="F36" s="76"/>
      <c r="G36" s="76"/>
      <c r="H36" s="76"/>
    </row>
    <row r="37" spans="1:8" ht="38.25" customHeight="1" x14ac:dyDescent="0.25">
      <c r="A37" s="71" t="s">
        <v>35</v>
      </c>
      <c r="B37" s="71" t="s">
        <v>34</v>
      </c>
      <c r="C37" s="76">
        <v>4</v>
      </c>
      <c r="D37" s="80"/>
      <c r="E37" s="76" t="s">
        <v>36</v>
      </c>
      <c r="F37" s="82"/>
      <c r="G37" s="76" t="str">
        <f>IF(ISBLANK(F37),"", PRODUCT(C37,F37))</f>
        <v/>
      </c>
      <c r="H37" s="81"/>
    </row>
    <row r="38" spans="1:8" ht="30" x14ac:dyDescent="0.25">
      <c r="A38" s="71" t="s">
        <v>37</v>
      </c>
      <c r="B38" s="71" t="s">
        <v>38</v>
      </c>
      <c r="C38" s="76"/>
      <c r="D38" s="85" t="s">
        <v>167</v>
      </c>
      <c r="E38" s="76" t="s">
        <v>39</v>
      </c>
      <c r="F38" s="76"/>
      <c r="G38" s="76"/>
      <c r="H38" s="76"/>
    </row>
    <row r="39" spans="1:8" x14ac:dyDescent="0.25">
      <c r="F39" s="75" t="s">
        <v>40</v>
      </c>
      <c r="G39" s="75" t="str">
        <f>IF((COUNT(C37:C38)&lt;&gt;COUNT(G37:G38)),"", ROUND(SUM(G37:G38),2))</f>
        <v/>
      </c>
      <c r="H39" s="84" t="str">
        <f>IF((COUNT(C37:C38)&lt;&gt;COUNT(G37:G38)),"Neužpildytos visų objektų kainos", "")</f>
        <v>Neužpildytos visų objektų kainos</v>
      </c>
    </row>
    <row r="40" spans="1:8" x14ac:dyDescent="0.25">
      <c r="D40" s="79" t="s">
        <v>41</v>
      </c>
      <c r="E40" s="81"/>
      <c r="F40" s="75" t="s">
        <v>42</v>
      </c>
      <c r="G40" s="75" t="str">
        <f>IF(OR(G39="",E40=""),"", ROUND(PRODUCT(E40,G39)/100,2))</f>
        <v/>
      </c>
      <c r="H40" s="84" t="str">
        <f>IF(E40="", "Nurodykite taikomą PVM dydį", "")</f>
        <v>Nurodykite taikomą PVM dydį</v>
      </c>
    </row>
    <row r="41" spans="1:8" x14ac:dyDescent="0.25">
      <c r="F41" s="75" t="s">
        <v>43</v>
      </c>
      <c r="G41" s="75">
        <f>IF(ISBLANK(G40), "", ROUND(SUM(G39:G40),2))</f>
        <v>0</v>
      </c>
    </row>
    <row r="43" spans="1:8" ht="51.75" customHeight="1" x14ac:dyDescent="0.25">
      <c r="A43" s="53" t="s">
        <v>137</v>
      </c>
      <c r="B43" s="53"/>
      <c r="C43" s="53"/>
      <c r="D43" s="53"/>
      <c r="E43" s="53"/>
      <c r="F43" s="53"/>
      <c r="G43" s="53"/>
      <c r="H43" s="53"/>
    </row>
    <row r="44" spans="1:8" ht="23.25" customHeight="1" x14ac:dyDescent="0.25">
      <c r="A44" s="54" t="s">
        <v>138</v>
      </c>
      <c r="F44" s="83"/>
      <c r="G44" s="83"/>
    </row>
    <row r="47" spans="1:8" x14ac:dyDescent="0.25">
      <c r="A47" s="55" t="s">
        <v>44</v>
      </c>
      <c r="B47" s="55" t="s">
        <v>45</v>
      </c>
    </row>
    <row r="49" spans="1:8" x14ac:dyDescent="0.25">
      <c r="A49" s="55" t="s">
        <v>28</v>
      </c>
    </row>
    <row r="50" spans="1:8" ht="48" customHeight="1" x14ac:dyDescent="0.25">
      <c r="A50" s="73" t="s">
        <v>29</v>
      </c>
      <c r="B50" s="73" t="s">
        <v>30</v>
      </c>
      <c r="C50" s="79" t="s">
        <v>140</v>
      </c>
      <c r="D50" s="79" t="s">
        <v>141</v>
      </c>
      <c r="E50" s="79" t="s">
        <v>31</v>
      </c>
      <c r="F50" s="79" t="s">
        <v>142</v>
      </c>
      <c r="G50" s="79" t="s">
        <v>32</v>
      </c>
      <c r="H50" s="79" t="s">
        <v>143</v>
      </c>
    </row>
    <row r="51" spans="1:8" x14ac:dyDescent="0.25">
      <c r="A51" s="70" t="s">
        <v>46</v>
      </c>
      <c r="B51" s="70" t="s">
        <v>47</v>
      </c>
      <c r="C51" s="76"/>
      <c r="D51" s="80"/>
      <c r="E51" s="76"/>
      <c r="F51" s="76"/>
      <c r="G51" s="76"/>
      <c r="H51" s="76"/>
    </row>
    <row r="52" spans="1:8" ht="42.75" customHeight="1" x14ac:dyDescent="0.25">
      <c r="A52" s="71" t="s">
        <v>48</v>
      </c>
      <c r="B52" s="72" t="s">
        <v>47</v>
      </c>
      <c r="C52" s="76">
        <v>4</v>
      </c>
      <c r="D52" s="80"/>
      <c r="E52" s="76" t="s">
        <v>36</v>
      </c>
      <c r="F52" s="82"/>
      <c r="G52" s="76" t="str">
        <f>IF(ISBLANK(F52),"", PRODUCT(C52,F52))</f>
        <v/>
      </c>
      <c r="H52" s="81"/>
    </row>
    <row r="53" spans="1:8" ht="30" x14ac:dyDescent="0.25">
      <c r="A53" s="71" t="s">
        <v>49</v>
      </c>
      <c r="B53" s="72" t="s">
        <v>139</v>
      </c>
      <c r="C53" s="76"/>
      <c r="D53" s="85" t="s">
        <v>167</v>
      </c>
      <c r="E53" s="76" t="s">
        <v>39</v>
      </c>
      <c r="F53" s="76"/>
      <c r="G53" s="76"/>
      <c r="H53" s="76"/>
    </row>
    <row r="54" spans="1:8" x14ac:dyDescent="0.25">
      <c r="F54" s="75" t="s">
        <v>40</v>
      </c>
      <c r="G54" s="75" t="str">
        <f>IF((COUNT(C52:C53)&lt;&gt;COUNT(G52:G53)),"", ROUND(SUM(G52:G53),2))</f>
        <v/>
      </c>
      <c r="H54" s="84" t="str">
        <f>IF((COUNT(C52:C53)&lt;&gt;COUNT(G52:G53)),"Neužpildytos visų objektų kainos", "")</f>
        <v>Neužpildytos visų objektų kainos</v>
      </c>
    </row>
    <row r="55" spans="1:8" x14ac:dyDescent="0.25">
      <c r="D55" s="79" t="s">
        <v>41</v>
      </c>
      <c r="E55" s="81"/>
      <c r="F55" s="75" t="s">
        <v>42</v>
      </c>
      <c r="G55" s="75" t="str">
        <f>IF(OR(G54="",E55=""),"", ROUND(PRODUCT(E55,G54)/100,2))</f>
        <v/>
      </c>
      <c r="H55" s="84" t="str">
        <f>IF(E55="", "Nurodykite taikomą PVM dydį", "")</f>
        <v>Nurodykite taikomą PVM dydį</v>
      </c>
    </row>
    <row r="56" spans="1:8" x14ac:dyDescent="0.25">
      <c r="F56" s="75" t="s">
        <v>43</v>
      </c>
      <c r="G56" s="75">
        <f>IF(ISBLANK(G55), "", ROUND(SUM(G54:G55),2))</f>
        <v>0</v>
      </c>
    </row>
    <row r="58" spans="1:8" ht="51.75" customHeight="1" x14ac:dyDescent="0.25">
      <c r="A58" s="53" t="s">
        <v>137</v>
      </c>
      <c r="B58" s="53"/>
      <c r="C58" s="53"/>
      <c r="D58" s="53"/>
      <c r="E58" s="53"/>
      <c r="F58" s="53"/>
      <c r="G58" s="53"/>
      <c r="H58" s="53"/>
    </row>
    <row r="59" spans="1:8" ht="23.25" customHeight="1" x14ac:dyDescent="0.25">
      <c r="A59" s="54" t="s">
        <v>138</v>
      </c>
      <c r="F59" s="83"/>
      <c r="G59" s="83"/>
    </row>
    <row r="62" spans="1:8" x14ac:dyDescent="0.25">
      <c r="A62" s="55" t="s">
        <v>50</v>
      </c>
      <c r="B62" s="55" t="s">
        <v>51</v>
      </c>
    </row>
    <row r="64" spans="1:8" x14ac:dyDescent="0.25">
      <c r="A64" s="55" t="s">
        <v>28</v>
      </c>
    </row>
    <row r="65" spans="1:8" ht="58.5" customHeight="1" x14ac:dyDescent="0.25">
      <c r="A65" s="73" t="s">
        <v>29</v>
      </c>
      <c r="B65" s="73" t="s">
        <v>30</v>
      </c>
      <c r="C65" s="79" t="s">
        <v>140</v>
      </c>
      <c r="D65" s="79" t="s">
        <v>141</v>
      </c>
      <c r="E65" s="79" t="s">
        <v>31</v>
      </c>
      <c r="F65" s="79" t="s">
        <v>142</v>
      </c>
      <c r="G65" s="79" t="s">
        <v>32</v>
      </c>
      <c r="H65" s="79" t="s">
        <v>143</v>
      </c>
    </row>
    <row r="66" spans="1:8" x14ac:dyDescent="0.25">
      <c r="A66" s="70" t="s">
        <v>52</v>
      </c>
      <c r="B66" s="73" t="s">
        <v>53</v>
      </c>
      <c r="C66" s="76"/>
      <c r="D66" s="80"/>
      <c r="E66" s="76"/>
      <c r="F66" s="76"/>
      <c r="G66" s="76"/>
      <c r="H66" s="76"/>
    </row>
    <row r="67" spans="1:8" ht="46.5" customHeight="1" x14ac:dyDescent="0.25">
      <c r="A67" s="71" t="s">
        <v>54</v>
      </c>
      <c r="B67" s="72" t="s">
        <v>53</v>
      </c>
      <c r="C67" s="76">
        <v>5</v>
      </c>
      <c r="D67" s="80"/>
      <c r="E67" s="76" t="s">
        <v>36</v>
      </c>
      <c r="F67" s="82"/>
      <c r="G67" s="76" t="str">
        <f>IF(ISBLANK(F67),"", PRODUCT(C67,F67))</f>
        <v/>
      </c>
      <c r="H67" s="81"/>
    </row>
    <row r="68" spans="1:8" x14ac:dyDescent="0.25">
      <c r="A68" s="71" t="s">
        <v>55</v>
      </c>
      <c r="B68" s="72" t="s">
        <v>157</v>
      </c>
      <c r="C68" s="76"/>
      <c r="D68" s="85" t="s">
        <v>144</v>
      </c>
      <c r="E68" s="76" t="s">
        <v>39</v>
      </c>
      <c r="F68" s="76"/>
      <c r="G68" s="76"/>
      <c r="H68" s="76"/>
    </row>
    <row r="69" spans="1:8" ht="30" x14ac:dyDescent="0.25">
      <c r="A69" s="71" t="s">
        <v>56</v>
      </c>
      <c r="B69" s="72" t="s">
        <v>159</v>
      </c>
      <c r="C69" s="76"/>
      <c r="D69" s="85" t="s">
        <v>158</v>
      </c>
      <c r="E69" s="76" t="s">
        <v>39</v>
      </c>
      <c r="F69" s="76"/>
      <c r="G69" s="76"/>
      <c r="H69" s="76"/>
    </row>
    <row r="70" spans="1:8" ht="30" x14ac:dyDescent="0.25">
      <c r="A70" s="71" t="s">
        <v>57</v>
      </c>
      <c r="B70" s="72" t="s">
        <v>160</v>
      </c>
      <c r="C70" s="76"/>
      <c r="D70" s="85" t="s">
        <v>144</v>
      </c>
      <c r="E70" s="76" t="s">
        <v>39</v>
      </c>
      <c r="F70" s="76"/>
      <c r="G70" s="76"/>
      <c r="H70" s="76"/>
    </row>
    <row r="71" spans="1:8" ht="30" x14ac:dyDescent="0.25">
      <c r="A71" s="71" t="s">
        <v>58</v>
      </c>
      <c r="B71" s="72" t="s">
        <v>59</v>
      </c>
      <c r="C71" s="76"/>
      <c r="D71" s="85" t="s">
        <v>144</v>
      </c>
      <c r="E71" s="76" t="s">
        <v>39</v>
      </c>
      <c r="F71" s="76"/>
      <c r="G71" s="76"/>
      <c r="H71" s="76"/>
    </row>
    <row r="72" spans="1:8" ht="30" x14ac:dyDescent="0.25">
      <c r="A72" s="71" t="s">
        <v>60</v>
      </c>
      <c r="B72" s="72" t="s">
        <v>168</v>
      </c>
      <c r="C72" s="76"/>
      <c r="D72" s="85" t="s">
        <v>144</v>
      </c>
      <c r="E72" s="76" t="s">
        <v>39</v>
      </c>
      <c r="F72" s="76"/>
      <c r="G72" s="76"/>
      <c r="H72" s="76"/>
    </row>
    <row r="73" spans="1:8" x14ac:dyDescent="0.25">
      <c r="A73" s="71" t="s">
        <v>61</v>
      </c>
      <c r="B73" s="72" t="s">
        <v>62</v>
      </c>
      <c r="C73" s="76"/>
      <c r="D73" s="85" t="s">
        <v>144</v>
      </c>
      <c r="E73" s="76" t="s">
        <v>39</v>
      </c>
      <c r="F73" s="76"/>
      <c r="G73" s="76"/>
      <c r="H73" s="76"/>
    </row>
    <row r="74" spans="1:8" x14ac:dyDescent="0.25">
      <c r="F74" s="75" t="s">
        <v>40</v>
      </c>
      <c r="G74" s="75" t="str">
        <f>IF((COUNT(C67:C73)&lt;&gt;COUNT(G67:G73)),"", ROUND(SUM(G67:G73),2))</f>
        <v/>
      </c>
      <c r="H74" s="84" t="str">
        <f>IF((COUNT(C67:C73)&lt;&gt;COUNT(G67:G73)),"Neužpildytos visų objektų kainos", "")</f>
        <v>Neužpildytos visų objektų kainos</v>
      </c>
    </row>
    <row r="75" spans="1:8" x14ac:dyDescent="0.25">
      <c r="D75" s="79" t="s">
        <v>41</v>
      </c>
      <c r="E75" s="81"/>
      <c r="F75" s="75" t="s">
        <v>42</v>
      </c>
      <c r="G75" s="75" t="str">
        <f>IF(OR(G74="",E75=""),"", ROUND(PRODUCT(E75,G74)/100,2))</f>
        <v/>
      </c>
      <c r="H75" s="84" t="str">
        <f>IF(E75="", "Nurodykite taikomą PVM dydį", "")</f>
        <v>Nurodykite taikomą PVM dydį</v>
      </c>
    </row>
    <row r="76" spans="1:8" x14ac:dyDescent="0.25">
      <c r="F76" s="75" t="s">
        <v>43</v>
      </c>
      <c r="G76" s="75">
        <f>IF(ISBLANK(G75), "", ROUND(SUM(G74:G75),2))</f>
        <v>0</v>
      </c>
    </row>
    <row r="77" spans="1:8" ht="15.75" customHeight="1" x14ac:dyDescent="0.25"/>
    <row r="78" spans="1:8" ht="51.75" customHeight="1" x14ac:dyDescent="0.25">
      <c r="A78" s="53" t="s">
        <v>137</v>
      </c>
      <c r="B78" s="53"/>
      <c r="C78" s="53"/>
      <c r="D78" s="53"/>
      <c r="E78" s="53"/>
      <c r="F78" s="53"/>
      <c r="G78" s="53"/>
      <c r="H78" s="53"/>
    </row>
    <row r="79" spans="1:8" ht="23.25" customHeight="1" x14ac:dyDescent="0.25">
      <c r="A79" s="54" t="s">
        <v>138</v>
      </c>
      <c r="F79" s="83"/>
      <c r="G79" s="83"/>
    </row>
    <row r="82" spans="1:8" x14ac:dyDescent="0.25">
      <c r="A82" s="55" t="s">
        <v>63</v>
      </c>
      <c r="B82" s="55" t="s">
        <v>64</v>
      </c>
    </row>
    <row r="84" spans="1:8" x14ac:dyDescent="0.25">
      <c r="A84" s="55" t="s">
        <v>28</v>
      </c>
    </row>
    <row r="85" spans="1:8" ht="53.25" customHeight="1" x14ac:dyDescent="0.25">
      <c r="A85" s="73" t="s">
        <v>29</v>
      </c>
      <c r="B85" s="73" t="s">
        <v>30</v>
      </c>
      <c r="C85" s="79" t="s">
        <v>140</v>
      </c>
      <c r="D85" s="79" t="s">
        <v>141</v>
      </c>
      <c r="E85" s="79" t="s">
        <v>31</v>
      </c>
      <c r="F85" s="79" t="s">
        <v>142</v>
      </c>
      <c r="G85" s="79" t="s">
        <v>32</v>
      </c>
      <c r="H85" s="79" t="s">
        <v>143</v>
      </c>
    </row>
    <row r="86" spans="1:8" x14ac:dyDescent="0.25">
      <c r="A86" s="70" t="s">
        <v>65</v>
      </c>
      <c r="B86" s="73" t="s">
        <v>66</v>
      </c>
      <c r="C86" s="76"/>
      <c r="D86" s="80"/>
      <c r="E86" s="76"/>
      <c r="F86" s="76"/>
      <c r="G86" s="76"/>
      <c r="H86" s="76"/>
    </row>
    <row r="87" spans="1:8" ht="42.75" customHeight="1" x14ac:dyDescent="0.25">
      <c r="A87" s="71" t="s">
        <v>67</v>
      </c>
      <c r="B87" s="72" t="s">
        <v>66</v>
      </c>
      <c r="C87" s="76">
        <v>5</v>
      </c>
      <c r="D87" s="80"/>
      <c r="E87" s="76" t="s">
        <v>36</v>
      </c>
      <c r="F87" s="82"/>
      <c r="G87" s="76" t="str">
        <f>IF(ISBLANK(F87),"", PRODUCT(C87,F87))</f>
        <v/>
      </c>
      <c r="H87" s="81"/>
    </row>
    <row r="88" spans="1:8" ht="30" x14ac:dyDescent="0.25">
      <c r="A88" s="71" t="s">
        <v>68</v>
      </c>
      <c r="B88" s="72" t="s">
        <v>169</v>
      </c>
      <c r="C88" s="76"/>
      <c r="D88" s="85" t="s">
        <v>144</v>
      </c>
      <c r="E88" s="76" t="s">
        <v>39</v>
      </c>
      <c r="F88" s="76"/>
      <c r="G88" s="76"/>
      <c r="H88" s="76"/>
    </row>
    <row r="89" spans="1:8" x14ac:dyDescent="0.25">
      <c r="A89" s="71" t="s">
        <v>69</v>
      </c>
      <c r="B89" s="72" t="s">
        <v>70</v>
      </c>
      <c r="C89" s="76"/>
      <c r="D89" s="85" t="s">
        <v>144</v>
      </c>
      <c r="E89" s="76" t="s">
        <v>39</v>
      </c>
      <c r="F89" s="76"/>
      <c r="G89" s="76"/>
      <c r="H89" s="76"/>
    </row>
    <row r="90" spans="1:8" x14ac:dyDescent="0.25">
      <c r="F90" s="75" t="s">
        <v>40</v>
      </c>
      <c r="G90" s="75" t="str">
        <f>IF((COUNT(C87:C89)&lt;&gt;COUNT(G87:G89)),"", ROUND(SUM(G87:G89),2))</f>
        <v/>
      </c>
      <c r="H90" s="84" t="str">
        <f>IF((COUNT(C87:C89)&lt;&gt;COUNT(G87:G89)),"Neužpildytos visų objektų kainos", "")</f>
        <v>Neužpildytos visų objektų kainos</v>
      </c>
    </row>
    <row r="91" spans="1:8" x14ac:dyDescent="0.25">
      <c r="D91" s="79" t="s">
        <v>41</v>
      </c>
      <c r="E91" s="81"/>
      <c r="F91" s="75" t="s">
        <v>42</v>
      </c>
      <c r="G91" s="75" t="str">
        <f>IF(OR(G90="",E91=""),"", ROUND(PRODUCT(E91,G90)/100,2))</f>
        <v/>
      </c>
      <c r="H91" s="84" t="str">
        <f>IF(E91="", "Nurodykite taikomą PVM dydį", "")</f>
        <v>Nurodykite taikomą PVM dydį</v>
      </c>
    </row>
    <row r="92" spans="1:8" x14ac:dyDescent="0.25">
      <c r="F92" s="75" t="s">
        <v>43</v>
      </c>
      <c r="G92" s="75">
        <f>IF(ISBLANK(G91), "", ROUND(SUM(G90:G91),2))</f>
        <v>0</v>
      </c>
    </row>
    <row r="93" spans="1:8" ht="51.75" customHeight="1" x14ac:dyDescent="0.25">
      <c r="A93" s="53" t="s">
        <v>137</v>
      </c>
      <c r="B93" s="53"/>
      <c r="C93" s="53"/>
      <c r="D93" s="53"/>
      <c r="E93" s="53"/>
      <c r="F93" s="53"/>
      <c r="G93" s="53"/>
      <c r="H93" s="53"/>
    </row>
    <row r="94" spans="1:8" ht="23.25" customHeight="1" x14ac:dyDescent="0.25">
      <c r="A94" s="54" t="s">
        <v>138</v>
      </c>
      <c r="F94" s="83"/>
      <c r="G94" s="83"/>
    </row>
    <row r="98" spans="1:8" x14ac:dyDescent="0.25">
      <c r="A98" s="55" t="s">
        <v>71</v>
      </c>
      <c r="B98" s="55" t="s">
        <v>72</v>
      </c>
    </row>
    <row r="100" spans="1:8" x14ac:dyDescent="0.25">
      <c r="A100" s="55" t="s">
        <v>28</v>
      </c>
    </row>
    <row r="101" spans="1:8" ht="53.25" customHeight="1" x14ac:dyDescent="0.25">
      <c r="A101" s="73" t="s">
        <v>29</v>
      </c>
      <c r="B101" s="73" t="s">
        <v>30</v>
      </c>
      <c r="C101" s="79" t="s">
        <v>140</v>
      </c>
      <c r="D101" s="79" t="s">
        <v>141</v>
      </c>
      <c r="E101" s="79" t="s">
        <v>31</v>
      </c>
      <c r="F101" s="79" t="s">
        <v>142</v>
      </c>
      <c r="G101" s="79" t="s">
        <v>32</v>
      </c>
      <c r="H101" s="79" t="s">
        <v>143</v>
      </c>
    </row>
    <row r="102" spans="1:8" x14ac:dyDescent="0.25">
      <c r="A102" s="70" t="s">
        <v>73</v>
      </c>
      <c r="B102" s="73" t="s">
        <v>74</v>
      </c>
      <c r="C102" s="76"/>
      <c r="D102" s="80"/>
      <c r="E102" s="76"/>
      <c r="F102" s="76"/>
      <c r="G102" s="76"/>
      <c r="H102" s="76"/>
    </row>
    <row r="103" spans="1:8" x14ac:dyDescent="0.25">
      <c r="A103" s="71" t="s">
        <v>75</v>
      </c>
      <c r="B103" s="72" t="s">
        <v>74</v>
      </c>
      <c r="C103" s="76">
        <v>5</v>
      </c>
      <c r="D103" s="80"/>
      <c r="E103" s="76" t="s">
        <v>36</v>
      </c>
      <c r="F103" s="82"/>
      <c r="G103" s="76" t="str">
        <f>IF(ISBLANK(F103),"", PRODUCT(C103,F103))</f>
        <v/>
      </c>
      <c r="H103" s="81"/>
    </row>
    <row r="104" spans="1:8" x14ac:dyDescent="0.25">
      <c r="A104" s="71" t="s">
        <v>76</v>
      </c>
      <c r="B104" s="72" t="s">
        <v>150</v>
      </c>
      <c r="C104" s="76"/>
      <c r="D104" s="85" t="s">
        <v>144</v>
      </c>
      <c r="E104" s="76" t="s">
        <v>39</v>
      </c>
      <c r="F104" s="76"/>
      <c r="G104" s="76"/>
      <c r="H104" s="76"/>
    </row>
    <row r="105" spans="1:8" ht="30" x14ac:dyDescent="0.25">
      <c r="A105" s="71" t="s">
        <v>77</v>
      </c>
      <c r="B105" s="72" t="s">
        <v>78</v>
      </c>
      <c r="C105" s="76"/>
      <c r="D105" s="85" t="s">
        <v>155</v>
      </c>
      <c r="E105" s="76" t="s">
        <v>39</v>
      </c>
      <c r="F105" s="76"/>
      <c r="G105" s="76"/>
      <c r="H105" s="76"/>
    </row>
    <row r="106" spans="1:8" x14ac:dyDescent="0.25">
      <c r="A106" s="71" t="s">
        <v>79</v>
      </c>
      <c r="B106" s="72" t="s">
        <v>156</v>
      </c>
      <c r="C106" s="76"/>
      <c r="D106" s="85" t="s">
        <v>144</v>
      </c>
      <c r="E106" s="76" t="s">
        <v>39</v>
      </c>
      <c r="F106" s="76"/>
      <c r="G106" s="76"/>
      <c r="H106" s="76"/>
    </row>
    <row r="107" spans="1:8" ht="30" x14ac:dyDescent="0.25">
      <c r="A107" s="71" t="s">
        <v>80</v>
      </c>
      <c r="B107" s="72" t="s">
        <v>151</v>
      </c>
      <c r="C107" s="76"/>
      <c r="D107" s="85" t="s">
        <v>154</v>
      </c>
      <c r="E107" s="76" t="s">
        <v>39</v>
      </c>
      <c r="F107" s="76"/>
      <c r="G107" s="76"/>
      <c r="H107" s="76"/>
    </row>
    <row r="108" spans="1:8" ht="30" x14ac:dyDescent="0.25">
      <c r="A108" s="71" t="s">
        <v>81</v>
      </c>
      <c r="B108" s="72" t="s">
        <v>152</v>
      </c>
      <c r="C108" s="76"/>
      <c r="D108" s="85" t="s">
        <v>153</v>
      </c>
      <c r="E108" s="76" t="s">
        <v>39</v>
      </c>
      <c r="F108" s="76"/>
      <c r="G108" s="76"/>
      <c r="H108" s="76"/>
    </row>
    <row r="109" spans="1:8" x14ac:dyDescent="0.25">
      <c r="F109" s="75" t="s">
        <v>40</v>
      </c>
      <c r="G109" s="75" t="str">
        <f>IF((COUNT(C103:C108)&lt;&gt;COUNT(G103:G108)),"", ROUND(SUM(G103:G108),2))</f>
        <v/>
      </c>
      <c r="H109" s="84" t="str">
        <f>IF((COUNT(C103:C108)&lt;&gt;COUNT(G103:G108)),"Neužpildytos visų objektų kainos", "")</f>
        <v>Neužpildytos visų objektų kainos</v>
      </c>
    </row>
    <row r="110" spans="1:8" x14ac:dyDescent="0.25">
      <c r="D110" s="79" t="s">
        <v>41</v>
      </c>
      <c r="E110" s="81"/>
      <c r="F110" s="75" t="s">
        <v>42</v>
      </c>
      <c r="G110" s="75" t="str">
        <f>IF(OR(G109="",E110=""),"", ROUND(PRODUCT(E110,G109)/100,2))</f>
        <v/>
      </c>
      <c r="H110" s="84" t="str">
        <f>IF(E110="", "Nurodykite taikomą PVM dydį", "")</f>
        <v>Nurodykite taikomą PVM dydį</v>
      </c>
    </row>
    <row r="111" spans="1:8" x14ac:dyDescent="0.25">
      <c r="F111" s="75" t="s">
        <v>43</v>
      </c>
      <c r="G111" s="75">
        <f>IF(ISBLANK(G110), "", ROUND(SUM(G109:G110),2))</f>
        <v>0</v>
      </c>
    </row>
    <row r="113" spans="1:8" ht="51.75" customHeight="1" x14ac:dyDescent="0.25">
      <c r="A113" s="53" t="s">
        <v>137</v>
      </c>
      <c r="B113" s="53"/>
      <c r="C113" s="53"/>
      <c r="D113" s="53"/>
      <c r="E113" s="53"/>
      <c r="F113" s="53"/>
      <c r="G113" s="53"/>
      <c r="H113" s="53"/>
    </row>
    <row r="114" spans="1:8" ht="23.25" customHeight="1" x14ac:dyDescent="0.25">
      <c r="A114" s="54" t="s">
        <v>138</v>
      </c>
      <c r="F114" s="83"/>
      <c r="G114" s="83"/>
    </row>
    <row r="117" spans="1:8" x14ac:dyDescent="0.25">
      <c r="A117" s="55" t="s">
        <v>82</v>
      </c>
      <c r="B117" s="55" t="s">
        <v>83</v>
      </c>
    </row>
    <row r="119" spans="1:8" x14ac:dyDescent="0.25">
      <c r="A119" s="55" t="s">
        <v>28</v>
      </c>
    </row>
    <row r="120" spans="1:8" ht="44.25" customHeight="1" x14ac:dyDescent="0.25">
      <c r="A120" s="73" t="s">
        <v>29</v>
      </c>
      <c r="B120" s="73" t="s">
        <v>30</v>
      </c>
      <c r="C120" s="79" t="s">
        <v>140</v>
      </c>
      <c r="D120" s="79" t="s">
        <v>141</v>
      </c>
      <c r="E120" s="79" t="s">
        <v>31</v>
      </c>
      <c r="F120" s="79" t="s">
        <v>142</v>
      </c>
      <c r="G120" s="79" t="s">
        <v>32</v>
      </c>
      <c r="H120" s="79" t="s">
        <v>143</v>
      </c>
    </row>
    <row r="121" spans="1:8" ht="21.75" customHeight="1" x14ac:dyDescent="0.25">
      <c r="A121" s="70" t="s">
        <v>84</v>
      </c>
      <c r="B121" s="73" t="s">
        <v>85</v>
      </c>
      <c r="C121" s="76"/>
      <c r="D121" s="80"/>
      <c r="E121" s="76"/>
      <c r="F121" s="76"/>
      <c r="G121" s="76"/>
      <c r="H121" s="76"/>
    </row>
    <row r="122" spans="1:8" ht="44.25" customHeight="1" x14ac:dyDescent="0.25">
      <c r="A122" s="71" t="s">
        <v>86</v>
      </c>
      <c r="B122" s="72" t="s">
        <v>87</v>
      </c>
      <c r="C122" s="76">
        <v>5</v>
      </c>
      <c r="D122" s="80"/>
      <c r="E122" s="76" t="s">
        <v>36</v>
      </c>
      <c r="F122" s="82"/>
      <c r="G122" s="76" t="str">
        <f>IF(ISBLANK(F122),"", PRODUCT(C122,F122))</f>
        <v/>
      </c>
      <c r="H122" s="81"/>
    </row>
    <row r="123" spans="1:8" ht="30" x14ac:dyDescent="0.25">
      <c r="A123" s="71" t="s">
        <v>88</v>
      </c>
      <c r="B123" s="72" t="s">
        <v>147</v>
      </c>
      <c r="C123" s="76"/>
      <c r="D123" s="85" t="s">
        <v>144</v>
      </c>
      <c r="E123" s="76" t="s">
        <v>39</v>
      </c>
      <c r="F123" s="76"/>
      <c r="G123" s="76"/>
      <c r="H123" s="76"/>
    </row>
    <row r="124" spans="1:8" x14ac:dyDescent="0.25">
      <c r="A124" s="71" t="s">
        <v>89</v>
      </c>
      <c r="B124" s="72" t="s">
        <v>148</v>
      </c>
      <c r="C124" s="76"/>
      <c r="D124" s="85" t="s">
        <v>144</v>
      </c>
      <c r="E124" s="76" t="s">
        <v>39</v>
      </c>
      <c r="F124" s="76"/>
      <c r="G124" s="76"/>
      <c r="H124" s="76"/>
    </row>
    <row r="125" spans="1:8" ht="30" x14ac:dyDescent="0.25">
      <c r="A125" s="71" t="s">
        <v>90</v>
      </c>
      <c r="B125" s="72" t="s">
        <v>91</v>
      </c>
      <c r="C125" s="76"/>
      <c r="D125" s="85" t="s">
        <v>146</v>
      </c>
      <c r="E125" s="76" t="s">
        <v>39</v>
      </c>
      <c r="F125" s="76"/>
      <c r="G125" s="76"/>
      <c r="H125" s="76"/>
    </row>
    <row r="126" spans="1:8" ht="30" x14ac:dyDescent="0.25">
      <c r="A126" s="71" t="s">
        <v>92</v>
      </c>
      <c r="B126" s="72" t="s">
        <v>149</v>
      </c>
      <c r="C126" s="76"/>
      <c r="D126" s="85" t="s">
        <v>145</v>
      </c>
      <c r="E126" s="76" t="s">
        <v>39</v>
      </c>
      <c r="F126" s="76"/>
      <c r="G126" s="76"/>
      <c r="H126" s="76"/>
    </row>
    <row r="127" spans="1:8" x14ac:dyDescent="0.25">
      <c r="A127" s="71" t="s">
        <v>93</v>
      </c>
      <c r="B127" s="72" t="s">
        <v>170</v>
      </c>
      <c r="C127" s="76"/>
      <c r="D127" s="85" t="s">
        <v>144</v>
      </c>
      <c r="E127" s="76" t="s">
        <v>39</v>
      </c>
      <c r="F127" s="76"/>
      <c r="G127" s="76"/>
      <c r="H127" s="76"/>
    </row>
    <row r="128" spans="1:8" x14ac:dyDescent="0.25">
      <c r="F128" s="75" t="s">
        <v>40</v>
      </c>
      <c r="G128" s="75" t="str">
        <f>IF((COUNT(C122:C127)&lt;&gt;COUNT(G122:G127)),"", ROUND(SUM(G122:G127),2))</f>
        <v/>
      </c>
      <c r="H128" s="84" t="str">
        <f>IF((COUNT(C122:C127)&lt;&gt;COUNT(G122:G127)),"Neužpildytos visų objektų kainos", "")</f>
        <v>Neužpildytos visų objektų kainos</v>
      </c>
    </row>
    <row r="129" spans="1:8" x14ac:dyDescent="0.25">
      <c r="D129" s="79" t="s">
        <v>41</v>
      </c>
      <c r="E129" s="81"/>
      <c r="F129" s="75" t="s">
        <v>42</v>
      </c>
      <c r="G129" s="75" t="str">
        <f>IF(OR(G128="",E129=""),"", ROUND(PRODUCT(E129,G128)/100,2))</f>
        <v/>
      </c>
      <c r="H129" s="84" t="str">
        <f>IF(E129="", "Nurodykite taikomą PVM dydį", "")</f>
        <v>Nurodykite taikomą PVM dydį</v>
      </c>
    </row>
    <row r="130" spans="1:8" x14ac:dyDescent="0.25">
      <c r="F130" s="75" t="s">
        <v>43</v>
      </c>
      <c r="G130" s="75">
        <f>IF(ISBLANK(G129), "", ROUND(SUM(G128:G129),2))</f>
        <v>0</v>
      </c>
    </row>
    <row r="132" spans="1:8" ht="51.75" customHeight="1" x14ac:dyDescent="0.25">
      <c r="A132" s="53" t="s">
        <v>137</v>
      </c>
      <c r="B132" s="53"/>
      <c r="C132" s="53"/>
      <c r="D132" s="53"/>
      <c r="E132" s="53"/>
      <c r="F132" s="53"/>
      <c r="G132" s="53"/>
      <c r="H132" s="53"/>
    </row>
    <row r="133" spans="1:8" ht="23.25" customHeight="1" x14ac:dyDescent="0.25">
      <c r="A133" s="54" t="s">
        <v>138</v>
      </c>
      <c r="F133" s="83"/>
      <c r="G133" s="83"/>
    </row>
    <row r="136" spans="1:8" x14ac:dyDescent="0.25">
      <c r="A136" s="55" t="s">
        <v>94</v>
      </c>
      <c r="B136" s="55" t="s">
        <v>95</v>
      </c>
    </row>
    <row r="138" spans="1:8" x14ac:dyDescent="0.25">
      <c r="A138" s="55" t="s">
        <v>28</v>
      </c>
    </row>
    <row r="139" spans="1:8" ht="51.75" customHeight="1" x14ac:dyDescent="0.25">
      <c r="A139" s="73" t="s">
        <v>29</v>
      </c>
      <c r="B139" s="73" t="s">
        <v>30</v>
      </c>
      <c r="C139" s="79" t="s">
        <v>140</v>
      </c>
      <c r="D139" s="79" t="s">
        <v>141</v>
      </c>
      <c r="E139" s="79" t="s">
        <v>31</v>
      </c>
      <c r="F139" s="79" t="s">
        <v>142</v>
      </c>
      <c r="G139" s="79" t="s">
        <v>32</v>
      </c>
      <c r="H139" s="79" t="s">
        <v>143</v>
      </c>
    </row>
    <row r="140" spans="1:8" x14ac:dyDescent="0.25">
      <c r="A140" s="70" t="s">
        <v>96</v>
      </c>
      <c r="B140" s="73" t="s">
        <v>97</v>
      </c>
      <c r="C140" s="76"/>
      <c r="D140" s="80"/>
      <c r="E140" s="76"/>
      <c r="F140" s="76"/>
      <c r="G140" s="76"/>
      <c r="H140" s="76"/>
    </row>
    <row r="141" spans="1:8" ht="38.25" customHeight="1" x14ac:dyDescent="0.25">
      <c r="A141" s="71" t="s">
        <v>98</v>
      </c>
      <c r="B141" s="72" t="s">
        <v>97</v>
      </c>
      <c r="C141" s="76">
        <v>4</v>
      </c>
      <c r="D141" s="80"/>
      <c r="E141" s="76" t="s">
        <v>36</v>
      </c>
      <c r="F141" s="82"/>
      <c r="G141" s="76" t="str">
        <f>IF(ISBLANK(F141),"", PRODUCT(C141,F141))</f>
        <v/>
      </c>
      <c r="H141" s="81"/>
    </row>
    <row r="142" spans="1:8" ht="30" x14ac:dyDescent="0.25">
      <c r="A142" s="71" t="s">
        <v>99</v>
      </c>
      <c r="B142" s="72" t="s">
        <v>161</v>
      </c>
      <c r="C142" s="76"/>
      <c r="D142" s="85" t="s">
        <v>144</v>
      </c>
      <c r="E142" s="76" t="s">
        <v>39</v>
      </c>
      <c r="F142" s="76"/>
      <c r="G142" s="76"/>
      <c r="H142" s="76"/>
    </row>
    <row r="143" spans="1:8" x14ac:dyDescent="0.25">
      <c r="A143" s="71" t="s">
        <v>100</v>
      </c>
      <c r="B143" s="72" t="s">
        <v>163</v>
      </c>
      <c r="C143" s="76"/>
      <c r="D143" s="85" t="s">
        <v>144</v>
      </c>
      <c r="E143" s="76" t="s">
        <v>39</v>
      </c>
      <c r="F143" s="76"/>
      <c r="G143" s="76"/>
      <c r="H143" s="76"/>
    </row>
    <row r="144" spans="1:8" x14ac:dyDescent="0.25">
      <c r="A144" s="71" t="s">
        <v>101</v>
      </c>
      <c r="B144" s="72" t="s">
        <v>162</v>
      </c>
      <c r="C144" s="76"/>
      <c r="D144" s="85" t="s">
        <v>144</v>
      </c>
      <c r="E144" s="76" t="s">
        <v>39</v>
      </c>
      <c r="F144" s="76"/>
      <c r="G144" s="76"/>
      <c r="H144" s="76"/>
    </row>
    <row r="145" spans="1:8" x14ac:dyDescent="0.25">
      <c r="F145" s="75" t="s">
        <v>40</v>
      </c>
      <c r="G145" s="75" t="str">
        <f>IF((COUNT(C141:C144)&lt;&gt;COUNT(G141:G144)),"", ROUND(SUM(G141:G144),2))</f>
        <v/>
      </c>
      <c r="H145" s="84" t="str">
        <f>IF((COUNT(C141:C144)&lt;&gt;COUNT(G141:G144)),"Neužpildytos visų objektų kainos", "")</f>
        <v>Neužpildytos visų objektų kainos</v>
      </c>
    </row>
    <row r="146" spans="1:8" x14ac:dyDescent="0.25">
      <c r="D146" s="79" t="s">
        <v>41</v>
      </c>
      <c r="E146" s="81"/>
      <c r="F146" s="75" t="s">
        <v>42</v>
      </c>
      <c r="G146" s="75" t="str">
        <f>IF(OR(G145="",E146=""),"", ROUND(PRODUCT(E146,G145)/100,2))</f>
        <v/>
      </c>
      <c r="H146" s="84" t="str">
        <f>IF(E146="", "Nurodykite taikomą PVM dydį", "")</f>
        <v>Nurodykite taikomą PVM dydį</v>
      </c>
    </row>
    <row r="147" spans="1:8" x14ac:dyDescent="0.25">
      <c r="F147" s="75" t="s">
        <v>43</v>
      </c>
      <c r="G147" s="75">
        <f>IF(ISBLANK(G146), "", ROUND(SUM(G145:G146),2))</f>
        <v>0</v>
      </c>
    </row>
    <row r="149" spans="1:8" ht="51.75" customHeight="1" x14ac:dyDescent="0.25">
      <c r="A149" s="53" t="s">
        <v>137</v>
      </c>
      <c r="B149" s="53"/>
      <c r="C149" s="53"/>
      <c r="D149" s="53"/>
      <c r="E149" s="53"/>
      <c r="F149" s="53"/>
      <c r="G149" s="53"/>
      <c r="H149" s="53"/>
    </row>
    <row r="150" spans="1:8" ht="23.25" customHeight="1" x14ac:dyDescent="0.25">
      <c r="A150" s="54" t="s">
        <v>138</v>
      </c>
      <c r="F150" s="83"/>
      <c r="G150" s="83"/>
    </row>
    <row r="153" spans="1:8" x14ac:dyDescent="0.25">
      <c r="A153" s="55" t="s">
        <v>102</v>
      </c>
      <c r="B153" s="55" t="s">
        <v>103</v>
      </c>
    </row>
    <row r="155" spans="1:8" x14ac:dyDescent="0.25">
      <c r="A155" s="55" t="s">
        <v>28</v>
      </c>
    </row>
    <row r="156" spans="1:8" ht="42.75" customHeight="1" x14ac:dyDescent="0.25">
      <c r="A156" s="73" t="s">
        <v>29</v>
      </c>
      <c r="B156" s="73" t="s">
        <v>30</v>
      </c>
      <c r="C156" s="79" t="s">
        <v>140</v>
      </c>
      <c r="D156" s="79" t="s">
        <v>141</v>
      </c>
      <c r="E156" s="79" t="s">
        <v>31</v>
      </c>
      <c r="F156" s="79" t="s">
        <v>142</v>
      </c>
      <c r="G156" s="79" t="s">
        <v>32</v>
      </c>
      <c r="H156" s="79" t="s">
        <v>143</v>
      </c>
    </row>
    <row r="157" spans="1:8" x14ac:dyDescent="0.25">
      <c r="A157" s="70" t="s">
        <v>104</v>
      </c>
      <c r="B157" s="73" t="s">
        <v>105</v>
      </c>
      <c r="C157" s="76"/>
      <c r="D157" s="80"/>
      <c r="E157" s="76"/>
      <c r="F157" s="76"/>
      <c r="G157" s="76"/>
      <c r="H157" s="76"/>
    </row>
    <row r="158" spans="1:8" ht="40.5" customHeight="1" x14ac:dyDescent="0.25">
      <c r="A158" s="71" t="s">
        <v>106</v>
      </c>
      <c r="B158" s="72" t="s">
        <v>105</v>
      </c>
      <c r="C158" s="76">
        <v>3</v>
      </c>
      <c r="D158" s="80"/>
      <c r="E158" s="76" t="s">
        <v>36</v>
      </c>
      <c r="F158" s="82"/>
      <c r="G158" s="76" t="str">
        <f>IF(ISBLANK(F158),"", PRODUCT(C158,F158))</f>
        <v/>
      </c>
      <c r="H158" s="81"/>
    </row>
    <row r="159" spans="1:8" x14ac:dyDescent="0.25">
      <c r="A159" s="71" t="s">
        <v>107</v>
      </c>
      <c r="B159" s="72" t="s">
        <v>166</v>
      </c>
      <c r="C159" s="76"/>
      <c r="D159" s="85" t="s">
        <v>144</v>
      </c>
      <c r="E159" s="76" t="s">
        <v>39</v>
      </c>
      <c r="F159" s="76"/>
      <c r="G159" s="76"/>
      <c r="H159" s="76"/>
    </row>
    <row r="160" spans="1:8" x14ac:dyDescent="0.25">
      <c r="A160" s="71" t="s">
        <v>108</v>
      </c>
      <c r="B160" s="72" t="s">
        <v>165</v>
      </c>
      <c r="C160" s="76"/>
      <c r="D160" s="85" t="s">
        <v>144</v>
      </c>
      <c r="E160" s="76" t="s">
        <v>39</v>
      </c>
      <c r="F160" s="76"/>
      <c r="G160" s="76"/>
      <c r="H160" s="76"/>
    </row>
    <row r="161" spans="1:8" ht="30" x14ac:dyDescent="0.25">
      <c r="A161" s="71" t="s">
        <v>109</v>
      </c>
      <c r="B161" s="72" t="s">
        <v>164</v>
      </c>
      <c r="C161" s="76"/>
      <c r="D161" s="85" t="s">
        <v>144</v>
      </c>
      <c r="E161" s="76" t="s">
        <v>39</v>
      </c>
      <c r="F161" s="76"/>
      <c r="G161" s="76"/>
      <c r="H161" s="76"/>
    </row>
    <row r="162" spans="1:8" ht="30" x14ac:dyDescent="0.25">
      <c r="A162" s="71" t="s">
        <v>110</v>
      </c>
      <c r="B162" s="72" t="s">
        <v>139</v>
      </c>
      <c r="C162" s="76"/>
      <c r="D162" s="85" t="s">
        <v>167</v>
      </c>
      <c r="E162" s="76" t="s">
        <v>39</v>
      </c>
      <c r="F162" s="76"/>
      <c r="G162" s="76"/>
      <c r="H162" s="76"/>
    </row>
    <row r="163" spans="1:8" x14ac:dyDescent="0.25">
      <c r="F163" s="75" t="s">
        <v>40</v>
      </c>
      <c r="G163" s="75" t="str">
        <f>IF((COUNT(C158:C162)&lt;&gt;COUNT(G158:G162)),"", ROUND(SUM(G158:G162),2))</f>
        <v/>
      </c>
      <c r="H163" s="84" t="str">
        <f>IF((COUNT(C158:C162)&lt;&gt;COUNT(G158:G162)),"Neužpildytos visų objektų kainos", "")</f>
        <v>Neužpildytos visų objektų kainos</v>
      </c>
    </row>
    <row r="164" spans="1:8" x14ac:dyDescent="0.25">
      <c r="D164" s="79" t="s">
        <v>41</v>
      </c>
      <c r="E164" s="81"/>
      <c r="F164" s="75" t="s">
        <v>42</v>
      </c>
      <c r="G164" s="75" t="str">
        <f>IF(OR(G163="",E164=""),"", ROUND(PRODUCT(E164,G163)/100,2))</f>
        <v/>
      </c>
      <c r="H164" s="84" t="str">
        <f>IF(E164="", "Nurodykite taikomą PVM dydį", "")</f>
        <v>Nurodykite taikomą PVM dydį</v>
      </c>
    </row>
    <row r="165" spans="1:8" x14ac:dyDescent="0.25">
      <c r="F165" s="75" t="s">
        <v>43</v>
      </c>
      <c r="G165" s="75">
        <f>IF(ISBLANK(G164), "", ROUND(SUM(G163:G164),2))</f>
        <v>0</v>
      </c>
    </row>
    <row r="167" spans="1:8" ht="51.75" customHeight="1" x14ac:dyDescent="0.25">
      <c r="A167" s="53" t="s">
        <v>137</v>
      </c>
      <c r="B167" s="53"/>
      <c r="C167" s="53"/>
      <c r="D167" s="53"/>
      <c r="E167" s="53"/>
      <c r="F167" s="53"/>
      <c r="G167" s="53"/>
      <c r="H167" s="53"/>
    </row>
    <row r="168" spans="1:8" ht="23.25" customHeight="1" x14ac:dyDescent="0.25">
      <c r="A168" s="54" t="s">
        <v>138</v>
      </c>
      <c r="F168" s="83"/>
      <c r="G168" s="83"/>
    </row>
  </sheetData>
  <mergeCells count="36">
    <mergeCell ref="A113:H113"/>
    <mergeCell ref="A132:H132"/>
    <mergeCell ref="A149:H149"/>
    <mergeCell ref="A167:H167"/>
    <mergeCell ref="A30:C30"/>
    <mergeCell ref="A43:H43"/>
    <mergeCell ref="A58:H58"/>
    <mergeCell ref="A78:H78"/>
    <mergeCell ref="A93:H93"/>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111</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112</v>
      </c>
      <c r="B5" s="18"/>
      <c r="C5" s="16" t="s">
        <v>113</v>
      </c>
      <c r="D5" s="17"/>
      <c r="E5" s="18"/>
      <c r="F5" s="16" t="s">
        <v>114</v>
      </c>
      <c r="G5" s="17"/>
      <c r="H5" s="18"/>
      <c r="I5" s="16" t="s">
        <v>115</v>
      </c>
      <c r="J5" s="18"/>
      <c r="K5" s="2" t="s">
        <v>116</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117</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30</v>
      </c>
      <c r="B19" s="18"/>
      <c r="C19" s="16" t="s">
        <v>113</v>
      </c>
      <c r="D19" s="17"/>
      <c r="E19" s="18"/>
      <c r="F19" s="16" t="s">
        <v>118</v>
      </c>
      <c r="G19" s="17"/>
      <c r="H19" s="18"/>
      <c r="I19" s="37" t="s">
        <v>115</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119</v>
      </c>
      <c r="B33" s="13"/>
      <c r="C33" s="13"/>
      <c r="D33" s="13"/>
      <c r="E33" s="13"/>
      <c r="F33" s="13"/>
      <c r="G33" s="13"/>
      <c r="H33" s="13"/>
      <c r="I33" s="13"/>
      <c r="J33" s="13"/>
    </row>
    <row r="34" spans="1:10" ht="15.95" customHeight="1" thickBot="1" x14ac:dyDescent="0.3"/>
    <row r="35" spans="1:10" ht="15.95" customHeight="1" x14ac:dyDescent="0.25">
      <c r="A35" s="6" t="s">
        <v>29</v>
      </c>
      <c r="B35" s="33" t="s">
        <v>120</v>
      </c>
      <c r="C35" s="17"/>
      <c r="D35" s="17"/>
      <c r="E35" s="17"/>
      <c r="F35" s="17"/>
      <c r="G35" s="18"/>
      <c r="H35" s="34" t="s">
        <v>121</v>
      </c>
      <c r="I35" s="17"/>
      <c r="J35" s="35"/>
    </row>
    <row r="36" spans="1:10" ht="48" customHeight="1" x14ac:dyDescent="0.25">
      <c r="A36" s="9" t="s">
        <v>122</v>
      </c>
      <c r="B36" s="25" t="s">
        <v>123</v>
      </c>
      <c r="C36" s="20"/>
      <c r="D36" s="20"/>
      <c r="E36" s="20"/>
      <c r="F36" s="20"/>
      <c r="G36" s="12"/>
      <c r="H36" s="28"/>
      <c r="I36" s="20"/>
      <c r="J36" s="22"/>
    </row>
    <row r="37" spans="1:10" ht="48" customHeight="1" x14ac:dyDescent="0.25">
      <c r="A37" s="9" t="s">
        <v>124</v>
      </c>
      <c r="B37" s="25" t="s">
        <v>125</v>
      </c>
      <c r="C37" s="20"/>
      <c r="D37" s="20"/>
      <c r="E37" s="20"/>
      <c r="F37" s="20"/>
      <c r="G37" s="12"/>
      <c r="H37" s="28"/>
      <c r="I37" s="20"/>
      <c r="J37" s="22"/>
    </row>
    <row r="38" spans="1:10" ht="48" customHeight="1" x14ac:dyDescent="0.25">
      <c r="A38" s="9" t="s">
        <v>126</v>
      </c>
      <c r="B38" s="25" t="s">
        <v>127</v>
      </c>
      <c r="C38" s="20"/>
      <c r="D38" s="20"/>
      <c r="E38" s="20"/>
      <c r="F38" s="20"/>
      <c r="G38" s="12"/>
      <c r="H38" s="28"/>
      <c r="I38" s="20"/>
      <c r="J38" s="22"/>
    </row>
    <row r="39" spans="1:10" ht="48" customHeight="1" x14ac:dyDescent="0.25">
      <c r="A39" s="9" t="s">
        <v>128</v>
      </c>
      <c r="B39" s="25" t="s">
        <v>129</v>
      </c>
      <c r="C39" s="20"/>
      <c r="D39" s="20"/>
      <c r="E39" s="20"/>
      <c r="F39" s="20"/>
      <c r="G39" s="12"/>
      <c r="H39" s="28"/>
      <c r="I39" s="20"/>
      <c r="J39" s="22"/>
    </row>
    <row r="40" spans="1:10" ht="48" customHeight="1" x14ac:dyDescent="0.25">
      <c r="A40" s="9" t="s">
        <v>130</v>
      </c>
      <c r="B40" s="25" t="s">
        <v>131</v>
      </c>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132</v>
      </c>
      <c r="B48" s="13"/>
      <c r="C48" s="13"/>
      <c r="D48" s="13"/>
      <c r="E48" s="13"/>
      <c r="F48" s="13"/>
      <c r="G48" s="13"/>
      <c r="H48" s="13"/>
      <c r="I48" s="13"/>
      <c r="J48" s="13"/>
    </row>
    <row r="51" spans="1:10" x14ac:dyDescent="0.25">
      <c r="A51" s="24" t="s">
        <v>133</v>
      </c>
      <c r="B51" s="13"/>
      <c r="C51" s="13"/>
      <c r="D51" s="13"/>
      <c r="E51" s="30"/>
      <c r="F51" s="13"/>
      <c r="G51" s="13"/>
      <c r="H51" s="13"/>
      <c r="I51" s="13"/>
      <c r="J51" s="13"/>
    </row>
    <row r="53" spans="1:10" x14ac:dyDescent="0.25">
      <c r="A53" s="24" t="s">
        <v>134</v>
      </c>
      <c r="B53" s="13"/>
      <c r="C53" s="13"/>
      <c r="D53" s="13"/>
      <c r="E53" s="30"/>
      <c r="F53" s="13"/>
      <c r="G53" s="13"/>
      <c r="H53" s="13"/>
      <c r="I53" s="13"/>
      <c r="J53" s="13"/>
    </row>
    <row r="100" spans="1:1" ht="15.75" x14ac:dyDescent="0.25">
      <c r="A100" t="s">
        <v>135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2025-10-13T10:58:13Z</dcterms:modified>
</cp:coreProperties>
</file>