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Priemonės kataraktos operacijai 3914-1\CVPIS\"/>
    </mc:Choice>
  </mc:AlternateContent>
  <xr:revisionPtr revIDLastSave="0" documentId="13_ncr:1_{807A6675-ACDD-4155-8C20-B689F68654E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8" i="1" l="1"/>
  <c r="F101" i="1"/>
  <c r="G107" i="1" s="1"/>
  <c r="G91" i="1"/>
  <c r="F79" i="1"/>
  <c r="G90" i="1" s="1"/>
  <c r="G69" i="1"/>
  <c r="F65" i="1"/>
  <c r="G68" i="1" s="1"/>
  <c r="G55" i="1"/>
  <c r="F52" i="1"/>
  <c r="G54" i="1" s="1"/>
  <c r="G42" i="1"/>
  <c r="F37" i="1"/>
  <c r="G41" i="1" s="1"/>
  <c r="G21" i="1"/>
  <c r="F41" i="1" l="1"/>
  <c r="F42" i="1" s="1"/>
  <c r="F43" i="1" s="1"/>
  <c r="F54" i="1"/>
  <c r="F55" i="1" s="1"/>
  <c r="F56" i="1" s="1"/>
  <c r="F68" i="1"/>
  <c r="F69" i="1" s="1"/>
  <c r="F70" i="1" s="1"/>
  <c r="F90" i="1"/>
  <c r="F91" i="1" s="1"/>
  <c r="F92" i="1" s="1"/>
  <c r="F107" i="1"/>
  <c r="F108" i="1" s="1"/>
  <c r="F109" i="1" s="1"/>
</calcChain>
</file>

<file path=xl/sharedStrings.xml><?xml version="1.0" encoding="utf-8"?>
<sst xmlns="http://schemas.openxmlformats.org/spreadsheetml/2006/main" count="198" uniqueCount="129">
  <si>
    <t>PIRKIMO SĄLYGŲ PRIEDAS "PASIŪLYMO FORMA"</t>
  </si>
  <si>
    <t>PRIEMONĖS KATARAKTOS OPERACIJAI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</si>
  <si>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</si>
  <si>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</si>
  <si>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</si>
  <si>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</si>
  <si>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</si>
  <si>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</si>
  <si>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</si>
  <si>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</si>
  <si>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</si>
  <si>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</si>
  <si>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</si>
  <si>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</si>
  <si>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</si>
  <si>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</si>
  <si>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</si>
  <si>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</si>
  <si>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</si>
  <si>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</si>
  <si>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</si>
  <si>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</si>
  <si>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</si>
  <si>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</si>
  <si>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</si>
  <si>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</si>
  <si>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</si>
  <si>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KAPSULĖS TEMPIMO ŽIEDAI</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</si>
  <si>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</si>
  <si>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</si>
  <si>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</si>
  <si>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</si>
  <si>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</si>
  <si>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</si>
  <si>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</si>
  <si>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</si>
  <si>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</si>
  <si>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</si>
  <si>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</si>
  <si>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Kapsulės tempimo žiedai</t>
  </si>
  <si>
    <t>1.1.</t>
  </si>
  <si>
    <t>vnt.</t>
  </si>
  <si>
    <t>1.1.1.</t>
  </si>
  <si>
    <t>Medžiaga: polimetilmetakrilatas ar jo dariniai</t>
  </si>
  <si>
    <t>1.1.2.</t>
  </si>
  <si>
    <t>Diametras: 12.0, 12.5, 13.0, 13.5 ir 14.00 mm, su angutėmis galuose</t>
  </si>
  <si>
    <t>1.1.3.</t>
  </si>
  <si>
    <t>Mėlynos spalvos</t>
  </si>
  <si>
    <t>Suma be PVM</t>
  </si>
  <si>
    <t>Taikomas PVM dydis (%)</t>
  </si>
  <si>
    <t>PVM suma</t>
  </si>
  <si>
    <t>Suma su PVM</t>
  </si>
  <si>
    <t>2. DALIS</t>
  </si>
  <si>
    <t>VIENKARTINĖS, STERILIOS NEPERLENKIAMOS IOL IMPLANTAVIMO KASETĖS</t>
  </si>
  <si>
    <t>2.</t>
  </si>
  <si>
    <t>Vienkartinės, sterilios neperlenkiamos IOL implantavimo kasetės</t>
  </si>
  <si>
    <t>2.1.</t>
  </si>
  <si>
    <t>2.1.1.</t>
  </si>
  <si>
    <t>Skirtos ligoninėje turintiems Monarch II ir Monarch III injektoriams, implantuoti sulankstomiems IOL per didesnį kaip 2,75 mm pjūvį</t>
  </si>
  <si>
    <t>3. DALIS</t>
  </si>
  <si>
    <t>VIENKARTINIAI RAINELĖS RETRAKTORIAI (KABLIUKAI)</t>
  </si>
  <si>
    <t>3.</t>
  </si>
  <si>
    <t>Vienkartiniai rainelės retraktoriai (kabliukai)</t>
  </si>
  <si>
    <t>3.1.</t>
  </si>
  <si>
    <t>dėž.</t>
  </si>
  <si>
    <t>3.1.1.</t>
  </si>
  <si>
    <t>Propilenas, sterilūs, mėlynos spalvos</t>
  </si>
  <si>
    <t>3.1.2.</t>
  </si>
  <si>
    <t>5 vnt. dėžutėje</t>
  </si>
  <si>
    <t>4. DALIS</t>
  </si>
  <si>
    <t>UŽPAKALINĖS KAMEROS SULANKSTOMI INTRAOKULINIAI LĘŠIUKAI</t>
  </si>
  <si>
    <t>4.</t>
  </si>
  <si>
    <t>Užpakalinės kameros sulankstomi intraokuliniai lęšiukai</t>
  </si>
  <si>
    <t>4.1.</t>
  </si>
  <si>
    <t>4.1.1.</t>
  </si>
  <si>
    <t>Medžiaga: hidrofobinis akrilatas</t>
  </si>
  <si>
    <t>4.1.2.</t>
  </si>
  <si>
    <t>Ilgis: gali būti nuo 12,5 mm iki 13,0 mm</t>
  </si>
  <si>
    <t>4.1.3.</t>
  </si>
  <si>
    <t>Optinės dalies diametras: gali būti nuo 5,5mm iki 6,0mm</t>
  </si>
  <si>
    <t>4.1.4.</t>
  </si>
  <si>
    <t>Optinės dalies kraštas: status</t>
  </si>
  <si>
    <t>4.1.5.</t>
  </si>
  <si>
    <t>Optinės dalies išgaubtumas: asferinis</t>
  </si>
  <si>
    <t>4.1.6.</t>
  </si>
  <si>
    <t>Optinės dalies forma: pliusinių dioptrijų laužiamosios galios lęšiukų optinė dalis abipusiai išgaubta, minusinių dioptrijų - menisko formos.</t>
  </si>
  <si>
    <t>4.1.7.</t>
  </si>
  <si>
    <t>Refrakcijos indeksas: intervalas tarp 1,46 ir 1,56</t>
  </si>
  <si>
    <t>4.1.8.</t>
  </si>
  <si>
    <t>Laužiamoji galia: nuo -5 iki +34 dioptrijų, 0,5 dioptrijos žingsniu</t>
  </si>
  <si>
    <t>4.1.9.</t>
  </si>
  <si>
    <t>Atraminių elementų forma: „J" arba „C“</t>
  </si>
  <si>
    <t>4.1.10.</t>
  </si>
  <si>
    <t>Konstrukcija: monolitiniai</t>
  </si>
  <si>
    <t>5. DALIS</t>
  </si>
  <si>
    <t>PRIEKINĖS KAMEROS NESULANKSTOMI INTRAOKULINIAI LĘŠIUKAI</t>
  </si>
  <si>
    <t>5.</t>
  </si>
  <si>
    <t>Priekinės kameros nesulankstomi intraokuliniai lęšiukai</t>
  </si>
  <si>
    <t>5.1.</t>
  </si>
  <si>
    <t>5.1.1.</t>
  </si>
  <si>
    <t>5.1.2.</t>
  </si>
  <si>
    <t>Ilgis: gali būti nuo 12,5 iki 13,5 mm</t>
  </si>
  <si>
    <t>5.1.3.</t>
  </si>
  <si>
    <t>Optinės dalies diametras: gali būti nuo 5,5 mm iki 6,0 mm</t>
  </si>
  <si>
    <t>5.1.4.</t>
  </si>
  <si>
    <t>Laužiamoji galia: nuo +5 iki +25 dioptrijų</t>
  </si>
  <si>
    <t>5.1.5.</t>
  </si>
  <si>
    <t>Atraminiai elementai atviro tipo (angl. open loop) su 4 atraminiais taškais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</si>
  <si>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</si>
  <si>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</si>
  <si>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</si>
  <si>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</si>
  <si>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</si>
  <si>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</si>
  <si>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</si>
  <si>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</si>
  <si>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</si>
  <si>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</si>
  <si>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</si>
  <si>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</si>
  <si>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</si>
  <si>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</si>
  <si>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</si>
  <si>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</si>
  <si>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</si>
  <si>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</si>
  <si>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</si>
  <si>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</si>
  <si>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3914-1 2025-11-05 08:28:57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</si>
</sst>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9"/>
  <sheetViews>
    <sheetView tabSelected="1" workbookViewId="0">
      <selection activeCell="C108" sqref="C108"/>
    </sheetView>
  </sheetViews>
  <sheetFormatPr defaultColWidth="10.875" defaultRowHeight="15" x14ac:dyDescent="0.25"/>
  <cols>
    <col min="1" max="1" width="6.75" style="1" customWidth="1"/>
    <col min="2" max="2" width="32.375" style="1" customWidth="1"/>
    <col min="3" max="3" width="15.125" style="1" customWidth="1"/>
    <col min="4" max="4" width="11.875" style="1" customWidth="1"/>
    <col min="5" max="5" width="14" style="1" customWidth="1"/>
    <col min="6" max="6" width="15.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68" t="s">
        <v>24</v>
      </c>
      <c r="B30" s="68"/>
      <c r="C30" s="68"/>
      <c r="D30" s="15"/>
    </row>
    <row r="31" spans="1:7" x14ac:dyDescent="0.25">
      <c r="A31" s="14" t="s">
        <v>25</v>
      </c>
    </row>
    <row r="32" spans="1:7" x14ac:dyDescent="0.25">
      <c r="A32" s="12" t="s">
        <v>26</v>
      </c>
      <c r="B32" s="12" t="s">
        <v>27</v>
      </c>
    </row>
    <row r="34" spans="1:9" x14ac:dyDescent="0.25">
      <c r="A34" s="12" t="s">
        <v>28</v>
      </c>
    </row>
    <row r="35" spans="1:9" ht="120" x14ac:dyDescent="0.25">
      <c r="A35" s="74" t="s">
        <v>29</v>
      </c>
      <c r="B35" s="74" t="s">
        <v>30</v>
      </c>
      <c r="C35" s="74" t="s">
        <v>31</v>
      </c>
      <c r="D35" s="74" t="s">
        <v>32</v>
      </c>
      <c r="E35" s="74" t="s">
        <v>33</v>
      </c>
      <c r="F35" s="74" t="s">
        <v>34</v>
      </c>
      <c r="G35" s="74" t="s">
        <v>35</v>
      </c>
      <c r="H35" s="74" t="s">
        <v>36</v>
      </c>
      <c r="I35" s="74" t="s">
        <v>37</v>
      </c>
    </row>
    <row r="36" spans="1:9" x14ac:dyDescent="0.25">
      <c r="A36" s="70" t="s">
        <v>38</v>
      </c>
      <c r="B36" s="70" t="s">
        <v>39</v>
      </c>
      <c r="C36" s="71"/>
      <c r="D36" s="71"/>
      <c r="E36" s="71"/>
      <c r="F36" s="71"/>
      <c r="G36" s="71"/>
      <c r="H36" s="71"/>
      <c r="I36" s="71"/>
    </row>
    <row r="37" spans="1:9" x14ac:dyDescent="0.25">
      <c r="A37" s="71" t="s">
        <v>40</v>
      </c>
      <c r="B37" s="71" t="s">
        <v>39</v>
      </c>
      <c r="C37" s="75">
        <v>300</v>
      </c>
      <c r="D37" s="75" t="s">
        <v>41</v>
      </c>
      <c r="E37" s="72"/>
      <c r="F37" s="71" t="str">
        <f>IF(ISBLANK(E37),"", PRODUCT(C37,E37))</f>
        <v/>
      </c>
      <c r="G37" s="73"/>
      <c r="H37" s="71"/>
      <c r="I37" s="71"/>
    </row>
    <row r="38" spans="1:9" ht="30" x14ac:dyDescent="0.25">
      <c r="A38" s="71" t="s">
        <v>42</v>
      </c>
      <c r="B38" s="71" t="s">
        <v>43</v>
      </c>
      <c r="C38" s="71"/>
      <c r="D38" s="71"/>
      <c r="E38" s="71"/>
      <c r="F38" s="71"/>
      <c r="G38" s="71"/>
      <c r="H38" s="73"/>
      <c r="I38" s="73"/>
    </row>
    <row r="39" spans="1:9" ht="30" x14ac:dyDescent="0.25">
      <c r="A39" s="71" t="s">
        <v>44</v>
      </c>
      <c r="B39" s="71" t="s">
        <v>45</v>
      </c>
      <c r="C39" s="71"/>
      <c r="D39" s="71"/>
      <c r="E39" s="71"/>
      <c r="F39" s="71"/>
      <c r="G39" s="71"/>
      <c r="H39" s="73"/>
      <c r="I39" s="73"/>
    </row>
    <row r="40" spans="1:9" x14ac:dyDescent="0.25">
      <c r="A40" s="71" t="s">
        <v>46</v>
      </c>
      <c r="B40" s="71" t="s">
        <v>47</v>
      </c>
      <c r="C40" s="71"/>
      <c r="D40" s="71"/>
      <c r="E40" s="71"/>
      <c r="F40" s="71"/>
      <c r="G40" s="71"/>
      <c r="H40" s="73"/>
      <c r="I40" s="73"/>
    </row>
    <row r="41" spans="1:9" x14ac:dyDescent="0.25">
      <c r="E41" s="16" t="s">
        <v>48</v>
      </c>
      <c r="F41" s="16" t="str">
        <f>IF((COUNT(C37:C40)&lt;&gt;COUNT(F37:F40)),"", ROUND(SUM(F37:F40),2))</f>
        <v/>
      </c>
      <c r="G41" s="14" t="str">
        <f>IF((COUNT(C37:C40)&lt;&gt;COUNT(F37:F40)),"Neužpildytos visų objektų kainos", "")</f>
        <v>Neužpildytos visų objektų kainos</v>
      </c>
    </row>
    <row r="42" spans="1:9" ht="30" x14ac:dyDescent="0.25">
      <c r="C42" s="69" t="s">
        <v>49</v>
      </c>
      <c r="D42" s="17"/>
      <c r="E42" s="16" t="s">
        <v>50</v>
      </c>
      <c r="F42" s="16" t="str">
        <f>IF(OR(F41="",D42=""),"", ROUND(PRODUCT(D42,F41)/100,2))</f>
        <v/>
      </c>
      <c r="G42" s="14" t="str">
        <f>IF(D42="", "Nurodykite taikomą PVM dydį", "")</f>
        <v>Nurodykite taikomą PVM dydį</v>
      </c>
    </row>
    <row r="43" spans="1:9" x14ac:dyDescent="0.25">
      <c r="E43" s="16" t="s">
        <v>51</v>
      </c>
      <c r="F43" s="16">
        <f>IF(ISBLANK(F42), "", ROUND(SUM(F41:F42),2))</f>
        <v>0</v>
      </c>
    </row>
    <row r="47" spans="1:9" x14ac:dyDescent="0.25">
      <c r="A47" s="12" t="s">
        <v>52</v>
      </c>
      <c r="B47" s="12" t="s">
        <v>53</v>
      </c>
    </row>
    <row r="49" spans="1:9" x14ac:dyDescent="0.25">
      <c r="A49" s="12" t="s">
        <v>28</v>
      </c>
    </row>
    <row r="50" spans="1:9" ht="120" x14ac:dyDescent="0.25">
      <c r="A50" s="74" t="s">
        <v>29</v>
      </c>
      <c r="B50" s="74" t="s">
        <v>30</v>
      </c>
      <c r="C50" s="74" t="s">
        <v>31</v>
      </c>
      <c r="D50" s="74" t="s">
        <v>32</v>
      </c>
      <c r="E50" s="74" t="s">
        <v>33</v>
      </c>
      <c r="F50" s="74" t="s">
        <v>34</v>
      </c>
      <c r="G50" s="74" t="s">
        <v>35</v>
      </c>
      <c r="H50" s="74" t="s">
        <v>36</v>
      </c>
      <c r="I50" s="74" t="s">
        <v>37</v>
      </c>
    </row>
    <row r="51" spans="1:9" ht="30" x14ac:dyDescent="0.25">
      <c r="A51" s="70" t="s">
        <v>54</v>
      </c>
      <c r="B51" s="70" t="s">
        <v>55</v>
      </c>
      <c r="C51" s="71"/>
      <c r="D51" s="71"/>
      <c r="E51" s="71"/>
      <c r="F51" s="71"/>
      <c r="G51" s="71"/>
      <c r="H51" s="71"/>
      <c r="I51" s="71"/>
    </row>
    <row r="52" spans="1:9" ht="30" x14ac:dyDescent="0.25">
      <c r="A52" s="71" t="s">
        <v>56</v>
      </c>
      <c r="B52" s="71" t="s">
        <v>55</v>
      </c>
      <c r="C52" s="75">
        <v>3000</v>
      </c>
      <c r="D52" s="75" t="s">
        <v>41</v>
      </c>
      <c r="E52" s="72"/>
      <c r="F52" s="71" t="str">
        <f>IF(ISBLANK(E52),"", PRODUCT(C52,E52))</f>
        <v/>
      </c>
      <c r="G52" s="73"/>
      <c r="H52" s="71"/>
      <c r="I52" s="71"/>
    </row>
    <row r="53" spans="1:9" ht="60" x14ac:dyDescent="0.25">
      <c r="A53" s="71" t="s">
        <v>57</v>
      </c>
      <c r="B53" s="71" t="s">
        <v>58</v>
      </c>
      <c r="C53" s="71"/>
      <c r="D53" s="71"/>
      <c r="E53" s="71"/>
      <c r="F53" s="71"/>
      <c r="G53" s="71"/>
      <c r="H53" s="73"/>
      <c r="I53" s="73"/>
    </row>
    <row r="54" spans="1:9" x14ac:dyDescent="0.25">
      <c r="E54" s="16" t="s">
        <v>48</v>
      </c>
      <c r="F54" s="16" t="str">
        <f>IF((COUNT(C52:C53)&lt;&gt;COUNT(F52:F53)),"", ROUND(SUM(F52:F53),2))</f>
        <v/>
      </c>
      <c r="G54" s="14" t="str">
        <f>IF((COUNT(C52:C53)&lt;&gt;COUNT(F52:F53)),"Neužpildytos visų objektų kainos", "")</f>
        <v>Neužpildytos visų objektų kainos</v>
      </c>
    </row>
    <row r="55" spans="1:9" ht="30" x14ac:dyDescent="0.25">
      <c r="C55" s="69" t="s">
        <v>49</v>
      </c>
      <c r="D55" s="17"/>
      <c r="E55" s="16" t="s">
        <v>50</v>
      </c>
      <c r="F55" s="16" t="str">
        <f>IF(OR(F54="",D55=""),"", ROUND(PRODUCT(D55,F54)/100,2))</f>
        <v/>
      </c>
      <c r="G55" s="14" t="str">
        <f>IF(D55="", "Nurodykite taikomą PVM dydį", "")</f>
        <v>Nurodykite taikomą PVM dydį</v>
      </c>
    </row>
    <row r="56" spans="1:9" x14ac:dyDescent="0.25">
      <c r="E56" s="16" t="s">
        <v>51</v>
      </c>
      <c r="F56" s="16">
        <f>IF(ISBLANK(F55), "", ROUND(SUM(F54:F55),2))</f>
        <v>0</v>
      </c>
    </row>
    <row r="60" spans="1:9" x14ac:dyDescent="0.25">
      <c r="A60" s="12" t="s">
        <v>59</v>
      </c>
      <c r="B60" s="12" t="s">
        <v>60</v>
      </c>
    </row>
    <row r="62" spans="1:9" x14ac:dyDescent="0.25">
      <c r="A62" s="12" t="s">
        <v>28</v>
      </c>
    </row>
    <row r="63" spans="1:9" ht="120" x14ac:dyDescent="0.25">
      <c r="A63" s="74" t="s">
        <v>29</v>
      </c>
      <c r="B63" s="74" t="s">
        <v>30</v>
      </c>
      <c r="C63" s="74" t="s">
        <v>31</v>
      </c>
      <c r="D63" s="74" t="s">
        <v>32</v>
      </c>
      <c r="E63" s="74" t="s">
        <v>33</v>
      </c>
      <c r="F63" s="74" t="s">
        <v>34</v>
      </c>
      <c r="G63" s="74" t="s">
        <v>35</v>
      </c>
      <c r="H63" s="74" t="s">
        <v>36</v>
      </c>
      <c r="I63" s="74" t="s">
        <v>37</v>
      </c>
    </row>
    <row r="64" spans="1:9" ht="30" x14ac:dyDescent="0.25">
      <c r="A64" s="70" t="s">
        <v>61</v>
      </c>
      <c r="B64" s="70" t="s">
        <v>62</v>
      </c>
      <c r="C64" s="71"/>
      <c r="D64" s="71"/>
      <c r="E64" s="71"/>
      <c r="F64" s="71"/>
      <c r="G64" s="71"/>
      <c r="H64" s="71"/>
      <c r="I64" s="71"/>
    </row>
    <row r="65" spans="1:9" ht="30" x14ac:dyDescent="0.25">
      <c r="A65" s="71" t="s">
        <v>63</v>
      </c>
      <c r="B65" s="71" t="s">
        <v>62</v>
      </c>
      <c r="C65" s="75">
        <v>300</v>
      </c>
      <c r="D65" s="75" t="s">
        <v>64</v>
      </c>
      <c r="E65" s="72"/>
      <c r="F65" s="71" t="str">
        <f>IF(ISBLANK(E65),"", PRODUCT(C65,E65))</f>
        <v/>
      </c>
      <c r="G65" s="73"/>
      <c r="H65" s="71"/>
      <c r="I65" s="71"/>
    </row>
    <row r="66" spans="1:9" x14ac:dyDescent="0.25">
      <c r="A66" s="71" t="s">
        <v>65</v>
      </c>
      <c r="B66" s="71" t="s">
        <v>66</v>
      </c>
      <c r="C66" s="71"/>
      <c r="D66" s="71"/>
      <c r="E66" s="71"/>
      <c r="F66" s="71"/>
      <c r="G66" s="71"/>
      <c r="H66" s="73"/>
      <c r="I66" s="73"/>
    </row>
    <row r="67" spans="1:9" x14ac:dyDescent="0.25">
      <c r="A67" s="71" t="s">
        <v>67</v>
      </c>
      <c r="B67" s="71" t="s">
        <v>68</v>
      </c>
      <c r="C67" s="71"/>
      <c r="D67" s="71"/>
      <c r="E67" s="71"/>
      <c r="F67" s="71"/>
      <c r="G67" s="71"/>
      <c r="H67" s="73"/>
      <c r="I67" s="73"/>
    </row>
    <row r="68" spans="1:9" x14ac:dyDescent="0.25">
      <c r="E68" s="16" t="s">
        <v>48</v>
      </c>
      <c r="F68" s="16" t="str">
        <f>IF((COUNT(C65:C67)&lt;&gt;COUNT(F65:F67)),"", ROUND(SUM(F65:F67),2))</f>
        <v/>
      </c>
      <c r="G68" s="14" t="str">
        <f>IF((COUNT(C65:C67)&lt;&gt;COUNT(F65:F67)),"Neužpildytos visų objektų kainos", "")</f>
        <v>Neužpildytos visų objektų kainos</v>
      </c>
    </row>
    <row r="69" spans="1:9" ht="30" x14ac:dyDescent="0.25">
      <c r="C69" s="69" t="s">
        <v>49</v>
      </c>
      <c r="D69" s="17"/>
      <c r="E69" s="16" t="s">
        <v>50</v>
      </c>
      <c r="F69" s="16" t="str">
        <f>IF(OR(F68="",D69=""),"", ROUND(PRODUCT(D69,F68)/100,2))</f>
        <v/>
      </c>
      <c r="G69" s="14" t="str">
        <f>IF(D69="", "Nurodykite taikomą PVM dydį", "")</f>
        <v>Nurodykite taikomą PVM dydį</v>
      </c>
    </row>
    <row r="70" spans="1:9" x14ac:dyDescent="0.25">
      <c r="E70" s="16" t="s">
        <v>51</v>
      </c>
      <c r="F70" s="16">
        <f>IF(ISBLANK(F69), "", ROUND(SUM(F68:F69),2))</f>
        <v>0</v>
      </c>
    </row>
    <row r="74" spans="1:9" x14ac:dyDescent="0.25">
      <c r="A74" s="12" t="s">
        <v>69</v>
      </c>
      <c r="B74" s="12" t="s">
        <v>70</v>
      </c>
    </row>
    <row r="76" spans="1:9" x14ac:dyDescent="0.25">
      <c r="A76" s="12" t="s">
        <v>28</v>
      </c>
    </row>
    <row r="77" spans="1:9" ht="120" x14ac:dyDescent="0.25">
      <c r="A77" s="74" t="s">
        <v>29</v>
      </c>
      <c r="B77" s="74" t="s">
        <v>30</v>
      </c>
      <c r="C77" s="74" t="s">
        <v>31</v>
      </c>
      <c r="D77" s="74" t="s">
        <v>32</v>
      </c>
      <c r="E77" s="74" t="s">
        <v>33</v>
      </c>
      <c r="F77" s="74" t="s">
        <v>34</v>
      </c>
      <c r="G77" s="74" t="s">
        <v>35</v>
      </c>
      <c r="H77" s="74" t="s">
        <v>36</v>
      </c>
      <c r="I77" s="74" t="s">
        <v>37</v>
      </c>
    </row>
    <row r="78" spans="1:9" ht="30" x14ac:dyDescent="0.25">
      <c r="A78" s="70" t="s">
        <v>71</v>
      </c>
      <c r="B78" s="70" t="s">
        <v>72</v>
      </c>
      <c r="C78" s="71"/>
      <c r="D78" s="71"/>
      <c r="E78" s="71"/>
      <c r="F78" s="71"/>
      <c r="G78" s="71"/>
      <c r="H78" s="71"/>
      <c r="I78" s="71"/>
    </row>
    <row r="79" spans="1:9" ht="30" x14ac:dyDescent="0.25">
      <c r="A79" s="71" t="s">
        <v>73</v>
      </c>
      <c r="B79" s="71" t="s">
        <v>72</v>
      </c>
      <c r="C79" s="75">
        <v>3000</v>
      </c>
      <c r="D79" s="75" t="s">
        <v>41</v>
      </c>
      <c r="E79" s="72"/>
      <c r="F79" s="71" t="str">
        <f>IF(ISBLANK(E79),"", PRODUCT(C79,E79))</f>
        <v/>
      </c>
      <c r="G79" s="73"/>
      <c r="H79" s="71"/>
      <c r="I79" s="71"/>
    </row>
    <row r="80" spans="1:9" x14ac:dyDescent="0.25">
      <c r="A80" s="71" t="s">
        <v>74</v>
      </c>
      <c r="B80" s="71" t="s">
        <v>75</v>
      </c>
      <c r="C80" s="71"/>
      <c r="D80" s="71"/>
      <c r="E80" s="71"/>
      <c r="F80" s="71"/>
      <c r="G80" s="71"/>
      <c r="H80" s="73"/>
      <c r="I80" s="73"/>
    </row>
    <row r="81" spans="1:9" x14ac:dyDescent="0.25">
      <c r="A81" s="71" t="s">
        <v>76</v>
      </c>
      <c r="B81" s="71" t="s">
        <v>77</v>
      </c>
      <c r="C81" s="71"/>
      <c r="D81" s="71"/>
      <c r="E81" s="71"/>
      <c r="F81" s="71"/>
      <c r="G81" s="71"/>
      <c r="H81" s="73"/>
      <c r="I81" s="73"/>
    </row>
    <row r="82" spans="1:9" ht="30" x14ac:dyDescent="0.25">
      <c r="A82" s="71" t="s">
        <v>78</v>
      </c>
      <c r="B82" s="71" t="s">
        <v>79</v>
      </c>
      <c r="C82" s="71"/>
      <c r="D82" s="71"/>
      <c r="E82" s="71"/>
      <c r="F82" s="71"/>
      <c r="G82" s="71"/>
      <c r="H82" s="73"/>
      <c r="I82" s="73"/>
    </row>
    <row r="83" spans="1:9" x14ac:dyDescent="0.25">
      <c r="A83" s="71" t="s">
        <v>80</v>
      </c>
      <c r="B83" s="71" t="s">
        <v>81</v>
      </c>
      <c r="C83" s="71"/>
      <c r="D83" s="71"/>
      <c r="E83" s="71"/>
      <c r="F83" s="71"/>
      <c r="G83" s="71"/>
      <c r="H83" s="73"/>
      <c r="I83" s="73"/>
    </row>
    <row r="84" spans="1:9" x14ac:dyDescent="0.25">
      <c r="A84" s="71" t="s">
        <v>82</v>
      </c>
      <c r="B84" s="71" t="s">
        <v>83</v>
      </c>
      <c r="C84" s="71"/>
      <c r="D84" s="71"/>
      <c r="E84" s="71"/>
      <c r="F84" s="71"/>
      <c r="G84" s="71"/>
      <c r="H84" s="73"/>
      <c r="I84" s="73"/>
    </row>
    <row r="85" spans="1:9" ht="60" x14ac:dyDescent="0.25">
      <c r="A85" s="71" t="s">
        <v>84</v>
      </c>
      <c r="B85" s="71" t="s">
        <v>85</v>
      </c>
      <c r="C85" s="71"/>
      <c r="D85" s="71"/>
      <c r="E85" s="71"/>
      <c r="F85" s="71"/>
      <c r="G85" s="71"/>
      <c r="H85" s="73"/>
      <c r="I85" s="73"/>
    </row>
    <row r="86" spans="1:9" ht="30" x14ac:dyDescent="0.25">
      <c r="A86" s="71" t="s">
        <v>86</v>
      </c>
      <c r="B86" s="71" t="s">
        <v>87</v>
      </c>
      <c r="C86" s="71"/>
      <c r="D86" s="71"/>
      <c r="E86" s="71"/>
      <c r="F86" s="71"/>
      <c r="G86" s="71"/>
      <c r="H86" s="73"/>
      <c r="I86" s="73"/>
    </row>
    <row r="87" spans="1:9" ht="30" x14ac:dyDescent="0.25">
      <c r="A87" s="71" t="s">
        <v>88</v>
      </c>
      <c r="B87" s="71" t="s">
        <v>89</v>
      </c>
      <c r="C87" s="71"/>
      <c r="D87" s="71"/>
      <c r="E87" s="71"/>
      <c r="F87" s="71"/>
      <c r="G87" s="71"/>
      <c r="H87" s="73"/>
      <c r="I87" s="73"/>
    </row>
    <row r="88" spans="1:9" x14ac:dyDescent="0.25">
      <c r="A88" s="71" t="s">
        <v>90</v>
      </c>
      <c r="B88" s="71" t="s">
        <v>91</v>
      </c>
      <c r="C88" s="71"/>
      <c r="D88" s="71"/>
      <c r="E88" s="71"/>
      <c r="F88" s="71"/>
      <c r="G88" s="71"/>
      <c r="H88" s="73"/>
      <c r="I88" s="73"/>
    </row>
    <row r="89" spans="1:9" x14ac:dyDescent="0.25">
      <c r="A89" s="71" t="s">
        <v>92</v>
      </c>
      <c r="B89" s="71" t="s">
        <v>93</v>
      </c>
      <c r="C89" s="71"/>
      <c r="D89" s="71"/>
      <c r="E89" s="71"/>
      <c r="F89" s="71"/>
      <c r="G89" s="71"/>
      <c r="H89" s="73"/>
      <c r="I89" s="73"/>
    </row>
    <row r="90" spans="1:9" x14ac:dyDescent="0.25">
      <c r="E90" s="16" t="s">
        <v>48</v>
      </c>
      <c r="F90" s="16" t="str">
        <f>IF((COUNT(C79:C89)&lt;&gt;COUNT(F79:F89)),"", ROUND(SUM(F79:F89),2))</f>
        <v/>
      </c>
      <c r="G90" s="14" t="str">
        <f>IF((COUNT(C79:C89)&lt;&gt;COUNT(F79:F89)),"Neužpildytos visų objektų kainos", "")</f>
        <v>Neužpildytos visų objektų kainos</v>
      </c>
    </row>
    <row r="91" spans="1:9" ht="30" x14ac:dyDescent="0.25">
      <c r="C91" s="69" t="s">
        <v>49</v>
      </c>
      <c r="D91" s="17"/>
      <c r="E91" s="16" t="s">
        <v>50</v>
      </c>
      <c r="F91" s="16" t="str">
        <f>IF(OR(F90="",D91=""),"", ROUND(PRODUCT(D91,F90)/100,2))</f>
        <v/>
      </c>
      <c r="G91" s="14" t="str">
        <f>IF(D91="", "Nurodykite taikomą PVM dydį", "")</f>
        <v>Nurodykite taikomą PVM dydį</v>
      </c>
    </row>
    <row r="92" spans="1:9" x14ac:dyDescent="0.25">
      <c r="E92" s="16" t="s">
        <v>51</v>
      </c>
      <c r="F92" s="16">
        <f>IF(ISBLANK(F91), "", ROUND(SUM(F90:F91),2))</f>
        <v>0</v>
      </c>
    </row>
    <row r="96" spans="1:9" x14ac:dyDescent="0.25">
      <c r="A96" s="12" t="s">
        <v>94</v>
      </c>
      <c r="B96" s="12" t="s">
        <v>95</v>
      </c>
    </row>
    <row r="98" spans="1:9" x14ac:dyDescent="0.25">
      <c r="A98" s="12" t="s">
        <v>28</v>
      </c>
    </row>
    <row r="99" spans="1:9" ht="120" x14ac:dyDescent="0.25">
      <c r="A99" s="74" t="s">
        <v>29</v>
      </c>
      <c r="B99" s="74" t="s">
        <v>30</v>
      </c>
      <c r="C99" s="74" t="s">
        <v>31</v>
      </c>
      <c r="D99" s="74" t="s">
        <v>32</v>
      </c>
      <c r="E99" s="74" t="s">
        <v>33</v>
      </c>
      <c r="F99" s="74" t="s">
        <v>34</v>
      </c>
      <c r="G99" s="74" t="s">
        <v>35</v>
      </c>
      <c r="H99" s="74" t="s">
        <v>36</v>
      </c>
      <c r="I99" s="74" t="s">
        <v>37</v>
      </c>
    </row>
    <row r="100" spans="1:9" ht="30" x14ac:dyDescent="0.25">
      <c r="A100" s="70" t="s">
        <v>96</v>
      </c>
      <c r="B100" s="70" t="s">
        <v>97</v>
      </c>
      <c r="C100" s="71"/>
      <c r="D100" s="71"/>
      <c r="E100" s="71"/>
      <c r="F100" s="71"/>
      <c r="G100" s="71"/>
      <c r="H100" s="71"/>
      <c r="I100" s="71"/>
    </row>
    <row r="101" spans="1:9" ht="30" x14ac:dyDescent="0.25">
      <c r="A101" s="71" t="s">
        <v>98</v>
      </c>
      <c r="B101" s="71" t="s">
        <v>97</v>
      </c>
      <c r="C101" s="75">
        <v>300</v>
      </c>
      <c r="D101" s="75" t="s">
        <v>41</v>
      </c>
      <c r="E101" s="72"/>
      <c r="F101" s="71" t="str">
        <f>IF(ISBLANK(E101),"", PRODUCT(C101,E101))</f>
        <v/>
      </c>
      <c r="G101" s="73"/>
      <c r="H101" s="71"/>
      <c r="I101" s="71"/>
    </row>
    <row r="102" spans="1:9" ht="30" x14ac:dyDescent="0.25">
      <c r="A102" s="71" t="s">
        <v>99</v>
      </c>
      <c r="B102" s="71" t="s">
        <v>43</v>
      </c>
      <c r="C102" s="71"/>
      <c r="D102" s="71"/>
      <c r="E102" s="71"/>
      <c r="F102" s="71"/>
      <c r="G102" s="71"/>
      <c r="H102" s="73"/>
      <c r="I102" s="73"/>
    </row>
    <row r="103" spans="1:9" x14ac:dyDescent="0.25">
      <c r="A103" s="71" t="s">
        <v>100</v>
      </c>
      <c r="B103" s="71" t="s">
        <v>101</v>
      </c>
      <c r="C103" s="71"/>
      <c r="D103" s="71"/>
      <c r="E103" s="71"/>
      <c r="F103" s="71"/>
      <c r="G103" s="71"/>
      <c r="H103" s="73"/>
      <c r="I103" s="73"/>
    </row>
    <row r="104" spans="1:9" ht="30" x14ac:dyDescent="0.25">
      <c r="A104" s="71" t="s">
        <v>102</v>
      </c>
      <c r="B104" s="71" t="s">
        <v>103</v>
      </c>
      <c r="C104" s="71"/>
      <c r="D104" s="71"/>
      <c r="E104" s="71"/>
      <c r="F104" s="71"/>
      <c r="G104" s="71"/>
      <c r="H104" s="73"/>
      <c r="I104" s="73"/>
    </row>
    <row r="105" spans="1:9" x14ac:dyDescent="0.25">
      <c r="A105" s="71" t="s">
        <v>104</v>
      </c>
      <c r="B105" s="71" t="s">
        <v>105</v>
      </c>
      <c r="C105" s="71"/>
      <c r="D105" s="71"/>
      <c r="E105" s="71"/>
      <c r="F105" s="71"/>
      <c r="G105" s="71"/>
      <c r="H105" s="73"/>
      <c r="I105" s="73"/>
    </row>
    <row r="106" spans="1:9" ht="30" x14ac:dyDescent="0.25">
      <c r="A106" s="71" t="s">
        <v>106</v>
      </c>
      <c r="B106" s="71" t="s">
        <v>107</v>
      </c>
      <c r="C106" s="71"/>
      <c r="D106" s="71"/>
      <c r="E106" s="71"/>
      <c r="F106" s="71"/>
      <c r="G106" s="71"/>
      <c r="H106" s="73"/>
      <c r="I106" s="73"/>
    </row>
    <row r="107" spans="1:9" x14ac:dyDescent="0.25">
      <c r="E107" s="16" t="s">
        <v>48</v>
      </c>
      <c r="F107" s="16" t="str">
        <f>IF((COUNT(C101:C106)&lt;&gt;COUNT(F101:F106)),"", ROUND(SUM(F101:F106),2))</f>
        <v/>
      </c>
      <c r="G107" s="14" t="str">
        <f>IF((COUNT(C101:C106)&lt;&gt;COUNT(F101:F106)),"Neužpildytos visų objektų kainos", "")</f>
        <v>Neužpildytos visų objektų kainos</v>
      </c>
    </row>
    <row r="108" spans="1:9" ht="30" x14ac:dyDescent="0.25">
      <c r="C108" s="69" t="s">
        <v>49</v>
      </c>
      <c r="D108" s="17"/>
      <c r="E108" s="16" t="s">
        <v>50</v>
      </c>
      <c r="F108" s="16" t="str">
        <f>IF(OR(F107="",D108=""),"", ROUND(PRODUCT(D108,F107)/100,2))</f>
        <v/>
      </c>
      <c r="G108" s="14" t="str">
        <f>IF(D108="", "Nurodykite taikomą PVM dydį", "")</f>
        <v>Nurodykite taikomą PVM dydį</v>
      </c>
    </row>
    <row r="109" spans="1:9" x14ac:dyDescent="0.25">
      <c r="E109" s="16" t="s">
        <v>51</v>
      </c>
      <c r="F109" s="16">
        <f>IF(ISBLANK(F108), "", ROUND(SUM(F107:F108),2))</f>
        <v>0</v>
      </c>
    </row>
  </sheetData>
  <sheetProtection algorithmName="SHA-512" hashValue="x3eqVG5MZmoIsCGItHI83IH8Am3spN/a7kKe7RgX83/IJLuozJhM1vmU6DcUaoqv3w68O9IucqEnzHbxB0VJxQ==" saltValue="26ulsXmY8boYYfOYY8wck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108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109</v>
      </c>
      <c r="B5" s="42"/>
      <c r="C5" s="40" t="s">
        <v>110</v>
      </c>
      <c r="D5" s="41"/>
      <c r="E5" s="42"/>
      <c r="F5" s="40" t="s">
        <v>111</v>
      </c>
      <c r="G5" s="41"/>
      <c r="H5" s="42"/>
      <c r="I5" s="40" t="s">
        <v>112</v>
      </c>
      <c r="J5" s="42"/>
      <c r="K5" s="9" t="s">
        <v>113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114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110</v>
      </c>
      <c r="D19" s="41"/>
      <c r="E19" s="42"/>
      <c r="F19" s="40" t="s">
        <v>115</v>
      </c>
      <c r="G19" s="41"/>
      <c r="H19" s="42"/>
      <c r="I19" s="61" t="s">
        <v>112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116</v>
      </c>
      <c r="B33" s="28"/>
      <c r="C33" s="28"/>
      <c r="D33" s="28"/>
      <c r="E33" s="28"/>
      <c r="F33" s="28"/>
      <c r="G33" s="28"/>
      <c r="H33" s="28"/>
      <c r="I33" s="28"/>
      <c r="J33" s="28"/>
    </row>
    <row r="34" spans="1:10" ht="15.95" customHeight="1" thickBot="1" x14ac:dyDescent="0.3"/>
    <row r="35" spans="1:10" ht="15.95" customHeight="1" x14ac:dyDescent="0.25">
      <c r="A35" s="8" t="s">
        <v>29</v>
      </c>
      <c r="B35" s="57" t="s">
        <v>117</v>
      </c>
      <c r="C35" s="41"/>
      <c r="D35" s="41"/>
      <c r="E35" s="41"/>
      <c r="F35" s="41"/>
      <c r="G35" s="42"/>
      <c r="H35" s="58" t="s">
        <v>118</v>
      </c>
      <c r="I35" s="41"/>
      <c r="J35" s="59"/>
    </row>
    <row r="36" spans="1:10" ht="48" customHeight="1" x14ac:dyDescent="0.25">
      <c r="A36" s="20" t="s">
        <v>119</v>
      </c>
      <c r="B36" s="49" t="s">
        <v>120</v>
      </c>
      <c r="C36" s="44"/>
      <c r="D36" s="44"/>
      <c r="E36" s="44"/>
      <c r="F36" s="44"/>
      <c r="G36" s="27"/>
      <c r="H36" s="52"/>
      <c r="I36" s="44"/>
      <c r="J36" s="46"/>
    </row>
    <row r="37" spans="1:10" ht="48" customHeight="1" x14ac:dyDescent="0.25">
      <c r="A37" s="20" t="s">
        <v>121</v>
      </c>
      <c r="B37" s="49" t="s">
        <v>122</v>
      </c>
      <c r="C37" s="44"/>
      <c r="D37" s="44"/>
      <c r="E37" s="44"/>
      <c r="F37" s="44"/>
      <c r="G37" s="27"/>
      <c r="H37" s="52"/>
      <c r="I37" s="44"/>
      <c r="J37" s="46"/>
    </row>
    <row r="38" spans="1:10" ht="48" customHeight="1" x14ac:dyDescent="0.25">
      <c r="A38" s="20" t="s">
        <v>123</v>
      </c>
      <c r="B38" s="49" t="s">
        <v>124</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125</v>
      </c>
      <c r="B48" s="28"/>
      <c r="C48" s="28"/>
      <c r="D48" s="28"/>
      <c r="E48" s="28"/>
      <c r="F48" s="28"/>
      <c r="G48" s="28"/>
      <c r="H48" s="28"/>
      <c r="I48" s="28"/>
      <c r="J48" s="28"/>
    </row>
    <row r="51" spans="1:10" x14ac:dyDescent="0.25">
      <c r="A51" s="48" t="s">
        <v>126</v>
      </c>
      <c r="B51" s="28"/>
      <c r="C51" s="28"/>
      <c r="D51" s="28"/>
      <c r="E51" s="54"/>
      <c r="F51" s="28"/>
      <c r="G51" s="28"/>
      <c r="H51" s="28"/>
      <c r="I51" s="28"/>
      <c r="J51" s="28"/>
    </row>
    <row r="53" spans="1:10" x14ac:dyDescent="0.25">
      <c r="A53" s="48" t="s">
        <v>127</v>
      </c>
      <c r="B53" s="28"/>
      <c r="C53" s="28"/>
      <c r="D53" s="28"/>
      <c r="E53" s="54"/>
      <c r="F53" s="28"/>
      <c r="G53" s="28"/>
      <c r="H53" s="28"/>
      <c r="I53" s="28"/>
      <c r="J53" s="28"/>
    </row>
    <row r="100" spans="1:1" ht="15.75" x14ac:dyDescent="0.25">
      <c r="A100" t="s">
        <v>128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2025-11-05T06:35:05Z</dcterms:modified>
</cp:coreProperties>
</file>