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 53640 Chirurginės priemonės II/Pirkimo dokumentai/"/>
    </mc:Choice>
  </mc:AlternateContent>
  <xr:revisionPtr revIDLastSave="13" documentId="8_{9105EB55-BCE3-45A0-8FC4-9B214AF5EE1B}" xr6:coauthVersionLast="47" xr6:coauthVersionMax="47" xr10:uidLastSave="{31E7E612-18D7-4A09-BEDF-DA82607E45A7}"/>
  <bookViews>
    <workbookView xWindow="38280" yWindow="2295" windowWidth="29040" windowHeight="15720" xr2:uid="{B1F42812-CD39-4CC0-8738-967916261401}"/>
  </bookViews>
  <sheets>
    <sheet name="1-16_pirkimo_dal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59" i="1"/>
  <c r="H59" i="1" s="1"/>
  <c r="G57" i="1"/>
  <c r="H57" i="1" s="1"/>
  <c r="G56" i="1"/>
  <c r="H56" i="1" s="1"/>
  <c r="G55" i="1"/>
  <c r="H55" i="1" s="1"/>
  <c r="G54" i="1"/>
  <c r="G58" i="1" s="1"/>
  <c r="G51" i="1"/>
  <c r="H51" i="1" s="1"/>
  <c r="G50" i="1"/>
  <c r="H50" i="1"/>
  <c r="G49" i="1"/>
  <c r="H49" i="1" s="1"/>
  <c r="G48" i="1"/>
  <c r="G45" i="1"/>
  <c r="H45" i="1" s="1"/>
  <c r="G43" i="1"/>
  <c r="H43" i="1" s="1"/>
  <c r="G38" i="1"/>
  <c r="H38" i="1" s="1"/>
  <c r="G37" i="1"/>
  <c r="H37" i="1" s="1"/>
  <c r="G36" i="1"/>
  <c r="H36" i="1" s="1"/>
  <c r="G33" i="1"/>
  <c r="H33" i="1" s="1"/>
  <c r="G32" i="1"/>
  <c r="H32" i="1"/>
  <c r="G31" i="1"/>
  <c r="H31" i="1" s="1"/>
  <c r="G28" i="1"/>
  <c r="H28" i="1" s="1"/>
  <c r="H29" i="1" s="1"/>
  <c r="G27" i="1"/>
  <c r="H27" i="1"/>
  <c r="G25" i="1"/>
  <c r="H25" i="1"/>
  <c r="G24" i="1"/>
  <c r="H24" i="1" s="1"/>
  <c r="G23" i="1"/>
  <c r="H23" i="1" s="1"/>
  <c r="G22" i="1"/>
  <c r="H22" i="1"/>
  <c r="G21" i="1"/>
  <c r="H21" i="1" s="1"/>
  <c r="G20" i="1"/>
  <c r="H20" i="1" s="1"/>
  <c r="G19" i="1"/>
  <c r="H19" i="1" s="1"/>
  <c r="G9" i="1"/>
  <c r="H9" i="1" s="1"/>
  <c r="H34" i="1" l="1"/>
  <c r="G29" i="1"/>
  <c r="H39" i="1"/>
  <c r="G39" i="1"/>
  <c r="G34" i="1"/>
  <c r="G52" i="1"/>
  <c r="H46" i="1"/>
  <c r="H48" i="1"/>
  <c r="H52" i="1" s="1"/>
  <c r="H54" i="1"/>
  <c r="H58" i="1" s="1"/>
  <c r="G46" i="1"/>
</calcChain>
</file>

<file path=xl/sharedStrings.xml><?xml version="1.0" encoding="utf-8"?>
<sst xmlns="http://schemas.openxmlformats.org/spreadsheetml/2006/main" count="194" uniqueCount="143">
  <si>
    <t>CHIRURGINIŲ SIUVIMO REIKMENŲ, TVARSLIAVOS IR KITŲ MEDICININIŲ  PRIEMONIŲ II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</si>
  <si>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</si>
  <si>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</si>
  <si>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</si>
  <si>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</si>
  <si>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</si>
  <si>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</si>
  <si>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</si>
  <si>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</si>
  <si>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</si>
  <si>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</si>
  <si>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</si>
  <si>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</si>
  <si>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</si>
  <si>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>Siūlo ilgis (ne trumpesnis už nurodytą), cm.</t>
  </si>
  <si>
    <r>
      <t xml:space="preserve">Gamintojas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</si>
  <si>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Prekės katalogo Nr.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</si>
  <si>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</si>
  <si>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t>1.</t>
  </si>
  <si>
    <t>Trumpos rezorbcijos chirurginiais siūlai</t>
  </si>
  <si>
    <t>vnt.</t>
  </si>
  <si>
    <t>1. Monofilamentinis;
2. Sintetinis polidioksanonas;
3. Pilnas ištirpimas iki 100 dienų.</t>
  </si>
  <si>
    <t>4/0</t>
  </si>
  <si>
    <t>1/2</t>
  </si>
  <si>
    <t>17 ±1</t>
  </si>
  <si>
    <t>apvali</t>
  </si>
  <si>
    <t>2.</t>
  </si>
  <si>
    <t>Nesirezorbuojanti siuvimo medžiaga</t>
  </si>
  <si>
    <t>pakuotė    (2 vnt.)</t>
  </si>
  <si>
    <t>Šilkas</t>
  </si>
  <si>
    <t>Pastabos dėl 1 ir 2 pirkimo dalių:</t>
  </si>
  <si>
    <t>1.Visoms pozicijoms taikomi reikalavimai - atitikimas CE sertifikatui. CE sertifikatai turi būti pateikiami su pasiūlymu.</t>
  </si>
  <si>
    <t>2. Adatos galo, kuriame tvirtinamas siūlas, diametras negali būti storesnis už siūlo diametrą.</t>
  </si>
  <si>
    <t>3. Bendrieji specialieji reikalavimai chirurginiams siūlams:</t>
  </si>
  <si>
    <t>3.1. Ant kiekvienos siūlų dėžutės privaloma informacija: chirurginio siūlo kodas, firminis pavadinimas ir cheminė sudėtis, filamentiškumas, storis USP, ilgis cm, spalva, rezorbuojantis – nesirezorbuojantis, apvalkalas (jeigu yra), tuzinų skaičius, siūlų sterilizavimo metodas, chirurginės adatos kodas, adatos smaigalys, adatos lenktumas, adatos ilgis mm, sterilumo galiojimo laikas (ne mažiau 5 metai nuo pagaminimo datos).</t>
  </si>
  <si>
    <t>3.2. Chirurginės adatos vaizdas ir dydis ant pakuotės atitinka originalo dydį.</t>
  </si>
  <si>
    <t>3.3. Chirurginės adatos tvirtos, nelūžta.</t>
  </si>
  <si>
    <t>Pirkimo dalies Nr.</t>
  </si>
  <si>
    <t>Maksimalus kiekis</t>
  </si>
  <si>
    <t>Vieneto kaina EUR (be PVM)</t>
  </si>
  <si>
    <t>PVM tarifas, %</t>
  </si>
  <si>
    <t>Gamintojas (užpildo tiekėjas)</t>
  </si>
  <si>
    <t>Prekės katalogo Nr.   (užpildo tiekėjas)</t>
  </si>
  <si>
    <t>3.</t>
  </si>
  <si>
    <t>Kintamo diametro valvuliotomas (venų vožtuvų suardymui)</t>
  </si>
  <si>
    <t>4.</t>
  </si>
  <si>
    <t>Ledo pūslės vidutinio dydžio</t>
  </si>
  <si>
    <t>1. Iš nepralaidaus vandeniui audinio;
2. Sandariai užsukamas.                                                                                                                                                               3. Neguminė.</t>
  </si>
  <si>
    <t>5.</t>
  </si>
  <si>
    <t>Kompresinė plėvelė</t>
  </si>
  <si>
    <t>m</t>
  </si>
  <si>
    <t>1. Rulonuose;
2. Plotis 95 ± 5cm.</t>
  </si>
  <si>
    <t>6.</t>
  </si>
  <si>
    <t>Pipetės stiklinės, be futliaro</t>
  </si>
  <si>
    <t>7.</t>
  </si>
  <si>
    <t>Peties sąnario raumenų prisiuvimo inkariniai siūlai PASTA pažeidimams</t>
  </si>
  <si>
    <t>1. Vienoje sterilioje pakuotėje su vienu arba dviem 2#, skirtingų spalvų, pintais UHMW (ultra high molecular weight) polietileno siūlais, kurie pasibaigia adatomis;
2. Cheminė sudėtis – medicininis titano lydinys implantacijai;
3. Įsriegiamas;
4. Vienkartinio naudojimo įvedimo instrumentas;
5. Išmatavimai: išorinis diametras 2,8 mm, 3,5 mm, 5,0 mm ir 6,5 mm ± 0,05 mm (turi būti pasirinkimas visų dydžių);
6. Dvigubas sriegis – du skirtingo diametro sriegiai;
7. Sraigto proksimalinė dalis – heksagonalinė arba cilindro formos.</t>
  </si>
  <si>
    <t>8.</t>
  </si>
  <si>
    <t>Ypatingai aukštos kokybės Roadrunner tipo (arba analogiškas) padidinto lankstumo styga</t>
  </si>
  <si>
    <t>1. Nitinoline šerdimi, platininis antgalis geresnei vizualizacijai;
2. Hidrofilinis padengimas 0,035” x 145 m (ne trumpesnė);
3. Tiesiu lanksčiu galu 7 cm (± 1 cm) ilgio;
4. Vienkartinė, sterili;
5. Pateikti tai patvirtinančius dokumentus;
6. Paženklinta CE ženklu.</t>
  </si>
  <si>
    <t>9.</t>
  </si>
  <si>
    <t>Priemonės endoveniniam gydymui lazeriu:                Šviesolaidžio rinkinys "radialinio" tipo antgaliu</t>
  </si>
  <si>
    <r>
      <t xml:space="preserve">Vienkartinį sterilų rinkinį sudaro:
1. Punkcinė adata 18 G, 70 ± </t>
    </r>
    <r>
      <rPr>
        <sz val="11"/>
        <color rgb="FF000000"/>
        <rFont val="Calibri"/>
        <family val="2"/>
        <charset val="186"/>
      </rPr>
      <t>5</t>
    </r>
    <r>
      <rPr>
        <sz val="11"/>
        <color indexed="8"/>
        <rFont val="Times New Roman"/>
        <family val="1"/>
        <charset val="186"/>
      </rPr>
      <t xml:space="preserve"> mm ilgio;
2. Pravedėjas: 1-as galiukas J tipo su tiesintuvu, 2-as galiukas - tiesus, abu galiukai lankstūs 45 - 50 cm ilgio;
3. Vienos Fr;atšakos kateteris 4-6Fr, 9-12 cm ilgio;
4. Plėtiklis </t>
    </r>
    <r>
      <rPr>
        <sz val="11"/>
        <color rgb="FF000000"/>
        <rFont val="Calibri"/>
        <family val="2"/>
        <charset val="186"/>
      </rPr>
      <t>4-6Fr</t>
    </r>
    <r>
      <rPr>
        <sz val="11"/>
        <color rgb="FF000000"/>
        <rFont val="Calibri"/>
        <family val="2"/>
        <charset val="186"/>
      </rPr>
      <t xml:space="preserve">
</t>
    </r>
    <r>
      <rPr>
        <sz val="11"/>
        <color indexed="8"/>
        <rFont val="Times New Roman"/>
        <family val="1"/>
        <charset val="186"/>
      </rPr>
      <t>5. Švirkštas 2,5 - 3 ml;
6. Skalpelis;
7. Radialinis šviesolaidis, skleidžiantis žiedinę energiją: ilgis 2,5 m, storis 400-600 µm, su kapiliaru 1,2mm, kuris integruotas šviesolaidžio gale, su laikikliu suderintu su kateteriu (jungtis SMA 905), centimetrinis žymėjimas kas 1 cm;
8. Paženklintas CE ženklu.</t>
    </r>
  </si>
  <si>
    <t>10.</t>
  </si>
  <si>
    <t>Priemonės endoskopijai (Metalinių kabučių sistemos rinkinys endoskopijai)</t>
  </si>
  <si>
    <t>10.1.</t>
  </si>
  <si>
    <t>Metalinės kabutės hemostazei</t>
  </si>
  <si>
    <t>1. Kabutės turi būti pagamintos iš nerūdijančio plieno ar analogiško metalo;
2. Uždedamos daugkartinio naudojimo valdymo mechanizmu (rankena);
3. Klipo žiočių "kojytės" kampas turi būti 90˚ ir 135˚;
4. Klipai - individualiuose dėkliukuose, komplektojami dėžutėse po 30 vnt.;
5. Vienkartinio naudojimo, sterilūs.</t>
  </si>
  <si>
    <t>10.2</t>
  </si>
  <si>
    <t>Perkamoms kabutėms aplikuoti tinkamas valdymo mechanizmas (rankena)</t>
  </si>
  <si>
    <t>1. Valdymo mechanizmas (rankena/kateteris) - daugartinio naudojimo, rotuojamas;
2. Tinkams uždėti mažiausiai 100 vnt. klipų;
3. Įrankio ilgis turi būti 230 cm (± 5 cm);
4. Kateterio diametras tinkamas 2,8 mm diametro endoskopo kanalui.</t>
  </si>
  <si>
    <t>10 pirkimo dalis iš viso:</t>
  </si>
  <si>
    <t>11.</t>
  </si>
  <si>
    <t>Stentai endoskopinėms procedūroms:</t>
  </si>
  <si>
    <t>11.1.</t>
  </si>
  <si>
    <t>Tulžies latakų dengti metaliniai stentai</t>
  </si>
  <si>
    <t>1. Stentas turi būti pagamintas iš nitinolio; 2. Stento pynė kabliuko tipo, karkaso galai - apvalaus netraumuojančio pynimo;
3. Stento galai platesni už darbinę dalį; 4. Stento išorinis skersmuo stento darbinėje dalyje turi būti 8 mm - 10 mm. Ilgis 40 -120 mm;
5. Kiekvienas stentas turi būti komplektuojamas su jo vienkartine 7 Fr diametro įvedimo sistema;
6. Abiejuose stento galuose ir viduryje turi būti ne mažiau 12 rentgenokontrastinių žymenų, kurie yra kontrastingesni negu stento nitinolinis karkasas;
7. Stentas ir jo priedai turi būti sterilioje pakuotėje.</t>
  </si>
  <si>
    <t>11.2.</t>
  </si>
  <si>
    <t>Duodeniniai – Pyloriniai metalinis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</si>
  <si>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</si>
  <si>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11.3.</t>
  </si>
  <si>
    <t>Storosios žarnos metaliniai,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</si>
  <si>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28 mm – 32 mm.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</si>
  <si>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 pirkimo dalis iš viso:</t>
  </si>
  <si>
    <t>12.</t>
  </si>
  <si>
    <t>Sagitalinis peiliukas suderinamas su STRYKER smulkių kaulų pjovimo rankena :</t>
  </si>
  <si>
    <t>12.1</t>
  </si>
  <si>
    <t>Sagitalinis peiliukas suderinamas su STRYKER smulkių kaulų pjovimo rankena</t>
  </si>
  <si>
    <t>Dydis: 5,5 mm x 0,38 mm x 18,0 mm x 12,6 mm (± 0,1 mm)</t>
  </si>
  <si>
    <t>12.2</t>
  </si>
  <si>
    <t>Dydis: 9,0 mm x 0,38mm x 18,5 mm x 8,66 mm (± 0,1 mm)</t>
  </si>
  <si>
    <t>12.3</t>
  </si>
  <si>
    <t>Dydis: 9,0 mm x 0,64 mm x 35,0 mm x 8,66 mm (± 0,1 mm)</t>
  </si>
  <si>
    <t>12 pirkimo dalis iš viso:</t>
  </si>
  <si>
    <t>Reikalavimai</t>
  </si>
  <si>
    <t>13.</t>
  </si>
  <si>
    <t>Pjaunančios ir sandarinančios laparoskopinės audinių ligavimo priemonės:</t>
  </si>
  <si>
    <t>13.1.</t>
  </si>
  <si>
    <t>13.1.1.</t>
  </si>
  <si>
    <t>Elektrochirurginis generatorius (1 vnt.) (nuoma/panauda)</t>
  </si>
  <si>
    <t>Mėnuo</t>
  </si>
  <si>
    <t>1.Automatinis bipolinis audinių sulydymas;
2. Kraujagyslėms, kurių didžiausias diametras ne mažiau kaip 7 mm ;
3. Automatinė galios ir slėgio kontrolė sulydymo metu;
4. Galimybė prijungti sulydymo rankenas tiek atvirajai, tiek ir laparoskopinei chirurgijai;
5. Galingumo kontrolė atsižvelgiant į audinių varžą;
6. Automatinis instrumentų atpažinimas ir automatinis nominalios galios parinkimas;
7. Kojinio valdymo pedalas su laidu.</t>
  </si>
  <si>
    <t>13.2.</t>
  </si>
  <si>
    <t>Pjaunantis ir sandarinantis laparoskopinis audinių ligavimo instrumentas:</t>
  </si>
  <si>
    <t>13.2.1.</t>
  </si>
  <si>
    <t>Pjaunantis ir sandarinantis laparoskopinis audinių ligavimo instrumentas</t>
  </si>
  <si>
    <t>1. Bipolinės žnyplės;
2. Instrumento diametras 4,5 mm ± 0,5 mm;
3. Instrumento koto ilgis 37cm ± 3 cm;
4. Galima aktyvacija ranka arba kojiniu pedalu;
5. Lydomas audinių ilgis 20 mm ± 5 mm, pjaunamas audinių ilgis 18 mm ± 5 mm;
6. Tinkamas sandarinti kraujagyslėms, kurių didžiausias diametras ne mažiau kaip 7 mm;
7. Žnyplių žiaunos lenktos, padengtos danga, mažinančia apnašų susidarymą;
8. Turi būti galimybė naudoti peilį audinių nupjovimui be energijos aktyvacijos;
9. Darbinė dalis rotuojama;
10.Tinkantis naudoti su aukščiau paminėtu elektrochirurginiu generatoriumi;
11. Paženklinta CE ženklu.</t>
  </si>
  <si>
    <t>13 pirkimo dalis iš viso:</t>
  </si>
  <si>
    <t>14.</t>
  </si>
  <si>
    <t>Priemonės traumatologinėms operacijoms:</t>
  </si>
  <si>
    <t>14.1</t>
  </si>
  <si>
    <t xml:space="preserve">Herbertai             </t>
  </si>
  <si>
    <r>
      <t xml:space="preserve">1.Titaniniai,kaniuliuoti,kompresiniai,dvigubo sriegio;
2. Diametras 2,5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0,1mm;
3. Ilgio pasirinkimas nuo 8 iki 28 mm (kas 2mm);
4. Gali būti nesterilūs; 5. Paženklinta CE ženklu.</t>
    </r>
  </si>
  <si>
    <t>14.2</t>
  </si>
  <si>
    <r>
      <t xml:space="preserve">1.Titaniniai, kaniuliuoti, kompresiniai, dvigubo sriegio;
2. Diametras 2,0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 mm;
3. Ilgio pasirinkimas nuo 12 iki 28 mm (kas 2mm);
4. Gali būti nesterilūs; 5. Paženklinta CE ženklu.</t>
    </r>
  </si>
  <si>
    <t>14.3</t>
  </si>
  <si>
    <r>
      <t xml:space="preserve">1.Titaniniai,kaniuliuoti,kompresiniai,dvigubo sriegio;
2. Diametras 6,5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0,1mm;
3. Ilgio pasirinkimas nuo 30 iki 120 mm (kas 5 mm);
4. Gali būti nesterilūs; 5. Paženklinta CE ženklu.</t>
    </r>
  </si>
  <si>
    <t>14.4</t>
  </si>
  <si>
    <r>
      <t xml:space="preserve">1.Titaniniai, kaniuliuoti, kompresiniai, dvigubo sriegio;
2. Diametras 4,3 </t>
    </r>
    <r>
      <rPr>
        <sz val="11"/>
        <color rgb="FF000000"/>
        <rFont val="Calibri"/>
        <family val="2"/>
        <charset val="186"/>
      </rPr>
      <t xml:space="preserve">± </t>
    </r>
    <r>
      <rPr>
        <sz val="11"/>
        <color indexed="8"/>
        <rFont val="Times New Roman"/>
        <family val="1"/>
        <charset val="186"/>
      </rPr>
      <t>0,2 mm;
3. Ilgio pasirinkimas nuo 20 iki 50 mm (kas 2 mm);
4. Gali būti nesterilūs; 5. Paženklinta CE ženklu.</t>
    </r>
  </si>
  <si>
    <t>14 pirkimo dalis iš viso:</t>
  </si>
  <si>
    <t>15.</t>
  </si>
  <si>
    <t>Peiliukai ortop.operacijom:</t>
  </si>
  <si>
    <t>15.1.</t>
  </si>
  <si>
    <t>Peiliukai ortop.operacijom</t>
  </si>
  <si>
    <t>1. Stambių kaulų osteosintezei.
2. Storis: 0,4 mm ± 0,02 mm; plotis: 9 mm ± 1 mm; ilgis: 25 mm ± 5 mm, pjovimo storis 0,6 mm ± 0,02 mm;
3. Turi tikti ligoninėje esančiai Conmed Linvatec sistemai.</t>
  </si>
  <si>
    <t xml:space="preserve">      </t>
  </si>
  <si>
    <t>15.2.</t>
  </si>
  <si>
    <t>1. Stambių kaulų osteosintezei;
2. Storis: 0,4 mm ± 0,02 mm; plotis: 9 mm ± 1 mm; ilgis: 40 mm ± 5 mm, pjovimo storis 0,6 mm± 0,02 mm;
3. Turi tikti ligoninėje esančiai Conmed Linvatec sistemai.</t>
  </si>
  <si>
    <t>15.3.</t>
  </si>
  <si>
    <t>1. Stambių kaulų osteosintezei;
2. Storis: 0,6 mm ± 0,02 mm; plotis: 5 mm ± 1 mm; ilgis: 25 mm ± 5 mm, pjovimo storis 0,8 mm ± 0,02 mm;
3. Turi tikti ligoninėje esančiai Conmed Linvatec sistemai.</t>
  </si>
  <si>
    <t>15.4.</t>
  </si>
  <si>
    <t>1. Stambių kaulų osteosintezei;
2. Storis: 0,4 mm ± 0,02 mm; plotis: 19 mm ± 1 mm; ilgis: 40 mm ± 5 mm, pjovimo storis 0,8 mm ± 0,02 mm;
3. Turi tikti ligoninėje esančiai Conmed Linvatec sistemai.</t>
  </si>
  <si>
    <t xml:space="preserve">                                                                                                                                  15 pirkimo dalis iš viso:</t>
  </si>
  <si>
    <t>16.</t>
  </si>
  <si>
    <t>Elektrodai kardiografijos sistemai</t>
  </si>
  <si>
    <t>pak.</t>
  </si>
  <si>
    <t>1. Tinka Cardioscreen 2000 sistemai;                                                                                                                                      2. Vienkartiniai;                                                                                                                                                                        3. 1 pakelyje - 4 vnt;                                                                                                                                                                  4. Paženklinti CE ženklu.</t>
  </si>
  <si>
    <t>Maksimali perkančiajai organizacijai priimtina Eur su PVM</t>
  </si>
  <si>
    <t>Elektrochirurginis generatorius (nuoma/panauda):</t>
  </si>
  <si>
    <t>Maksimali perkančiajai organizacijai priimtina kaina, Eur su PVM</t>
  </si>
  <si>
    <r>
      <t xml:space="preserve">PVM tarifas % </t>
    </r>
    <r>
      <rPr>
        <b/>
        <sz val="11"/>
        <color rgb="FFFF0000"/>
        <rFont val="Times New Roman"/>
        <family val="1"/>
        <charset val="186"/>
      </rPr>
      <t>(įrašomas tik skaičius, be ženklų)</t>
    </r>
  </si>
  <si>
    <r>
      <t xml:space="preserve">Prekės kilmės šalis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</si>
  <si>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>1. Atraumatinis, automatiškai prisiderantis prie bet kokio skersmens venos;
2. Instrumento bendras ilgis 110 cm (± 10 cm);
3. Su simetriškai išsiplečiančiais ašmenimis; ne mažiau 4 vnt. Ašmenų minimalus išorinis diametras ne didesnis kaip 2,0 mm, maksimalus ašmenų išorinis diametras ne mažesnis nei 6,0 mm;
4. Su irigacijos kanalu skysčių injekcijai;
5. Galiojimo laikotarpis – ne trumpiau 12 mėn.;
6. Paženklinta CE ženklu.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</si>
</sst>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29">
    <font>
      <sz val="11"/>
      <color rgb="FF000000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_x000a_                Roma"/>
      <charset val="186"/>
    </font>
    <font>
      <sz val="16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Protection="0"/>
    <xf numFmtId="0" fontId="4" fillId="0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7" fillId="6" borderId="0" applyNumberFormat="0" applyBorder="0" applyProtection="0"/>
    <xf numFmtId="165" fontId="3" fillId="0" borderId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0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5" fillId="8" borderId="2" applyNumberFormat="0" applyProtection="0"/>
    <xf numFmtId="0" fontId="15" fillId="8" borderId="2" applyNumberFormat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166" fontId="18" fillId="0" borderId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</cellStyleXfs>
  <cellXfs count="2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0" fillId="9" borderId="0" xfId="0" applyFill="1" applyAlignment="1">
      <alignment vertical="top"/>
    </xf>
    <xf numFmtId="0" fontId="21" fillId="9" borderId="0" xfId="0" applyFont="1" applyFill="1" applyAlignment="1">
      <alignment vertical="top"/>
    </xf>
    <xf numFmtId="0" fontId="0" fillId="9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2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164" fontId="22" fillId="1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vertical="top" wrapText="1"/>
    </xf>
    <xf numFmtId="0" fontId="22" fillId="0" borderId="3" xfId="0" applyFont="1" applyBorder="1" applyAlignment="1">
      <alignment horizontal="center" vertical="top" wrapText="1"/>
    </xf>
    <xf numFmtId="3" fontId="22" fillId="0" borderId="3" xfId="0" applyNumberFormat="1" applyFont="1" applyBorder="1" applyAlignment="1">
      <alignment horizontal="center" vertical="top" wrapText="1"/>
    </xf>
    <xf numFmtId="164" fontId="0" fillId="10" borderId="3" xfId="0" applyNumberFormat="1" applyFill="1" applyBorder="1" applyAlignment="1" applyProtection="1">
      <alignment horizontal="center" vertical="top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22" fillId="0" borderId="3" xfId="0" applyNumberFormat="1" applyFont="1" applyBorder="1" applyAlignment="1">
      <alignment horizontal="center" vertical="top"/>
    </xf>
    <xf numFmtId="4" fontId="22" fillId="10" borderId="3" xfId="0" applyNumberFormat="1" applyFont="1" applyFill="1" applyBorder="1" applyAlignment="1">
      <alignment horizontal="center" vertical="top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0" fillId="10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>
      <alignment horizontal="left" vertical="top" wrapText="1"/>
    </xf>
    <xf numFmtId="0" fontId="22" fillId="10" borderId="0" xfId="0" applyFont="1" applyFill="1"/>
    <xf numFmtId="0" fontId="0" fillId="10" borderId="0" xfId="0" applyFill="1"/>
    <xf numFmtId="164" fontId="0" fillId="10" borderId="0" xfId="0" applyNumberFormat="1" applyFill="1"/>
    <xf numFmtId="0" fontId="19" fillId="10" borderId="0" xfId="0" applyFont="1" applyFill="1" applyAlignment="1">
      <alignment horizontal="center"/>
    </xf>
    <xf numFmtId="0" fontId="19" fillId="10" borderId="0" xfId="0" applyFont="1" applyFill="1"/>
    <xf numFmtId="0" fontId="0" fillId="10" borderId="0" xfId="0" applyFill="1" applyAlignment="1">
      <alignment horizontal="left"/>
    </xf>
    <xf numFmtId="0" fontId="0" fillId="10" borderId="0" xfId="0" applyFill="1" applyProtection="1">
      <protection locked="0"/>
    </xf>
    <xf numFmtId="164" fontId="0" fillId="0" borderId="0" xfId="0" applyNumberFormat="1"/>
    <xf numFmtId="0" fontId="19" fillId="0" borderId="0" xfId="0" applyFont="1" applyAlignment="1">
      <alignment horizontal="center"/>
    </xf>
    <xf numFmtId="0" fontId="19" fillId="0" borderId="0" xfId="0" applyFont="1"/>
    <xf numFmtId="3" fontId="21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left" vertical="top" wrapText="1"/>
    </xf>
    <xf numFmtId="164" fontId="19" fillId="10" borderId="3" xfId="0" applyNumberFormat="1" applyFont="1" applyFill="1" applyBorder="1" applyAlignment="1" applyProtection="1">
      <alignment horizontal="center" vertical="top" wrapText="1"/>
      <protection locked="0"/>
    </xf>
    <xf numFmtId="4" fontId="19" fillId="0" borderId="3" xfId="0" applyNumberFormat="1" applyFont="1" applyBorder="1" applyAlignment="1" applyProtection="1">
      <alignment horizontal="center" vertical="top" wrapText="1"/>
      <protection locked="0"/>
    </xf>
    <xf numFmtId="4" fontId="22" fillId="0" borderId="3" xfId="0" applyNumberFormat="1" applyFont="1" applyBorder="1" applyAlignment="1">
      <alignment horizontal="center" vertical="top" wrapText="1"/>
    </xf>
    <xf numFmtId="4" fontId="22" fillId="10" borderId="3" xfId="0" applyNumberFormat="1" applyFont="1" applyFill="1" applyBorder="1" applyAlignment="1">
      <alignment horizontal="center" vertical="top" wrapText="1"/>
    </xf>
    <xf numFmtId="0" fontId="19" fillId="10" borderId="3" xfId="0" applyFont="1" applyFill="1" applyBorder="1" applyAlignment="1">
      <alignment horizontal="left" vertical="top" wrapText="1"/>
    </xf>
    <xf numFmtId="0" fontId="19" fillId="10" borderId="3" xfId="0" applyFont="1" applyFill="1" applyBorder="1" applyAlignment="1" applyProtection="1">
      <alignment vertical="top" wrapText="1"/>
      <protection locked="0"/>
    </xf>
    <xf numFmtId="164" fontId="19" fillId="10" borderId="3" xfId="0" applyNumberFormat="1" applyFont="1" applyFill="1" applyBorder="1" applyAlignment="1" applyProtection="1">
      <alignment horizontal="right" vertical="top" wrapText="1"/>
      <protection locked="0"/>
    </xf>
    <xf numFmtId="4" fontId="19" fillId="0" borderId="3" xfId="0" applyNumberFormat="1" applyFont="1" applyBorder="1" applyAlignment="1" applyProtection="1">
      <alignment horizontal="right" vertical="top" wrapText="1"/>
      <protection locked="0"/>
    </xf>
    <xf numFmtId="0" fontId="22" fillId="10" borderId="3" xfId="0" applyFont="1" applyFill="1" applyBorder="1" applyAlignment="1">
      <alignment vertical="top" wrapText="1"/>
    </xf>
    <xf numFmtId="0" fontId="23" fillId="10" borderId="3" xfId="0" applyFont="1" applyFill="1" applyBorder="1" applyAlignment="1">
      <alignment vertical="top" wrapText="1"/>
    </xf>
    <xf numFmtId="0" fontId="22" fillId="10" borderId="3" xfId="0" applyFont="1" applyFill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164" fontId="19" fillId="10" borderId="3" xfId="0" applyNumberFormat="1" applyFont="1" applyFill="1" applyBorder="1" applyAlignment="1" applyProtection="1">
      <alignment horizontal="center" vertical="top"/>
      <protection locked="0"/>
    </xf>
    <xf numFmtId="0" fontId="19" fillId="10" borderId="3" xfId="0" applyFont="1" applyFill="1" applyBorder="1" applyAlignment="1" applyProtection="1">
      <alignment horizontal="center" vertical="top"/>
      <protection locked="0"/>
    </xf>
    <xf numFmtId="0" fontId="19" fillId="10" borderId="3" xfId="0" applyFont="1" applyFill="1" applyBorder="1" applyAlignment="1">
      <alignment vertical="top" wrapText="1"/>
    </xf>
    <xf numFmtId="0" fontId="0" fillId="10" borderId="3" xfId="0" applyFill="1" applyBorder="1" applyAlignment="1" applyProtection="1">
      <alignment vertical="top"/>
      <protection locked="0"/>
    </xf>
    <xf numFmtId="3" fontId="22" fillId="10" borderId="3" xfId="0" applyNumberFormat="1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/>
    </xf>
    <xf numFmtId="0" fontId="23" fillId="0" borderId="3" xfId="0" applyFont="1" applyBorder="1" applyAlignment="1">
      <alignment vertical="top"/>
    </xf>
    <xf numFmtId="0" fontId="23" fillId="0" borderId="3" xfId="0" applyFont="1" applyBorder="1" applyAlignment="1" applyProtection="1">
      <alignment vertical="top"/>
      <protection locked="0"/>
    </xf>
    <xf numFmtId="49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top"/>
    </xf>
    <xf numFmtId="164" fontId="22" fillId="10" borderId="3" xfId="0" applyNumberFormat="1" applyFont="1" applyFill="1" applyBorder="1" applyAlignment="1" applyProtection="1">
      <alignment vertical="top" wrapText="1"/>
      <protection locked="0"/>
    </xf>
    <xf numFmtId="0" fontId="22" fillId="0" borderId="3" xfId="0" applyFont="1" applyBorder="1" applyAlignment="1" applyProtection="1">
      <alignment vertical="top" wrapText="1"/>
      <protection locked="0"/>
    </xf>
    <xf numFmtId="2" fontId="19" fillId="0" borderId="3" xfId="0" applyNumberFormat="1" applyFont="1" applyBorder="1" applyAlignment="1">
      <alignment horizontal="center" vertical="top" wrapText="1"/>
    </xf>
    <xf numFmtId="2" fontId="19" fillId="0" borderId="3" xfId="0" applyNumberFormat="1" applyFont="1" applyBorder="1" applyAlignment="1" applyProtection="1">
      <alignment horizontal="center" vertical="top"/>
      <protection locked="0"/>
    </xf>
    <xf numFmtId="0" fontId="19" fillId="0" borderId="3" xfId="0" applyFont="1" applyBorder="1" applyProtection="1">
      <protection locked="0"/>
    </xf>
    <xf numFmtId="49" fontId="23" fillId="0" borderId="3" xfId="0" applyNumberFormat="1" applyFont="1" applyBorder="1" applyAlignment="1">
      <alignment horizontal="center" vertical="top"/>
    </xf>
    <xf numFmtId="49" fontId="23" fillId="0" borderId="3" xfId="0" applyNumberFormat="1" applyFont="1" applyBorder="1" applyAlignment="1">
      <alignment vertical="top"/>
    </xf>
    <xf numFmtId="49" fontId="23" fillId="0" borderId="3" xfId="0" applyNumberFormat="1" applyFont="1" applyBorder="1" applyAlignment="1" applyProtection="1">
      <alignment vertical="top"/>
      <protection locked="0"/>
    </xf>
    <xf numFmtId="49" fontId="19" fillId="10" borderId="3" xfId="0" applyNumberFormat="1" applyFont="1" applyFill="1" applyBorder="1" applyAlignment="1">
      <alignment horizontal="left" vertical="top"/>
    </xf>
    <xf numFmtId="0" fontId="19" fillId="10" borderId="3" xfId="0" applyFont="1" applyFill="1" applyBorder="1" applyAlignment="1">
      <alignment horizontal="center" vertical="top"/>
    </xf>
    <xf numFmtId="2" fontId="0" fillId="10" borderId="3" xfId="0" applyNumberFormat="1" applyFill="1" applyBorder="1" applyAlignment="1" applyProtection="1">
      <alignment horizontal="center" vertical="top"/>
      <protection locked="0"/>
    </xf>
    <xf numFmtId="2" fontId="19" fillId="10" borderId="3" xfId="0" applyNumberFormat="1" applyFont="1" applyFill="1" applyBorder="1" applyAlignment="1">
      <alignment horizontal="center" vertical="top"/>
    </xf>
    <xf numFmtId="0" fontId="24" fillId="10" borderId="3" xfId="0" applyFont="1" applyFill="1" applyBorder="1" applyAlignment="1">
      <alignment horizontal="left" vertical="top" wrapText="1"/>
    </xf>
    <xf numFmtId="0" fontId="19" fillId="10" borderId="3" xfId="0" applyFont="1" applyFill="1" applyBorder="1" applyAlignment="1">
      <alignment horizontal="center" vertical="top" wrapText="1"/>
    </xf>
    <xf numFmtId="2" fontId="19" fillId="10" borderId="3" xfId="0" applyNumberFormat="1" applyFont="1" applyFill="1" applyBorder="1" applyAlignment="1" applyProtection="1">
      <alignment horizontal="center" vertical="top"/>
      <protection locked="0"/>
    </xf>
    <xf numFmtId="2" fontId="22" fillId="0" borderId="3" xfId="0" applyNumberFormat="1" applyFont="1" applyBorder="1" applyAlignment="1">
      <alignment horizontal="center" vertical="top"/>
    </xf>
    <xf numFmtId="2" fontId="22" fillId="10" borderId="3" xfId="0" applyNumberFormat="1" applyFont="1" applyFill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49" fontId="19" fillId="0" borderId="3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 applyProtection="1">
      <alignment vertical="top"/>
      <protection locked="0"/>
    </xf>
    <xf numFmtId="0" fontId="19" fillId="0" borderId="3" xfId="0" applyFont="1" applyBorder="1" applyAlignment="1" applyProtection="1">
      <alignment vertical="top"/>
      <protection locked="0"/>
    </xf>
    <xf numFmtId="2" fontId="19" fillId="0" borderId="3" xfId="0" applyNumberFormat="1" applyFont="1" applyBorder="1" applyAlignment="1">
      <alignment horizontal="center" vertical="top"/>
    </xf>
    <xf numFmtId="0" fontId="19" fillId="10" borderId="3" xfId="0" applyFont="1" applyFill="1" applyBorder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>
      <alignment vertical="top"/>
    </xf>
    <xf numFmtId="164" fontId="19" fillId="10" borderId="3" xfId="0" applyNumberFormat="1" applyFont="1" applyFill="1" applyBorder="1" applyAlignment="1" applyProtection="1">
      <alignment vertical="top"/>
      <protection locked="0"/>
    </xf>
    <xf numFmtId="2" fontId="22" fillId="0" borderId="3" xfId="0" applyNumberFormat="1" applyFont="1" applyBorder="1" applyAlignment="1">
      <alignment horizontal="center" vertical="center" wrapText="1"/>
    </xf>
    <xf numFmtId="2" fontId="22" fillId="10" borderId="3" xfId="0" applyNumberFormat="1" applyFont="1" applyFill="1" applyBorder="1" applyAlignment="1">
      <alignment horizontal="center" vertical="center" wrapText="1"/>
    </xf>
    <xf numFmtId="49" fontId="22" fillId="10" borderId="3" xfId="0" applyNumberFormat="1" applyFont="1" applyFill="1" applyBorder="1" applyAlignment="1">
      <alignment horizontal="center" vertical="top" wrapText="1"/>
    </xf>
    <xf numFmtId="49" fontId="22" fillId="10" borderId="3" xfId="0" applyNumberFormat="1" applyFont="1" applyFill="1" applyBorder="1" applyAlignment="1">
      <alignment vertical="top" wrapText="1"/>
    </xf>
    <xf numFmtId="49" fontId="22" fillId="10" borderId="3" xfId="0" applyNumberFormat="1" applyFont="1" applyFill="1" applyBorder="1" applyAlignment="1" applyProtection="1">
      <alignment vertical="top" wrapText="1"/>
      <protection locked="0"/>
    </xf>
    <xf numFmtId="49" fontId="19" fillId="10" borderId="3" xfId="0" applyNumberFormat="1" applyFont="1" applyFill="1" applyBorder="1" applyAlignment="1">
      <alignment horizontal="center" vertical="top" wrapText="1"/>
    </xf>
    <xf numFmtId="49" fontId="19" fillId="10" borderId="3" xfId="0" applyNumberFormat="1" applyFont="1" applyFill="1" applyBorder="1" applyAlignment="1">
      <alignment horizontal="left" vertical="top" wrapText="1"/>
    </xf>
    <xf numFmtId="1" fontId="22" fillId="10" borderId="3" xfId="0" applyNumberFormat="1" applyFont="1" applyFill="1" applyBorder="1" applyAlignment="1">
      <alignment horizontal="center" vertical="top" wrapText="1"/>
    </xf>
    <xf numFmtId="49" fontId="19" fillId="10" borderId="3" xfId="0" applyNumberFormat="1" applyFont="1" applyFill="1" applyBorder="1" applyAlignment="1" applyProtection="1">
      <alignment horizontal="right" vertical="top" wrapText="1"/>
      <protection locked="0"/>
    </xf>
    <xf numFmtId="2" fontId="19" fillId="10" borderId="3" xfId="0" applyNumberFormat="1" applyFont="1" applyFill="1" applyBorder="1" applyAlignment="1">
      <alignment horizontal="center" vertical="top" wrapText="1"/>
    </xf>
    <xf numFmtId="164" fontId="22" fillId="10" borderId="3" xfId="0" applyNumberFormat="1" applyFont="1" applyFill="1" applyBorder="1" applyAlignment="1" applyProtection="1">
      <alignment horizontal="right" vertical="top" wrapText="1"/>
      <protection locked="0"/>
    </xf>
    <xf numFmtId="49" fontId="22" fillId="10" borderId="3" xfId="0" applyNumberFormat="1" applyFont="1" applyFill="1" applyBorder="1" applyAlignment="1" applyProtection="1">
      <alignment horizontal="right" vertical="top" wrapText="1"/>
      <protection locked="0"/>
    </xf>
    <xf numFmtId="2" fontId="22" fillId="0" borderId="3" xfId="0" applyNumberFormat="1" applyFont="1" applyBorder="1" applyAlignment="1">
      <alignment horizontal="center" vertical="top" wrapText="1"/>
    </xf>
    <xf numFmtId="2" fontId="22" fillId="10" borderId="3" xfId="0" applyNumberFormat="1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164" fontId="22" fillId="10" borderId="3" xfId="0" applyNumberFormat="1" applyFont="1" applyFill="1" applyBorder="1" applyAlignment="1" applyProtection="1">
      <alignment horizontal="right"/>
      <protection locked="0"/>
    </xf>
    <xf numFmtId="0" fontId="22" fillId="0" borderId="3" xfId="0" applyFont="1" applyBorder="1" applyAlignment="1" applyProtection="1">
      <alignment horizontal="right"/>
      <protection locked="0"/>
    </xf>
    <xf numFmtId="0" fontId="19" fillId="10" borderId="3" xfId="0" applyFont="1" applyFill="1" applyBorder="1" applyAlignment="1" applyProtection="1">
      <alignment horizontal="center"/>
      <protection locked="0"/>
    </xf>
    <xf numFmtId="165" fontId="22" fillId="0" borderId="3" xfId="13" applyFont="1" applyBorder="1" applyAlignment="1">
      <alignment horizontal="left"/>
    </xf>
    <xf numFmtId="165" fontId="19" fillId="10" borderId="3" xfId="13" applyFont="1" applyFill="1" applyBorder="1" applyAlignment="1">
      <alignment horizontal="left" vertical="top"/>
    </xf>
    <xf numFmtId="0" fontId="22" fillId="10" borderId="3" xfId="0" applyFont="1" applyFill="1" applyBorder="1" applyAlignment="1">
      <alignment horizontal="center" vertical="top" wrapText="1"/>
    </xf>
    <xf numFmtId="164" fontId="22" fillId="10" borderId="3" xfId="13" applyNumberFormat="1" applyFont="1" applyFill="1" applyBorder="1" applyAlignment="1" applyProtection="1">
      <alignment horizontal="left" vertical="top"/>
      <protection locked="0"/>
    </xf>
    <xf numFmtId="165" fontId="22" fillId="10" borderId="3" xfId="13" applyFont="1" applyFill="1" applyBorder="1" applyAlignment="1" applyProtection="1">
      <alignment horizontal="left" vertical="top"/>
      <protection locked="0"/>
    </xf>
    <xf numFmtId="0" fontId="25" fillId="0" borderId="3" xfId="0" applyFont="1" applyBorder="1" applyProtection="1">
      <protection locked="0"/>
    </xf>
    <xf numFmtId="2" fontId="22" fillId="10" borderId="3" xfId="0" applyNumberFormat="1" applyFont="1" applyFill="1" applyBorder="1" applyAlignment="1">
      <alignment horizontal="center" vertical="center"/>
    </xf>
    <xf numFmtId="0" fontId="25" fillId="0" borderId="5" xfId="0" applyFont="1" applyBorder="1" applyProtection="1">
      <protection locked="0"/>
    </xf>
    <xf numFmtId="165" fontId="22" fillId="0" borderId="3" xfId="13" applyFont="1" applyBorder="1" applyAlignment="1">
      <alignment horizontal="left" vertical="top"/>
    </xf>
    <xf numFmtId="0" fontId="20" fillId="0" borderId="3" xfId="0" applyFont="1" applyBorder="1" applyAlignment="1">
      <alignment horizontal="center" vertical="top" wrapText="1"/>
    </xf>
    <xf numFmtId="164" fontId="23" fillId="10" borderId="3" xfId="13" applyNumberFormat="1" applyFont="1" applyFill="1" applyBorder="1" applyAlignment="1" applyProtection="1">
      <alignment horizontal="right" vertical="top"/>
      <protection locked="0"/>
    </xf>
    <xf numFmtId="165" fontId="23" fillId="0" borderId="3" xfId="13" applyFont="1" applyBorder="1" applyAlignment="1" applyProtection="1">
      <alignment horizontal="right" vertical="top"/>
      <protection locked="0"/>
    </xf>
    <xf numFmtId="0" fontId="0" fillId="0" borderId="6" xfId="0" applyBorder="1"/>
    <xf numFmtId="0" fontId="19" fillId="0" borderId="0" xfId="0" applyFont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21" fillId="0" borderId="7" xfId="3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/>
    </xf>
    <xf numFmtId="0" fontId="19" fillId="0" borderId="4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2" fontId="19" fillId="0" borderId="1" xfId="0" applyNumberFormat="1" applyFont="1" applyBorder="1" applyAlignment="1" applyProtection="1">
      <alignment horizontal="center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6" fillId="10" borderId="0" xfId="0" applyFont="1" applyFill="1" applyAlignment="1">
      <alignment horizontal="left" wrapText="1"/>
    </xf>
    <xf numFmtId="0" fontId="26" fillId="1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19" fillId="10" borderId="4" xfId="0" applyFont="1" applyFill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top" wrapText="1"/>
      <protection locked="0"/>
    </xf>
    <xf numFmtId="0" fontId="19" fillId="0" borderId="4" xfId="0" applyFont="1" applyBorder="1" applyProtection="1">
      <protection locked="0"/>
    </xf>
    <xf numFmtId="49" fontId="23" fillId="0" borderId="4" xfId="0" applyNumberFormat="1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center"/>
      <protection locked="0"/>
    </xf>
    <xf numFmtId="49" fontId="22" fillId="10" borderId="4" xfId="0" applyNumberFormat="1" applyFont="1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10" borderId="1" xfId="0" applyFont="1" applyFill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49" fontId="23" fillId="0" borderId="1" xfId="0" applyNumberFormat="1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top"/>
      <protection locked="0"/>
    </xf>
    <xf numFmtId="49" fontId="22" fillId="1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20" fillId="10" borderId="3" xfId="0" applyFont="1" applyFill="1" applyBorder="1" applyAlignment="1">
      <alignment horizontal="left" vertical="top" wrapText="1" shrinkToFit="1"/>
    </xf>
    <xf numFmtId="0" fontId="20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0" borderId="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right"/>
    </xf>
    <xf numFmtId="0" fontId="19" fillId="0" borderId="3" xfId="0" applyFont="1" applyBorder="1" applyAlignment="1">
      <alignment horizontal="left" vertical="top" wrapText="1"/>
    </xf>
    <xf numFmtId="165" fontId="22" fillId="10" borderId="3" xfId="13" applyFont="1" applyFill="1" applyBorder="1" applyAlignment="1">
      <alignment horizontal="left" vertical="top"/>
    </xf>
    <xf numFmtId="0" fontId="0" fillId="0" borderId="3" xfId="0" applyBorder="1"/>
    <xf numFmtId="49" fontId="22" fillId="0" borderId="3" xfId="0" applyNumberFormat="1" applyFont="1" applyBorder="1" applyAlignment="1">
      <alignment horizontal="right" wrapText="1"/>
    </xf>
    <xf numFmtId="0" fontId="22" fillId="0" borderId="3" xfId="0" applyFont="1" applyBorder="1" applyAlignment="1">
      <alignment vertical="center"/>
    </xf>
    <xf numFmtId="0" fontId="19" fillId="10" borderId="3" xfId="0" applyFont="1" applyFill="1" applyBorder="1" applyAlignment="1">
      <alignment horizontal="left" vertical="top" wrapText="1"/>
    </xf>
    <xf numFmtId="49" fontId="22" fillId="10" borderId="3" xfId="0" applyNumberFormat="1" applyFont="1" applyFill="1" applyBorder="1" applyAlignment="1">
      <alignment horizontal="left" vertical="top" wrapText="1"/>
    </xf>
    <xf numFmtId="1" fontId="19" fillId="10" borderId="3" xfId="0" applyNumberFormat="1" applyFont="1" applyFill="1" applyBorder="1" applyAlignment="1">
      <alignment horizontal="left" vertical="top" wrapText="1"/>
    </xf>
    <xf numFmtId="49" fontId="22" fillId="10" borderId="4" xfId="0" applyNumberFormat="1" applyFont="1" applyFill="1" applyBorder="1" applyAlignment="1">
      <alignment horizontal="center" vertical="top" wrapText="1"/>
    </xf>
    <xf numFmtId="49" fontId="22" fillId="10" borderId="9" xfId="0" applyNumberFormat="1" applyFont="1" applyFill="1" applyBorder="1" applyAlignment="1">
      <alignment horizontal="center" vertical="top" wrapText="1"/>
    </xf>
    <xf numFmtId="49" fontId="22" fillId="10" borderId="6" xfId="0" applyNumberFormat="1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right"/>
    </xf>
    <xf numFmtId="0" fontId="19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horizontal="right" vertical="top" wrapText="1"/>
    </xf>
    <xf numFmtId="0" fontId="19" fillId="10" borderId="3" xfId="0" applyFont="1" applyFill="1" applyBorder="1" applyAlignment="1">
      <alignment vertical="top" wrapText="1"/>
    </xf>
    <xf numFmtId="49" fontId="23" fillId="0" borderId="4" xfId="0" applyNumberFormat="1" applyFont="1" applyBorder="1" applyAlignment="1">
      <alignment horizontal="center" vertical="top"/>
    </xf>
    <xf numFmtId="49" fontId="23" fillId="0" borderId="9" xfId="0" applyNumberFormat="1" applyFont="1" applyBorder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6" fillId="10" borderId="0" xfId="0" applyFont="1" applyFill="1" applyAlignment="1">
      <alignment horizontal="left" wrapText="1"/>
    </xf>
    <xf numFmtId="0" fontId="26" fillId="1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/>
    </xf>
    <xf numFmtId="0" fontId="0" fillId="0" borderId="0" xfId="0"/>
    <xf numFmtId="0" fontId="0" fillId="9" borderId="0" xfId="0" applyFill="1"/>
    <xf numFmtId="0" fontId="23" fillId="0" borderId="8" xfId="0" applyFont="1" applyBorder="1" applyAlignment="1">
      <alignment horizontal="center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U61"/>
  <sheetViews>
    <sheetView tabSelected="1" topLeftCell="A18" zoomScaleNormal="100" workbookViewId="0">
      <selection activeCell="D45" sqref="D45"/>
    </sheetView>
  </sheetViews>
  <sheetFormatPr defaultColWidth="9.85546875" defaultRowHeight="15"/>
  <cols>
    <col min="1" max="1" width="8.85546875" style="1" customWidth="1"/>
    <col min="2" max="2" width="50.7109375" customWidth="1"/>
    <col min="3" max="3" width="10.42578125" style="12" customWidth="1"/>
    <col min="4" max="4" width="14.85546875" customWidth="1"/>
    <col min="5" max="5" width="11.7109375" style="47" customWidth="1"/>
    <col min="6" max="6" width="14.7109375" customWidth="1"/>
    <col min="7" max="7" width="13.28515625" style="48" customWidth="1"/>
    <col min="8" max="8" width="13.28515625" style="49" customWidth="1"/>
    <col min="9" max="9" width="61.140625" customWidth="1"/>
    <col min="10" max="10" width="7.7109375" customWidth="1"/>
    <col min="11" max="11" width="11.7109375" customWidth="1"/>
    <col min="12" max="12" width="28.85546875" customWidth="1"/>
    <col min="13" max="13" width="15.42578125" customWidth="1"/>
    <col min="14" max="15" width="18" customWidth="1"/>
    <col min="16" max="16" width="12.28515625" style="11" customWidth="1"/>
    <col min="17" max="17" width="9.85546875" style="11" customWidth="1"/>
    <col min="18" max="18" width="35.7109375" style="11" customWidth="1"/>
    <col min="19" max="19" width="14.7109375" style="143" customWidth="1"/>
  </cols>
  <sheetData>
    <row r="1" spans="1:19" ht="15.75" customHeight="1">
      <c r="B1" s="2"/>
      <c r="C1" s="2"/>
      <c r="D1" s="3"/>
      <c r="E1" s="4"/>
      <c r="F1" s="5"/>
      <c r="G1" s="6"/>
      <c r="H1" s="7"/>
      <c r="I1" s="2"/>
      <c r="J1" s="2"/>
      <c r="K1" s="2"/>
      <c r="L1" s="2"/>
      <c r="M1" s="8"/>
      <c r="N1" s="8"/>
      <c r="O1" s="8"/>
      <c r="P1" s="9"/>
      <c r="Q1" s="10"/>
    </row>
    <row r="2" spans="1:19" ht="15.75">
      <c r="A2" s="219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156"/>
    </row>
    <row r="3" spans="1:19" ht="15.75">
      <c r="E3" s="220"/>
      <c r="F3" s="220"/>
      <c r="G3" s="220"/>
      <c r="H3" s="220"/>
      <c r="I3" s="220"/>
      <c r="M3" s="13"/>
      <c r="N3" s="13"/>
      <c r="O3" s="13"/>
      <c r="P3" s="14"/>
      <c r="Q3" s="14"/>
    </row>
    <row r="4" spans="1:19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9" s="19" customFormat="1" ht="18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15"/>
      <c r="M5" s="16"/>
      <c r="N5" s="16"/>
      <c r="O5" s="16"/>
      <c r="P5" s="17"/>
      <c r="Q5" s="17"/>
      <c r="R5" s="18"/>
      <c r="S5" s="143"/>
    </row>
    <row r="6" spans="1:19" ht="15" customHeight="1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156"/>
    </row>
    <row r="7" spans="1:19" ht="181.9" customHeight="1">
      <c r="A7" s="20" t="s">
        <v>2</v>
      </c>
      <c r="B7" s="20" t="s">
        <v>3</v>
      </c>
      <c r="C7" s="21" t="s">
        <v>4</v>
      </c>
      <c r="D7" s="22" t="s">
        <v>5</v>
      </c>
      <c r="E7" s="23" t="s">
        <v>6</v>
      </c>
      <c r="F7" s="24" t="s">
        <v>140</v>
      </c>
      <c r="G7" s="24" t="s">
        <v>7</v>
      </c>
      <c r="H7" s="24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20" t="s">
        <v>13</v>
      </c>
      <c r="N7" s="20" t="s">
        <v>14</v>
      </c>
      <c r="O7" s="20" t="s">
        <v>141</v>
      </c>
      <c r="P7" s="25" t="s">
        <v>15</v>
      </c>
      <c r="Q7" s="25" t="s">
        <v>16</v>
      </c>
      <c r="R7" s="145" t="s">
        <v>17</v>
      </c>
      <c r="S7" s="146" t="s">
        <v>139</v>
      </c>
    </row>
    <row r="8" spans="1:19" ht="66.75" customHeight="1">
      <c r="A8" s="26" t="s">
        <v>18</v>
      </c>
      <c r="B8" s="27" t="s">
        <v>19</v>
      </c>
      <c r="C8" s="28" t="s">
        <v>20</v>
      </c>
      <c r="D8" s="29">
        <v>36</v>
      </c>
      <c r="E8" s="30"/>
      <c r="F8" s="31"/>
      <c r="G8" s="32">
        <f>D8*E8</f>
        <v>0</v>
      </c>
      <c r="H8" s="33">
        <f>G8+G8*F8/100</f>
        <v>0</v>
      </c>
      <c r="I8" s="34" t="s">
        <v>21</v>
      </c>
      <c r="J8" s="35" t="s">
        <v>22</v>
      </c>
      <c r="K8" s="35" t="s">
        <v>23</v>
      </c>
      <c r="L8" s="35" t="s">
        <v>24</v>
      </c>
      <c r="M8" s="35" t="s">
        <v>25</v>
      </c>
      <c r="N8" s="35">
        <v>70</v>
      </c>
      <c r="O8" s="35"/>
      <c r="P8" s="36"/>
      <c r="Q8" s="37"/>
      <c r="R8" s="37"/>
      <c r="S8" s="147">
        <v>70</v>
      </c>
    </row>
    <row r="9" spans="1:19" ht="30">
      <c r="A9" s="39" t="s">
        <v>26</v>
      </c>
      <c r="B9" s="27" t="s">
        <v>27</v>
      </c>
      <c r="C9" s="35" t="s">
        <v>28</v>
      </c>
      <c r="D9" s="29">
        <v>144</v>
      </c>
      <c r="E9" s="30"/>
      <c r="F9" s="31"/>
      <c r="G9" s="32">
        <f>D9*E9</f>
        <v>0</v>
      </c>
      <c r="H9" s="33">
        <f>G9+G9*F9/100</f>
        <v>0</v>
      </c>
      <c r="I9" s="34" t="s">
        <v>29</v>
      </c>
      <c r="J9" s="35">
        <v>2</v>
      </c>
      <c r="K9" s="35"/>
      <c r="L9" s="35"/>
      <c r="M9" s="35"/>
      <c r="N9" s="35">
        <v>45</v>
      </c>
      <c r="O9" s="35"/>
      <c r="P9" s="36"/>
      <c r="Q9" s="38"/>
      <c r="R9" s="37"/>
      <c r="S9" s="147">
        <v>150</v>
      </c>
    </row>
    <row r="10" spans="1:19">
      <c r="B10" s="40" t="s">
        <v>30</v>
      </c>
      <c r="C10" s="41"/>
      <c r="D10" s="41"/>
      <c r="E10" s="42"/>
      <c r="F10" s="41"/>
      <c r="G10" s="43"/>
      <c r="H10" s="44"/>
      <c r="I10" s="41"/>
      <c r="J10" s="41"/>
      <c r="K10" s="41"/>
      <c r="L10" s="41"/>
      <c r="M10" s="41"/>
      <c r="N10" s="41"/>
      <c r="O10" s="41"/>
    </row>
    <row r="11" spans="1:19" ht="15" customHeight="1">
      <c r="B11" s="217" t="s">
        <v>31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154"/>
    </row>
    <row r="12" spans="1:19" s="41" customFormat="1" ht="15" customHeight="1">
      <c r="A12" s="45"/>
      <c r="B12" s="217" t="s">
        <v>32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154"/>
      <c r="P12" s="46"/>
      <c r="Q12" s="46"/>
      <c r="R12" s="46"/>
      <c r="S12" s="144"/>
    </row>
    <row r="13" spans="1:19" ht="15" customHeight="1">
      <c r="B13" s="217" t="s">
        <v>33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154"/>
    </row>
    <row r="14" spans="1:19" ht="27" customHeight="1">
      <c r="B14" s="218" t="s">
        <v>34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155"/>
    </row>
    <row r="15" spans="1:19" ht="15" customHeight="1">
      <c r="B15" s="217" t="s">
        <v>35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154"/>
    </row>
    <row r="16" spans="1:19" ht="15" customHeight="1">
      <c r="B16" s="217" t="s">
        <v>36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154"/>
    </row>
    <row r="18" spans="1:21" ht="149.44999999999999" customHeight="1">
      <c r="A18" s="21" t="s">
        <v>37</v>
      </c>
      <c r="B18" s="21" t="s">
        <v>3</v>
      </c>
      <c r="C18" s="21" t="s">
        <v>4</v>
      </c>
      <c r="D18" s="50" t="s">
        <v>38</v>
      </c>
      <c r="E18" s="51" t="s">
        <v>39</v>
      </c>
      <c r="F18" s="52" t="s">
        <v>40</v>
      </c>
      <c r="G18" s="24" t="s">
        <v>7</v>
      </c>
      <c r="H18" s="24" t="s">
        <v>8</v>
      </c>
      <c r="I18" s="206" t="s">
        <v>9</v>
      </c>
      <c r="J18" s="206"/>
      <c r="K18" s="206"/>
      <c r="L18" s="206"/>
      <c r="M18" s="25" t="s">
        <v>41</v>
      </c>
      <c r="N18" s="157" t="s">
        <v>42</v>
      </c>
      <c r="O18" s="20" t="s">
        <v>141</v>
      </c>
      <c r="R18" s="145" t="s">
        <v>17</v>
      </c>
      <c r="S18" s="153" t="s">
        <v>137</v>
      </c>
      <c r="T18" s="11"/>
      <c r="U18" s="11"/>
    </row>
    <row r="19" spans="1:21" ht="120.75" customHeight="1">
      <c r="A19" s="53" t="s">
        <v>43</v>
      </c>
      <c r="B19" s="27" t="s">
        <v>44</v>
      </c>
      <c r="C19" s="35" t="s">
        <v>20</v>
      </c>
      <c r="D19" s="29">
        <v>2</v>
      </c>
      <c r="E19" s="54"/>
      <c r="F19" s="55"/>
      <c r="G19" s="56">
        <f t="shared" ref="G19:G25" si="0">D19*E19</f>
        <v>0</v>
      </c>
      <c r="H19" s="57">
        <f t="shared" ref="H19:H25" si="1">G19+G19*F19/100</f>
        <v>0</v>
      </c>
      <c r="I19" s="196" t="s">
        <v>142</v>
      </c>
      <c r="J19" s="196"/>
      <c r="K19" s="196"/>
      <c r="L19" s="196"/>
      <c r="M19" s="59"/>
      <c r="N19" s="158"/>
      <c r="O19" s="169"/>
      <c r="R19" s="37"/>
      <c r="S19" s="152">
        <v>3700</v>
      </c>
      <c r="T19" s="11"/>
      <c r="U19" s="11"/>
    </row>
    <row r="20" spans="1:21" ht="52.5" customHeight="1">
      <c r="A20" s="39" t="s">
        <v>45</v>
      </c>
      <c r="B20" s="27" t="s">
        <v>46</v>
      </c>
      <c r="C20" s="35" t="s">
        <v>20</v>
      </c>
      <c r="D20" s="29">
        <v>10</v>
      </c>
      <c r="E20" s="60"/>
      <c r="F20" s="61"/>
      <c r="G20" s="56">
        <f t="shared" si="0"/>
        <v>0</v>
      </c>
      <c r="H20" s="57">
        <f t="shared" si="1"/>
        <v>0</v>
      </c>
      <c r="I20" s="191" t="s">
        <v>47</v>
      </c>
      <c r="J20" s="191"/>
      <c r="K20" s="191"/>
      <c r="L20" s="191"/>
      <c r="M20" s="59"/>
      <c r="N20" s="158"/>
      <c r="O20" s="169"/>
      <c r="R20" s="37"/>
      <c r="S20" s="152">
        <v>200</v>
      </c>
      <c r="T20" s="11"/>
      <c r="U20" s="11"/>
    </row>
    <row r="21" spans="1:21" ht="35.25" customHeight="1">
      <c r="A21" s="39" t="s">
        <v>48</v>
      </c>
      <c r="B21" s="27" t="s">
        <v>49</v>
      </c>
      <c r="C21" s="35" t="s">
        <v>50</v>
      </c>
      <c r="D21" s="29">
        <v>200</v>
      </c>
      <c r="E21" s="60"/>
      <c r="F21" s="61"/>
      <c r="G21" s="56">
        <f t="shared" si="0"/>
        <v>0</v>
      </c>
      <c r="H21" s="57">
        <f t="shared" si="1"/>
        <v>0</v>
      </c>
      <c r="I21" s="191" t="s">
        <v>51</v>
      </c>
      <c r="J21" s="191"/>
      <c r="K21" s="191"/>
      <c r="L21" s="191"/>
      <c r="M21" s="59"/>
      <c r="N21" s="158"/>
      <c r="O21" s="169"/>
      <c r="R21" s="37"/>
      <c r="S21" s="152">
        <v>800</v>
      </c>
      <c r="T21" s="11"/>
      <c r="U21" s="11"/>
    </row>
    <row r="22" spans="1:21" ht="28.5" customHeight="1">
      <c r="A22" s="39" t="s">
        <v>52</v>
      </c>
      <c r="B22" s="27" t="s">
        <v>53</v>
      </c>
      <c r="C22" s="35" t="s">
        <v>20</v>
      </c>
      <c r="D22" s="28">
        <v>1400</v>
      </c>
      <c r="E22" s="60"/>
      <c r="F22" s="61"/>
      <c r="G22" s="56">
        <f t="shared" si="0"/>
        <v>0</v>
      </c>
      <c r="H22" s="57">
        <f t="shared" si="1"/>
        <v>0</v>
      </c>
      <c r="I22" s="193"/>
      <c r="J22" s="193"/>
      <c r="K22" s="193"/>
      <c r="L22" s="193"/>
      <c r="M22" s="59"/>
      <c r="N22" s="158"/>
      <c r="O22" s="169"/>
      <c r="R22" s="37"/>
      <c r="S22" s="152">
        <v>300</v>
      </c>
      <c r="T22" s="11"/>
      <c r="U22" s="11"/>
    </row>
    <row r="23" spans="1:21" ht="135" customHeight="1">
      <c r="A23" s="62" t="s">
        <v>54</v>
      </c>
      <c r="B23" s="63" t="s">
        <v>55</v>
      </c>
      <c r="C23" s="64" t="s">
        <v>20</v>
      </c>
      <c r="D23" s="65">
        <v>350</v>
      </c>
      <c r="E23" s="66"/>
      <c r="F23" s="67"/>
      <c r="G23" s="56">
        <f t="shared" si="0"/>
        <v>0</v>
      </c>
      <c r="H23" s="57">
        <f t="shared" si="1"/>
        <v>0</v>
      </c>
      <c r="I23" s="210" t="s">
        <v>56</v>
      </c>
      <c r="J23" s="210"/>
      <c r="K23" s="210"/>
      <c r="L23" s="210"/>
      <c r="M23" s="69"/>
      <c r="N23" s="159"/>
      <c r="O23" s="170"/>
      <c r="P23" s="46"/>
      <c r="R23" s="37"/>
      <c r="S23" s="152">
        <v>65000</v>
      </c>
      <c r="T23" s="11"/>
      <c r="U23" s="11"/>
    </row>
    <row r="24" spans="1:21" ht="99" customHeight="1">
      <c r="A24" s="39" t="s">
        <v>57</v>
      </c>
      <c r="B24" s="27" t="s">
        <v>58</v>
      </c>
      <c r="C24" s="35" t="s">
        <v>20</v>
      </c>
      <c r="D24" s="29">
        <v>100</v>
      </c>
      <c r="E24" s="60"/>
      <c r="F24" s="61"/>
      <c r="G24" s="56">
        <f t="shared" si="0"/>
        <v>0</v>
      </c>
      <c r="H24" s="57">
        <f t="shared" si="1"/>
        <v>0</v>
      </c>
      <c r="I24" s="191" t="s">
        <v>59</v>
      </c>
      <c r="J24" s="191"/>
      <c r="K24" s="191"/>
      <c r="L24" s="191"/>
      <c r="M24" s="59"/>
      <c r="N24" s="158"/>
      <c r="O24" s="169"/>
      <c r="R24" s="37"/>
      <c r="S24" s="152">
        <v>22000</v>
      </c>
      <c r="T24" s="11"/>
      <c r="U24" s="11"/>
    </row>
    <row r="25" spans="1:21" ht="170.45" customHeight="1">
      <c r="A25" s="53" t="s">
        <v>60</v>
      </c>
      <c r="B25" s="27" t="s">
        <v>61</v>
      </c>
      <c r="C25" s="35" t="s">
        <v>20</v>
      </c>
      <c r="D25" s="70">
        <v>60</v>
      </c>
      <c r="E25" s="60"/>
      <c r="F25" s="61"/>
      <c r="G25" s="56">
        <f t="shared" si="0"/>
        <v>0</v>
      </c>
      <c r="H25" s="57">
        <f t="shared" si="1"/>
        <v>0</v>
      </c>
      <c r="I25" s="191" t="s">
        <v>62</v>
      </c>
      <c r="J25" s="191"/>
      <c r="K25" s="191"/>
      <c r="L25" s="191"/>
      <c r="M25" s="59"/>
      <c r="N25" s="158"/>
      <c r="O25" s="169"/>
      <c r="R25" s="37"/>
      <c r="S25" s="152">
        <v>14000</v>
      </c>
      <c r="T25" s="11"/>
      <c r="U25" s="11"/>
    </row>
    <row r="26" spans="1:21" ht="27.75" customHeight="1">
      <c r="A26" s="71" t="s">
        <v>63</v>
      </c>
      <c r="B26" s="72" t="s">
        <v>64</v>
      </c>
      <c r="C26" s="72"/>
      <c r="D26" s="72"/>
      <c r="E26" s="72"/>
      <c r="F26" s="72"/>
      <c r="G26" s="72"/>
      <c r="H26" s="72"/>
      <c r="I26" s="214"/>
      <c r="J26" s="215"/>
      <c r="K26" s="215"/>
      <c r="L26" s="216"/>
      <c r="M26" s="73"/>
      <c r="N26" s="160"/>
      <c r="O26" s="171"/>
      <c r="R26" s="37"/>
      <c r="S26" s="151"/>
      <c r="T26" s="11"/>
      <c r="U26" s="11"/>
    </row>
    <row r="27" spans="1:21" ht="96.75" customHeight="1">
      <c r="A27" s="74" t="s">
        <v>65</v>
      </c>
      <c r="B27" s="75" t="s">
        <v>66</v>
      </c>
      <c r="C27" s="76" t="s">
        <v>20</v>
      </c>
      <c r="D27" s="65">
        <v>210</v>
      </c>
      <c r="E27" s="77"/>
      <c r="F27" s="78"/>
      <c r="G27" s="79">
        <f>D27*E27</f>
        <v>0</v>
      </c>
      <c r="H27" s="79">
        <f>G27+G27*F27/100</f>
        <v>0</v>
      </c>
      <c r="I27" s="191" t="s">
        <v>67</v>
      </c>
      <c r="J27" s="191"/>
      <c r="K27" s="191"/>
      <c r="L27" s="191"/>
      <c r="M27" s="78"/>
      <c r="N27" s="161"/>
      <c r="O27" s="172"/>
      <c r="R27" s="37"/>
      <c r="S27" s="151"/>
      <c r="T27" s="11"/>
      <c r="U27" s="11"/>
    </row>
    <row r="28" spans="1:21" ht="80.25" customHeight="1">
      <c r="A28" s="74" t="s">
        <v>68</v>
      </c>
      <c r="B28" s="68" t="s">
        <v>69</v>
      </c>
      <c r="C28" s="76" t="s">
        <v>20</v>
      </c>
      <c r="D28" s="65">
        <v>6</v>
      </c>
      <c r="E28" s="66"/>
      <c r="F28" s="80"/>
      <c r="G28" s="79">
        <f>D28*E28</f>
        <v>0</v>
      </c>
      <c r="H28" s="79">
        <f>G28+G28*F28/100</f>
        <v>0</v>
      </c>
      <c r="I28" s="191" t="s">
        <v>70</v>
      </c>
      <c r="J28" s="191"/>
      <c r="K28" s="191"/>
      <c r="L28" s="191"/>
      <c r="M28" s="81"/>
      <c r="N28" s="162"/>
      <c r="O28" s="173"/>
      <c r="R28" s="37"/>
      <c r="S28" s="151"/>
      <c r="T28" s="11"/>
      <c r="U28" s="11"/>
    </row>
    <row r="29" spans="1:21" ht="20.25" customHeight="1">
      <c r="A29" s="209" t="s">
        <v>71</v>
      </c>
      <c r="B29" s="209"/>
      <c r="C29" s="209"/>
      <c r="D29" s="209"/>
      <c r="E29" s="209"/>
      <c r="F29" s="209"/>
      <c r="G29" s="56">
        <f>SUM(G27:G28)</f>
        <v>0</v>
      </c>
      <c r="H29" s="57">
        <f>SUM(H27:H28)</f>
        <v>0</v>
      </c>
      <c r="I29" s="184"/>
      <c r="J29" s="185"/>
      <c r="K29" s="185"/>
      <c r="L29" s="186"/>
      <c r="M29" s="38"/>
      <c r="N29" s="37"/>
      <c r="O29" s="174"/>
      <c r="R29" s="37"/>
      <c r="S29" s="152">
        <v>4500</v>
      </c>
      <c r="T29" s="11"/>
      <c r="U29" s="11"/>
    </row>
    <row r="30" spans="1:21" ht="19.5" customHeight="1">
      <c r="A30" s="82" t="s">
        <v>72</v>
      </c>
      <c r="B30" s="83" t="s">
        <v>73</v>
      </c>
      <c r="C30" s="83"/>
      <c r="D30" s="83"/>
      <c r="E30" s="83"/>
      <c r="F30" s="83"/>
      <c r="G30" s="83"/>
      <c r="H30" s="83"/>
      <c r="I30" s="211"/>
      <c r="J30" s="212"/>
      <c r="K30" s="212"/>
      <c r="L30" s="213"/>
      <c r="M30" s="84"/>
      <c r="N30" s="163"/>
      <c r="O30" s="175"/>
      <c r="R30" s="37"/>
      <c r="S30" s="151"/>
      <c r="T30" s="11"/>
      <c r="U30" s="11"/>
    </row>
    <row r="31" spans="1:21" ht="131.25" customHeight="1">
      <c r="A31" s="85" t="s">
        <v>74</v>
      </c>
      <c r="B31" s="68" t="s">
        <v>75</v>
      </c>
      <c r="C31" s="86" t="s">
        <v>20</v>
      </c>
      <c r="D31" s="65">
        <v>4</v>
      </c>
      <c r="E31" s="30"/>
      <c r="F31" s="87"/>
      <c r="G31" s="88">
        <f>D31*E31</f>
        <v>0</v>
      </c>
      <c r="H31" s="88">
        <f>G31+G31*F31/100</f>
        <v>0</v>
      </c>
      <c r="I31" s="210" t="s">
        <v>76</v>
      </c>
      <c r="J31" s="210"/>
      <c r="K31" s="210"/>
      <c r="L31" s="210"/>
      <c r="M31" s="38"/>
      <c r="N31" s="37"/>
      <c r="O31" s="174"/>
      <c r="R31" s="37"/>
      <c r="S31" s="151"/>
      <c r="T31" s="11"/>
      <c r="U31" s="11"/>
    </row>
    <row r="32" spans="1:21" ht="143.25" customHeight="1">
      <c r="A32" s="85" t="s">
        <v>77</v>
      </c>
      <c r="B32" s="89" t="s">
        <v>78</v>
      </c>
      <c r="C32" s="90" t="s">
        <v>20</v>
      </c>
      <c r="D32" s="65">
        <v>4</v>
      </c>
      <c r="E32" s="66"/>
      <c r="F32" s="91"/>
      <c r="G32" s="88">
        <f>D32*E32</f>
        <v>0</v>
      </c>
      <c r="H32" s="88">
        <f>G32+G32*F32/100</f>
        <v>0</v>
      </c>
      <c r="I32" s="196" t="s">
        <v>79</v>
      </c>
      <c r="J32" s="196"/>
      <c r="K32" s="196"/>
      <c r="L32" s="196"/>
      <c r="M32" s="38"/>
      <c r="N32" s="37"/>
      <c r="O32" s="174"/>
      <c r="R32" s="37"/>
      <c r="S32" s="151"/>
      <c r="T32" s="11"/>
      <c r="U32" s="11"/>
    </row>
    <row r="33" spans="1:21" ht="141.75" customHeight="1">
      <c r="A33" s="85" t="s">
        <v>80</v>
      </c>
      <c r="B33" s="89" t="s">
        <v>81</v>
      </c>
      <c r="C33" s="90" t="s">
        <v>20</v>
      </c>
      <c r="D33" s="65">
        <v>4</v>
      </c>
      <c r="E33" s="66"/>
      <c r="F33" s="91"/>
      <c r="G33" s="88">
        <f>D33*E33</f>
        <v>0</v>
      </c>
      <c r="H33" s="88">
        <f>G33+G33*F33/100</f>
        <v>0</v>
      </c>
      <c r="I33" s="196" t="s">
        <v>82</v>
      </c>
      <c r="J33" s="196"/>
      <c r="K33" s="196"/>
      <c r="L33" s="196"/>
      <c r="M33" s="38"/>
      <c r="N33" s="37"/>
      <c r="O33" s="174"/>
      <c r="R33" s="37"/>
      <c r="S33" s="151"/>
      <c r="T33" s="11"/>
      <c r="U33" s="11"/>
    </row>
    <row r="34" spans="1:21" ht="18" customHeight="1">
      <c r="A34" s="207" t="s">
        <v>83</v>
      </c>
      <c r="B34" s="207"/>
      <c r="C34" s="207"/>
      <c r="D34" s="207"/>
      <c r="E34" s="207"/>
      <c r="F34" s="207"/>
      <c r="G34" s="92">
        <f>SUM(G31:G33)</f>
        <v>0</v>
      </c>
      <c r="H34" s="93">
        <f>SUM(H31:H33)</f>
        <v>0</v>
      </c>
      <c r="I34" s="184"/>
      <c r="J34" s="185"/>
      <c r="K34" s="185"/>
      <c r="L34" s="186"/>
      <c r="M34" s="38"/>
      <c r="N34" s="37"/>
      <c r="O34" s="174"/>
      <c r="R34" s="37"/>
      <c r="S34" s="152">
        <v>11000</v>
      </c>
      <c r="T34" s="11"/>
      <c r="U34" s="11"/>
    </row>
    <row r="35" spans="1:21" s="98" customFormat="1" ht="15.75" customHeight="1">
      <c r="A35" s="94" t="s">
        <v>84</v>
      </c>
      <c r="B35" s="95" t="s">
        <v>85</v>
      </c>
      <c r="C35" s="95"/>
      <c r="D35" s="95"/>
      <c r="E35" s="95"/>
      <c r="F35" s="95"/>
      <c r="G35" s="95"/>
      <c r="H35" s="95"/>
      <c r="I35" s="203"/>
      <c r="J35" s="204"/>
      <c r="K35" s="204"/>
      <c r="L35" s="205"/>
      <c r="M35" s="96"/>
      <c r="N35" s="164"/>
      <c r="O35" s="176"/>
      <c r="P35" s="97"/>
      <c r="Q35" s="97"/>
      <c r="R35" s="148"/>
      <c r="S35" s="151"/>
      <c r="T35" s="97"/>
      <c r="U35" s="97"/>
    </row>
    <row r="36" spans="1:21" s="107" customFormat="1" ht="32.25" customHeight="1">
      <c r="A36" s="99" t="s">
        <v>86</v>
      </c>
      <c r="B36" s="68" t="s">
        <v>87</v>
      </c>
      <c r="C36" s="100" t="s">
        <v>20</v>
      </c>
      <c r="D36" s="101">
        <v>30</v>
      </c>
      <c r="E36" s="102"/>
      <c r="F36" s="103"/>
      <c r="G36" s="104">
        <f>D36*E36</f>
        <v>0</v>
      </c>
      <c r="H36" s="104">
        <f>G36+G36*F36/100</f>
        <v>0</v>
      </c>
      <c r="I36" s="208" t="s">
        <v>88</v>
      </c>
      <c r="J36" s="208"/>
      <c r="K36" s="208"/>
      <c r="L36" s="208"/>
      <c r="M36" s="105"/>
      <c r="N36" s="149"/>
      <c r="O36" s="177"/>
      <c r="P36" s="106"/>
      <c r="Q36" s="106"/>
      <c r="R36" s="149"/>
      <c r="S36" s="151"/>
      <c r="T36" s="106"/>
      <c r="U36" s="106"/>
    </row>
    <row r="37" spans="1:21" ht="30">
      <c r="A37" s="99" t="s">
        <v>89</v>
      </c>
      <c r="B37" s="68" t="s">
        <v>87</v>
      </c>
      <c r="C37" s="100" t="s">
        <v>20</v>
      </c>
      <c r="D37" s="101">
        <v>40</v>
      </c>
      <c r="E37" s="102"/>
      <c r="F37" s="103"/>
      <c r="G37" s="104">
        <f>D37*E37</f>
        <v>0</v>
      </c>
      <c r="H37" s="104">
        <f>G37+G37*F37/100</f>
        <v>0</v>
      </c>
      <c r="I37" s="208" t="s">
        <v>90</v>
      </c>
      <c r="J37" s="208"/>
      <c r="K37" s="208"/>
      <c r="L37" s="208"/>
      <c r="M37" s="103"/>
      <c r="N37" s="149"/>
      <c r="O37" s="177"/>
      <c r="P37" s="106"/>
      <c r="R37" s="37"/>
      <c r="S37" s="151"/>
      <c r="T37" s="11"/>
      <c r="U37" s="11"/>
    </row>
    <row r="38" spans="1:21" ht="32.25" customHeight="1">
      <c r="A38" s="99" t="s">
        <v>91</v>
      </c>
      <c r="B38" s="68" t="s">
        <v>87</v>
      </c>
      <c r="C38" s="100" t="s">
        <v>20</v>
      </c>
      <c r="D38" s="101">
        <v>20</v>
      </c>
      <c r="E38" s="108"/>
      <c r="F38" s="103"/>
      <c r="G38" s="104">
        <f>D38*E38</f>
        <v>0</v>
      </c>
      <c r="H38" s="104">
        <f>G38+G38*F38/100</f>
        <v>0</v>
      </c>
      <c r="I38" s="208" t="s">
        <v>92</v>
      </c>
      <c r="J38" s="208"/>
      <c r="K38" s="208"/>
      <c r="L38" s="208"/>
      <c r="M38" s="103"/>
      <c r="N38" s="149"/>
      <c r="O38" s="177"/>
      <c r="P38" s="106"/>
      <c r="R38" s="37"/>
      <c r="S38" s="151"/>
      <c r="T38" s="11"/>
      <c r="U38" s="11"/>
    </row>
    <row r="39" spans="1:21" ht="15.75" customHeight="1">
      <c r="A39" s="202" t="s">
        <v>93</v>
      </c>
      <c r="B39" s="202"/>
      <c r="C39" s="202"/>
      <c r="D39" s="202"/>
      <c r="E39" s="202"/>
      <c r="F39" s="202"/>
      <c r="G39" s="109">
        <f>SUM(G36:G38)</f>
        <v>0</v>
      </c>
      <c r="H39" s="110">
        <f>SUM(H36:H38)</f>
        <v>0</v>
      </c>
      <c r="I39" s="184"/>
      <c r="J39" s="185"/>
      <c r="K39" s="185"/>
      <c r="L39" s="186"/>
      <c r="M39" s="38"/>
      <c r="N39" s="37"/>
      <c r="O39" s="174"/>
      <c r="P39" s="106"/>
      <c r="R39" s="37"/>
      <c r="S39" s="152">
        <v>3500</v>
      </c>
      <c r="T39" s="11"/>
      <c r="U39" s="11"/>
    </row>
    <row r="40" spans="1:21" ht="162" customHeight="1">
      <c r="A40" s="21" t="s">
        <v>37</v>
      </c>
      <c r="B40" s="21" t="s">
        <v>3</v>
      </c>
      <c r="C40" s="21" t="s">
        <v>4</v>
      </c>
      <c r="D40" s="50" t="s">
        <v>38</v>
      </c>
      <c r="E40" s="51" t="s">
        <v>39</v>
      </c>
      <c r="F40" s="52" t="s">
        <v>40</v>
      </c>
      <c r="G40" s="24" t="s">
        <v>7</v>
      </c>
      <c r="H40" s="24" t="s">
        <v>8</v>
      </c>
      <c r="I40" s="206" t="s">
        <v>94</v>
      </c>
      <c r="J40" s="206"/>
      <c r="K40" s="206"/>
      <c r="L40" s="206"/>
      <c r="M40" s="25" t="s">
        <v>41</v>
      </c>
      <c r="N40" s="157" t="s">
        <v>42</v>
      </c>
      <c r="O40" s="20" t="s">
        <v>141</v>
      </c>
      <c r="R40" s="145" t="s">
        <v>17</v>
      </c>
      <c r="S40" s="153" t="s">
        <v>139</v>
      </c>
      <c r="T40" s="11"/>
      <c r="U40" s="11"/>
    </row>
    <row r="41" spans="1:21" s="19" customFormat="1" ht="18" customHeight="1">
      <c r="A41" s="111" t="s">
        <v>95</v>
      </c>
      <c r="B41" s="197" t="s">
        <v>96</v>
      </c>
      <c r="C41" s="197"/>
      <c r="D41" s="197"/>
      <c r="E41" s="197"/>
      <c r="F41" s="197"/>
      <c r="G41" s="197"/>
      <c r="H41" s="197"/>
      <c r="I41" s="199"/>
      <c r="J41" s="200"/>
      <c r="K41" s="200"/>
      <c r="L41" s="201"/>
      <c r="M41" s="113"/>
      <c r="N41" s="165"/>
      <c r="O41" s="178"/>
      <c r="P41" s="18"/>
      <c r="Q41" s="18"/>
      <c r="R41" s="150"/>
      <c r="S41" s="151"/>
      <c r="T41" s="18"/>
      <c r="U41" s="18"/>
    </row>
    <row r="42" spans="1:21" s="19" customFormat="1" ht="18" customHeight="1">
      <c r="A42" s="114" t="s">
        <v>97</v>
      </c>
      <c r="B42" s="197" t="s">
        <v>138</v>
      </c>
      <c r="C42" s="197"/>
      <c r="D42" s="197"/>
      <c r="E42" s="197"/>
      <c r="F42" s="197"/>
      <c r="G42" s="197"/>
      <c r="H42" s="197"/>
      <c r="I42" s="199"/>
      <c r="J42" s="200"/>
      <c r="K42" s="200"/>
      <c r="L42" s="201"/>
      <c r="M42" s="113"/>
      <c r="N42" s="165"/>
      <c r="O42" s="178"/>
      <c r="P42" s="18"/>
      <c r="Q42" s="18"/>
      <c r="R42" s="150"/>
      <c r="S42" s="151"/>
      <c r="T42" s="18"/>
      <c r="U42" s="18"/>
    </row>
    <row r="43" spans="1:21" ht="110.25" customHeight="1">
      <c r="A43" s="114" t="s">
        <v>98</v>
      </c>
      <c r="B43" s="115" t="s">
        <v>99</v>
      </c>
      <c r="C43" s="114" t="s">
        <v>100</v>
      </c>
      <c r="D43" s="116">
        <v>24</v>
      </c>
      <c r="E43" s="60"/>
      <c r="F43" s="117"/>
      <c r="G43" s="118">
        <f>D43*E43</f>
        <v>0</v>
      </c>
      <c r="H43" s="118">
        <f>G43+G43*F43/100</f>
        <v>0</v>
      </c>
      <c r="I43" s="198" t="s">
        <v>101</v>
      </c>
      <c r="J43" s="198"/>
      <c r="K43" s="198"/>
      <c r="L43" s="198"/>
      <c r="M43" s="69"/>
      <c r="N43" s="150"/>
      <c r="O43" s="179"/>
      <c r="R43" s="37"/>
      <c r="S43" s="151"/>
      <c r="T43" s="11"/>
      <c r="U43" s="11"/>
    </row>
    <row r="44" spans="1:21" ht="38.25" customHeight="1">
      <c r="A44" s="114" t="s">
        <v>102</v>
      </c>
      <c r="B44" s="197" t="s">
        <v>103</v>
      </c>
      <c r="C44" s="197"/>
      <c r="D44" s="112"/>
      <c r="E44" s="77"/>
      <c r="F44" s="113"/>
      <c r="G44" s="118"/>
      <c r="H44" s="118"/>
      <c r="I44" s="199"/>
      <c r="J44" s="200"/>
      <c r="K44" s="200"/>
      <c r="L44" s="201"/>
      <c r="M44" s="113"/>
      <c r="N44" s="165"/>
      <c r="O44" s="178"/>
      <c r="R44" s="37"/>
      <c r="S44" s="151"/>
      <c r="T44" s="11"/>
      <c r="U44" s="11"/>
    </row>
    <row r="45" spans="1:21" ht="176.25" customHeight="1">
      <c r="A45" s="114" t="s">
        <v>104</v>
      </c>
      <c r="B45" s="115" t="s">
        <v>105</v>
      </c>
      <c r="C45" s="114" t="s">
        <v>20</v>
      </c>
      <c r="D45" s="116">
        <v>6</v>
      </c>
      <c r="E45" s="119"/>
      <c r="F45" s="120"/>
      <c r="G45" s="118">
        <f>D45*E45</f>
        <v>0</v>
      </c>
      <c r="H45" s="118">
        <f>G45+G45*F45/100</f>
        <v>0</v>
      </c>
      <c r="I45" s="196" t="s">
        <v>106</v>
      </c>
      <c r="J45" s="196"/>
      <c r="K45" s="196"/>
      <c r="L45" s="196"/>
      <c r="M45" s="69"/>
      <c r="N45" s="150"/>
      <c r="O45" s="179"/>
      <c r="R45" s="37"/>
      <c r="S45" s="151"/>
      <c r="T45" s="11"/>
      <c r="U45" s="11"/>
    </row>
    <row r="46" spans="1:21" ht="17.25" customHeight="1">
      <c r="A46" s="194" t="s">
        <v>107</v>
      </c>
      <c r="B46" s="194"/>
      <c r="C46" s="194"/>
      <c r="D46" s="194"/>
      <c r="E46" s="194"/>
      <c r="F46" s="194"/>
      <c r="G46" s="121">
        <f>SUM(G43:G45)</f>
        <v>0</v>
      </c>
      <c r="H46" s="122">
        <f>SUM(H43:H45)</f>
        <v>0</v>
      </c>
      <c r="I46" s="184"/>
      <c r="J46" s="185"/>
      <c r="K46" s="185"/>
      <c r="L46" s="185"/>
      <c r="M46" s="142"/>
      <c r="N46" s="37"/>
      <c r="O46" s="174"/>
      <c r="R46" s="37"/>
      <c r="S46" s="152">
        <v>10000</v>
      </c>
      <c r="T46" s="11"/>
      <c r="U46" s="11"/>
    </row>
    <row r="47" spans="1:21" ht="24.4" customHeight="1">
      <c r="A47" s="123" t="s">
        <v>108</v>
      </c>
      <c r="B47" s="195" t="s">
        <v>109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24"/>
      <c r="N47" s="166"/>
      <c r="O47" s="180"/>
      <c r="R47" s="37"/>
      <c r="S47" s="151"/>
      <c r="T47" s="11"/>
      <c r="U47" s="11"/>
    </row>
    <row r="48" spans="1:21" ht="81" customHeight="1">
      <c r="A48" s="125" t="s">
        <v>110</v>
      </c>
      <c r="B48" s="126" t="s">
        <v>111</v>
      </c>
      <c r="C48" s="35" t="s">
        <v>20</v>
      </c>
      <c r="D48" s="28">
        <v>75</v>
      </c>
      <c r="E48" s="127"/>
      <c r="F48" s="128"/>
      <c r="G48" s="104">
        <f>D48*E48</f>
        <v>0</v>
      </c>
      <c r="H48" s="104">
        <f>G48+G48*F48/100</f>
        <v>0</v>
      </c>
      <c r="I48" s="191" t="s">
        <v>112</v>
      </c>
      <c r="J48" s="191"/>
      <c r="K48" s="191"/>
      <c r="L48" s="191"/>
      <c r="M48" s="124"/>
      <c r="N48" s="166"/>
      <c r="O48" s="180"/>
      <c r="R48" s="37"/>
      <c r="S48" s="151"/>
      <c r="T48" s="11"/>
      <c r="U48" s="11"/>
    </row>
    <row r="49" spans="1:21" ht="80.25" customHeight="1">
      <c r="A49" s="125" t="s">
        <v>113</v>
      </c>
      <c r="B49" s="126" t="s">
        <v>111</v>
      </c>
      <c r="C49" s="35" t="s">
        <v>20</v>
      </c>
      <c r="D49" s="28">
        <v>75</v>
      </c>
      <c r="E49" s="127"/>
      <c r="F49" s="128"/>
      <c r="G49" s="104">
        <f>D49*E49</f>
        <v>0</v>
      </c>
      <c r="H49" s="104">
        <f>G49+G49*F49/100</f>
        <v>0</v>
      </c>
      <c r="I49" s="191" t="s">
        <v>114</v>
      </c>
      <c r="J49" s="191"/>
      <c r="K49" s="191"/>
      <c r="L49" s="191"/>
      <c r="M49" s="124"/>
      <c r="N49" s="166"/>
      <c r="O49" s="180"/>
      <c r="R49" s="37"/>
      <c r="S49" s="151"/>
      <c r="T49" s="11"/>
      <c r="U49" s="11"/>
    </row>
    <row r="50" spans="1:21" ht="85.5" customHeight="1">
      <c r="A50" s="125" t="s">
        <v>115</v>
      </c>
      <c r="B50" s="126" t="s">
        <v>111</v>
      </c>
      <c r="C50" s="35" t="s">
        <v>20</v>
      </c>
      <c r="D50" s="28">
        <v>45</v>
      </c>
      <c r="E50" s="127"/>
      <c r="F50" s="128"/>
      <c r="G50" s="104">
        <f>D50*E50</f>
        <v>0</v>
      </c>
      <c r="H50" s="104">
        <f>G50+G50*F50/100</f>
        <v>0</v>
      </c>
      <c r="I50" s="191" t="s">
        <v>116</v>
      </c>
      <c r="J50" s="191"/>
      <c r="K50" s="191"/>
      <c r="L50" s="191"/>
      <c r="M50" s="124"/>
      <c r="N50" s="166"/>
      <c r="O50" s="180"/>
      <c r="R50" s="37"/>
      <c r="S50" s="151"/>
      <c r="T50" s="11"/>
      <c r="U50" s="11"/>
    </row>
    <row r="51" spans="1:21" ht="82.5" customHeight="1">
      <c r="A51" s="125" t="s">
        <v>117</v>
      </c>
      <c r="B51" s="126" t="s">
        <v>111</v>
      </c>
      <c r="C51" s="35" t="s">
        <v>20</v>
      </c>
      <c r="D51" s="28">
        <v>120</v>
      </c>
      <c r="E51" s="127"/>
      <c r="F51" s="128"/>
      <c r="G51" s="104">
        <f>D51*E51</f>
        <v>0</v>
      </c>
      <c r="H51" s="104">
        <f>G51+G51*F51/100</f>
        <v>0</v>
      </c>
      <c r="I51" s="196" t="s">
        <v>118</v>
      </c>
      <c r="J51" s="196"/>
      <c r="K51" s="196"/>
      <c r="L51" s="196"/>
      <c r="M51" s="129"/>
      <c r="N51" s="167"/>
      <c r="O51" s="181"/>
      <c r="R51" s="37"/>
      <c r="S51" s="151"/>
      <c r="T51" s="11"/>
      <c r="U51" s="11"/>
    </row>
    <row r="52" spans="1:21" ht="18" customHeight="1">
      <c r="A52" s="190" t="s">
        <v>119</v>
      </c>
      <c r="B52" s="190"/>
      <c r="C52" s="190"/>
      <c r="D52" s="190"/>
      <c r="E52" s="190"/>
      <c r="F52" s="190"/>
      <c r="G52" s="92">
        <f>SUM(G48:G51)</f>
        <v>0</v>
      </c>
      <c r="H52" s="93">
        <f>SUM(H48:H51)</f>
        <v>0</v>
      </c>
      <c r="I52" s="184"/>
      <c r="J52" s="185"/>
      <c r="K52" s="185"/>
      <c r="L52" s="186"/>
      <c r="M52" s="38"/>
      <c r="N52" s="37"/>
      <c r="O52" s="174"/>
      <c r="R52" s="37"/>
      <c r="S52" s="152">
        <v>35000</v>
      </c>
      <c r="T52" s="11"/>
      <c r="U52" s="11"/>
    </row>
    <row r="53" spans="1:21" ht="20.100000000000001" customHeight="1">
      <c r="A53" s="130" t="s">
        <v>120</v>
      </c>
      <c r="B53" s="27" t="s">
        <v>121</v>
      </c>
      <c r="C53" s="27"/>
      <c r="D53" s="27"/>
      <c r="E53" s="27"/>
      <c r="F53" s="27"/>
      <c r="G53" s="27"/>
      <c r="H53" s="27"/>
      <c r="I53" s="187"/>
      <c r="J53" s="188"/>
      <c r="K53" s="188"/>
      <c r="L53" s="189"/>
      <c r="M53" s="78"/>
      <c r="N53" s="161"/>
      <c r="O53" s="172"/>
      <c r="R53" s="37"/>
      <c r="S53" s="151"/>
      <c r="T53" s="11"/>
      <c r="U53" s="11"/>
    </row>
    <row r="54" spans="1:21" ht="68.25" customHeight="1">
      <c r="A54" s="131" t="s">
        <v>122</v>
      </c>
      <c r="B54" s="58" t="s">
        <v>123</v>
      </c>
      <c r="C54" s="90" t="s">
        <v>20</v>
      </c>
      <c r="D54" s="132">
        <v>10</v>
      </c>
      <c r="E54" s="133"/>
      <c r="F54" s="134"/>
      <c r="G54" s="88">
        <f>D54*E54</f>
        <v>0</v>
      </c>
      <c r="H54" s="88">
        <f>G54+G54*F54/100</f>
        <v>0</v>
      </c>
      <c r="I54" s="191" t="s">
        <v>124</v>
      </c>
      <c r="J54" s="191"/>
      <c r="K54" s="191"/>
      <c r="L54" s="191"/>
      <c r="M54" s="135" t="s">
        <v>125</v>
      </c>
      <c r="N54" s="37"/>
      <c r="O54" s="174"/>
      <c r="R54" s="37"/>
      <c r="S54" s="151"/>
      <c r="T54" s="11"/>
      <c r="U54" s="11"/>
    </row>
    <row r="55" spans="1:21" ht="66" customHeight="1">
      <c r="A55" s="131" t="s">
        <v>126</v>
      </c>
      <c r="B55" s="58" t="s">
        <v>123</v>
      </c>
      <c r="C55" s="90" t="s">
        <v>20</v>
      </c>
      <c r="D55" s="132">
        <v>10</v>
      </c>
      <c r="E55" s="133"/>
      <c r="F55" s="134"/>
      <c r="G55" s="88">
        <f>D55*E55</f>
        <v>0</v>
      </c>
      <c r="H55" s="88">
        <f>G55+G55*F55/100</f>
        <v>0</v>
      </c>
      <c r="I55" s="191" t="s">
        <v>127</v>
      </c>
      <c r="J55" s="191"/>
      <c r="K55" s="191"/>
      <c r="L55" s="191"/>
      <c r="M55" s="135"/>
      <c r="N55" s="37"/>
      <c r="O55" s="174"/>
      <c r="R55" s="37"/>
      <c r="S55" s="151"/>
      <c r="T55" s="11"/>
      <c r="U55" s="11"/>
    </row>
    <row r="56" spans="1:21" ht="61.5" customHeight="1">
      <c r="A56" s="131" t="s">
        <v>128</v>
      </c>
      <c r="B56" s="58" t="s">
        <v>123</v>
      </c>
      <c r="C56" s="90" t="s">
        <v>20</v>
      </c>
      <c r="D56" s="132">
        <v>10</v>
      </c>
      <c r="E56" s="133"/>
      <c r="F56" s="134"/>
      <c r="G56" s="88">
        <f>D56*E56</f>
        <v>0</v>
      </c>
      <c r="H56" s="88">
        <f>G56+G56*F56/100</f>
        <v>0</v>
      </c>
      <c r="I56" s="191" t="s">
        <v>129</v>
      </c>
      <c r="J56" s="191"/>
      <c r="K56" s="191"/>
      <c r="L56" s="191"/>
      <c r="M56" s="135"/>
      <c r="N56" s="37"/>
      <c r="O56" s="174"/>
      <c r="R56" s="37"/>
      <c r="S56" s="151"/>
      <c r="T56" s="11"/>
      <c r="U56" s="11"/>
    </row>
    <row r="57" spans="1:21" ht="65.25" customHeight="1">
      <c r="A57" s="131" t="s">
        <v>130</v>
      </c>
      <c r="B57" s="58" t="s">
        <v>123</v>
      </c>
      <c r="C57" s="90" t="s">
        <v>20</v>
      </c>
      <c r="D57" s="132">
        <v>10</v>
      </c>
      <c r="E57" s="133"/>
      <c r="F57" s="134"/>
      <c r="G57" s="88">
        <f>D57*E57</f>
        <v>0</v>
      </c>
      <c r="H57" s="88">
        <f>G57+G57*F57/100</f>
        <v>0</v>
      </c>
      <c r="I57" s="191" t="s">
        <v>131</v>
      </c>
      <c r="J57" s="191"/>
      <c r="K57" s="191"/>
      <c r="L57" s="191"/>
      <c r="M57" s="135"/>
      <c r="N57" s="37"/>
      <c r="O57" s="174"/>
      <c r="R57" s="37"/>
      <c r="S57" s="151"/>
      <c r="T57" s="11"/>
      <c r="U57" s="11"/>
    </row>
    <row r="58" spans="1:21" ht="21.75" customHeight="1">
      <c r="A58" s="192" t="s">
        <v>132</v>
      </c>
      <c r="B58" s="192"/>
      <c r="C58" s="192"/>
      <c r="D58" s="192"/>
      <c r="E58" s="192"/>
      <c r="F58" s="192"/>
      <c r="G58" s="136">
        <f>SUM(G54:G57)</f>
        <v>0</v>
      </c>
      <c r="H58" s="136">
        <f>SUM(H54:H57)</f>
        <v>0</v>
      </c>
      <c r="I58" s="193"/>
      <c r="J58" s="193"/>
      <c r="K58" s="193"/>
      <c r="L58" s="193"/>
      <c r="M58" s="137"/>
      <c r="N58" s="168"/>
      <c r="O58" s="174"/>
      <c r="R58" s="37"/>
      <c r="S58" s="152">
        <v>2000</v>
      </c>
      <c r="T58" s="11"/>
      <c r="U58" s="11"/>
    </row>
    <row r="59" spans="1:21" ht="72.75" customHeight="1">
      <c r="A59" s="138" t="s">
        <v>133</v>
      </c>
      <c r="B59" s="72" t="s">
        <v>134</v>
      </c>
      <c r="C59" s="139" t="s">
        <v>135</v>
      </c>
      <c r="D59" s="28">
        <v>500</v>
      </c>
      <c r="E59" s="140"/>
      <c r="F59" s="141"/>
      <c r="G59" s="92">
        <f>D59*E59</f>
        <v>0</v>
      </c>
      <c r="H59" s="93">
        <f>G59+G59*F59/100</f>
        <v>0</v>
      </c>
      <c r="I59" s="182" t="s">
        <v>136</v>
      </c>
      <c r="J59" s="182"/>
      <c r="K59" s="182"/>
      <c r="L59" s="182"/>
      <c r="M59" s="38"/>
      <c r="N59" s="37"/>
      <c r="O59" s="174"/>
      <c r="R59" s="37"/>
      <c r="S59" s="152">
        <v>4500</v>
      </c>
      <c r="T59" s="11"/>
      <c r="U59" s="11"/>
    </row>
    <row r="61" spans="1:21" ht="150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</sheetData>
  <mergeCells count="63">
    <mergeCell ref="A2:N2"/>
    <mergeCell ref="E3:I3"/>
    <mergeCell ref="A4:N4"/>
    <mergeCell ref="A5:K5"/>
    <mergeCell ref="A6:N6"/>
    <mergeCell ref="B11:N11"/>
    <mergeCell ref="B12:N12"/>
    <mergeCell ref="B13:N13"/>
    <mergeCell ref="B14:N14"/>
    <mergeCell ref="B15:N15"/>
    <mergeCell ref="B16:N16"/>
    <mergeCell ref="I18:L18"/>
    <mergeCell ref="I19:L19"/>
    <mergeCell ref="I20:L20"/>
    <mergeCell ref="I21:L21"/>
    <mergeCell ref="I22:L22"/>
    <mergeCell ref="I23:L23"/>
    <mergeCell ref="I24:L24"/>
    <mergeCell ref="I25:L25"/>
    <mergeCell ref="I27:L27"/>
    <mergeCell ref="I26:L26"/>
    <mergeCell ref="I28:L28"/>
    <mergeCell ref="A29:F29"/>
    <mergeCell ref="I31:L31"/>
    <mergeCell ref="I32:L32"/>
    <mergeCell ref="I30:L30"/>
    <mergeCell ref="I29:L29"/>
    <mergeCell ref="I33:L33"/>
    <mergeCell ref="A34:F34"/>
    <mergeCell ref="I36:L36"/>
    <mergeCell ref="I37:L37"/>
    <mergeCell ref="I38:L38"/>
    <mergeCell ref="A39:F39"/>
    <mergeCell ref="I39:L39"/>
    <mergeCell ref="I35:L35"/>
    <mergeCell ref="I34:L34"/>
    <mergeCell ref="I40:L40"/>
    <mergeCell ref="I50:L50"/>
    <mergeCell ref="I51:L51"/>
    <mergeCell ref="B41:H41"/>
    <mergeCell ref="B42:H42"/>
    <mergeCell ref="I43:L43"/>
    <mergeCell ref="B44:C44"/>
    <mergeCell ref="I45:L45"/>
    <mergeCell ref="I44:L44"/>
    <mergeCell ref="I42:L42"/>
    <mergeCell ref="I41:L41"/>
    <mergeCell ref="I59:L59"/>
    <mergeCell ref="A61:K61"/>
    <mergeCell ref="I52:L52"/>
    <mergeCell ref="I53:L53"/>
    <mergeCell ref="I46:L46"/>
    <mergeCell ref="A52:F52"/>
    <mergeCell ref="I54:L54"/>
    <mergeCell ref="I55:L55"/>
    <mergeCell ref="I56:L56"/>
    <mergeCell ref="I57:L57"/>
    <mergeCell ref="A58:F58"/>
    <mergeCell ref="I58:L58"/>
    <mergeCell ref="A46:F46"/>
    <mergeCell ref="B47:L47"/>
    <mergeCell ref="I48:L48"/>
    <mergeCell ref="I49:L49"/>
  </mergeCells>
  <pageMargins left="0.31535433070866109" right="0.31535433070866109" top="1.5354330708661448" bottom="0.78740157480315009" header="1.1417322834645698" footer="0.39370078740157505"/>
  <pageSetup paperSize="9" scale="40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1-16_pirkimo_dalys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Nika Armonė</cp:lastModifiedBy>
  <cp:revision>268</cp:revision>
  <cp:lastPrinted>2024-11-13T12:20:10Z</cp:lastPrinted>
  <dcterms:created xsi:type="dcterms:W3CDTF">2016-09-09T09:35:31Z</dcterms:created>
  <dcterms:modified xsi:type="dcterms:W3CDTF">2024-12-17T13:29:36Z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</Properties>
</file>