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57"/>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AKSELBANTAI IR SAGOS</t>
        </is>
      </c>
      <c r="B4" s="26" t="n"/>
    </row>
    <row r="5">
      <c r="A5" s="26" t="n"/>
      <c r="B5" s="26" t="n"/>
    </row>
    <row r="6">
      <c r="A6" s="23" t="inlineStr">
        <is>
          <t>Kam:</t>
        </is>
      </c>
      <c r="B6" s="58" t="inlineStr">
        <is>
          <t>Gynybos resursų agentūra prie KAM</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AKSELBANTAI</t>
        </is>
      </c>
    </row>
    <row r="34">
      <c r="A34" s="58" t="inlineStr">
        <is>
          <t>Tiekėjo pasiūlymas:</t>
        </is>
      </c>
    </row>
    <row r="35">
      <c r="A35" s="71" t="inlineStr">
        <is>
          <t>Nr.</t>
        </is>
      </c>
      <c r="B35" s="71" t="inlineStr">
        <is>
          <t>Pavadinimas</t>
        </is>
      </c>
      <c r="C35" s="71" t="inlineStr">
        <is>
          <t>Kiekis</t>
        </is>
      </c>
      <c r="D35" s="71" t="inlineStr">
        <is>
          <t>Mato vienetas</t>
        </is>
      </c>
      <c r="E35" s="71" t="inlineStr">
        <is>
          <t>Vnt. įkainis be PVM, Eur</t>
        </is>
      </c>
      <c r="F35" s="71" t="inlineStr">
        <is>
          <t>Suma be PVM, Eur</t>
        </is>
      </c>
      <c r="G35" s="71" t="inlineStr">
        <is>
          <t>Gamintojas, šalis</t>
        </is>
      </c>
    </row>
    <row r="36">
      <c r="A36" s="71" t="inlineStr">
        <is>
          <t>1.</t>
        </is>
      </c>
      <c r="B36" s="71" t="inlineStr">
        <is>
          <t>Akselbantai</t>
        </is>
      </c>
      <c r="C36" s="72" t="inlineStr"/>
      <c r="D36" s="72" t="inlineStr"/>
      <c r="E36" s="72" t="inlineStr"/>
      <c r="F36" s="72" t="inlineStr"/>
      <c r="G36" s="72" t="inlineStr"/>
    </row>
    <row r="37">
      <c r="A37" s="72" t="inlineStr">
        <is>
          <t>1.1.</t>
        </is>
      </c>
      <c r="B37" s="72" t="inlineStr">
        <is>
          <t>Akselbantai, dvigubi</t>
        </is>
      </c>
      <c r="C37" s="72" t="n">
        <v>1079</v>
      </c>
      <c r="D37" s="72" t="inlineStr">
        <is>
          <t>vnt.</t>
        </is>
      </c>
      <c r="E37" s="73" t="inlineStr"/>
      <c r="F37" s="72">
        <f>IF(ISBLANK(E37),"", PRODUCT(C37,E37))</f>
        <v/>
      </c>
      <c r="G37" s="74" t="inlineStr"/>
    </row>
    <row r="38">
      <c r="A38" s="72" t="inlineStr">
        <is>
          <t>1.2.</t>
        </is>
      </c>
      <c r="B38" s="72" t="inlineStr">
        <is>
          <t>Akselbantai, koncertiniai</t>
        </is>
      </c>
      <c r="C38" s="72" t="n">
        <v>318</v>
      </c>
      <c r="D38" s="72" t="inlineStr">
        <is>
          <t>vnt.</t>
        </is>
      </c>
      <c r="E38" s="73" t="inlineStr"/>
      <c r="F38" s="72">
        <f>IF(ISBLANK(E38),"", PRODUCT(C38,E38))</f>
        <v/>
      </c>
      <c r="G38" s="74" t="inlineStr"/>
    </row>
    <row r="39">
      <c r="A39" s="72" t="inlineStr">
        <is>
          <t>1.3.</t>
        </is>
      </c>
      <c r="B39" s="72" t="inlineStr">
        <is>
          <t xml:space="preserve">Akselbantai, viengubi </t>
        </is>
      </c>
      <c r="C39" s="72" t="n">
        <v>164</v>
      </c>
      <c r="D39" s="72" t="inlineStr">
        <is>
          <t>vnt.</t>
        </is>
      </c>
      <c r="E39" s="73" t="inlineStr"/>
      <c r="F39" s="72">
        <f>IF(ISBLANK(E39),"", PRODUCT(C39,E39))</f>
        <v/>
      </c>
      <c r="G39" s="74" t="inlineStr"/>
    </row>
    <row r="40">
      <c r="E40" s="71" t="inlineStr">
        <is>
          <t>Suma be PVM</t>
        </is>
      </c>
      <c r="F40" s="71">
        <f>IF((SUMPRODUCT(--(F37:F39=""))&gt;0), "", ROUND(SUM(F37:F39),2))</f>
        <v/>
      </c>
      <c r="G40" s="69">
        <f>IF((SUMPRODUCT(--(F37:F39=""))&gt;0), "Neužpildytos visų objektų kainos", "")</f>
        <v/>
      </c>
    </row>
    <row r="41">
      <c r="C41" s="71" t="inlineStr">
        <is>
          <t>Taikomas PVM dydis (%)</t>
        </is>
      </c>
      <c r="D41" s="74" t="inlineStr"/>
      <c r="E41" s="71" t="inlineStr">
        <is>
          <t>PVM suma</t>
        </is>
      </c>
      <c r="F41" s="71">
        <f>IF(OR(F40="",D41=""),"", ROUND(PRODUCT(D41,F40)/100,2))</f>
        <v/>
      </c>
      <c r="G41" s="69">
        <f>IF(D41="", "Nurodykite taikomą PVM dydį", "")</f>
        <v/>
      </c>
    </row>
    <row r="42">
      <c r="E42" s="71" t="inlineStr">
        <is>
          <t>Suma su PVM</t>
        </is>
      </c>
      <c r="F42" s="71">
        <f>IF(ISBLANK(F41), "", ROUND(SUM(F40:F41),2))</f>
        <v/>
      </c>
    </row>
    <row r="46">
      <c r="A46" s="58" t="inlineStr">
        <is>
          <t>2. DALIS</t>
        </is>
      </c>
      <c r="B46" s="58" t="inlineStr">
        <is>
          <t>SAGOS</t>
        </is>
      </c>
    </row>
    <row r="48">
      <c r="A48" s="58" t="inlineStr">
        <is>
          <t>Tiekėjo pasiūlymas:</t>
        </is>
      </c>
    </row>
    <row r="49">
      <c r="A49" s="71" t="inlineStr">
        <is>
          <t>Nr.</t>
        </is>
      </c>
      <c r="B49" s="71" t="inlineStr">
        <is>
          <t>Pavadinimas</t>
        </is>
      </c>
      <c r="C49" s="71" t="inlineStr">
        <is>
          <t>Kiekis</t>
        </is>
      </c>
      <c r="D49" s="71" t="inlineStr">
        <is>
          <t>Mato vienetas</t>
        </is>
      </c>
      <c r="E49" s="71" t="inlineStr">
        <is>
          <t>Vnt. įkainis be PVM, Eur</t>
        </is>
      </c>
      <c r="F49" s="71" t="inlineStr">
        <is>
          <t>Suma be PVM, Eur</t>
        </is>
      </c>
      <c r="G49" s="71" t="inlineStr">
        <is>
          <t>Gamintojas, šalis</t>
        </is>
      </c>
    </row>
    <row r="50">
      <c r="A50" s="71" t="inlineStr">
        <is>
          <t>2.</t>
        </is>
      </c>
      <c r="B50" s="71" t="inlineStr">
        <is>
          <t>Sagos</t>
        </is>
      </c>
      <c r="C50" s="72" t="inlineStr"/>
      <c r="D50" s="72" t="inlineStr"/>
      <c r="E50" s="72" t="inlineStr"/>
      <c r="F50" s="72" t="inlineStr"/>
      <c r="G50" s="72" t="inlineStr"/>
    </row>
    <row r="51">
      <c r="A51" s="72" t="inlineStr">
        <is>
          <t>2.1.</t>
        </is>
      </c>
      <c r="B51" s="72" t="inlineStr">
        <is>
          <t>Sagos su Vyčiu, didelės</t>
        </is>
      </c>
      <c r="C51" s="72" t="n">
        <v>27300</v>
      </c>
      <c r="D51" s="72" t="inlineStr">
        <is>
          <t>vnt.</t>
        </is>
      </c>
      <c r="E51" s="73" t="inlineStr"/>
      <c r="F51" s="72">
        <f>IF(ISBLANK(E51),"", PRODUCT(C51,E51))</f>
        <v/>
      </c>
      <c r="G51" s="74" t="inlineStr"/>
    </row>
    <row r="52">
      <c r="A52" s="72" t="inlineStr">
        <is>
          <t>2.2.</t>
        </is>
      </c>
      <c r="B52" s="72" t="inlineStr">
        <is>
          <t>Sagos su inkaru, didelės</t>
        </is>
      </c>
      <c r="C52" s="72" t="n">
        <v>1560</v>
      </c>
      <c r="D52" s="72" t="inlineStr">
        <is>
          <t>vnt.</t>
        </is>
      </c>
      <c r="E52" s="73" t="inlineStr"/>
      <c r="F52" s="72">
        <f>IF(ISBLANK(E52),"", PRODUCT(C52,E52))</f>
        <v/>
      </c>
      <c r="G52" s="74" t="inlineStr"/>
    </row>
    <row r="53">
      <c r="A53" s="72" t="inlineStr">
        <is>
          <t>2.3.</t>
        </is>
      </c>
      <c r="B53" s="72" t="inlineStr">
        <is>
          <t>Sagos su Vyčiu, mažos</t>
        </is>
      </c>
      <c r="C53" s="72" t="n">
        <v>36406</v>
      </c>
      <c r="D53" s="72" t="inlineStr">
        <is>
          <t>vnt.</t>
        </is>
      </c>
      <c r="E53" s="73" t="inlineStr"/>
      <c r="F53" s="72">
        <f>IF(ISBLANK(E53),"", PRODUCT(C53,E53))</f>
        <v/>
      </c>
      <c r="G53" s="74" t="inlineStr"/>
    </row>
    <row r="54">
      <c r="A54" s="72" t="inlineStr">
        <is>
          <t>2.4.</t>
        </is>
      </c>
      <c r="B54" s="72" t="inlineStr">
        <is>
          <t>Sagos su inkaru, mažos</t>
        </is>
      </c>
      <c r="C54" s="72" t="n">
        <v>754</v>
      </c>
      <c r="D54" s="72" t="inlineStr">
        <is>
          <t>vnt.</t>
        </is>
      </c>
      <c r="E54" s="73" t="inlineStr"/>
      <c r="F54" s="72">
        <f>IF(ISBLANK(E54),"", PRODUCT(C54,E54))</f>
        <v/>
      </c>
      <c r="G54" s="74" t="inlineStr"/>
    </row>
    <row r="55">
      <c r="E55" s="71" t="inlineStr">
        <is>
          <t>Suma be PVM</t>
        </is>
      </c>
      <c r="F55" s="71">
        <f>IF((SUMPRODUCT(--(F51:F54=""))&gt;0), "", ROUND(SUM(F51:F54),2))</f>
        <v/>
      </c>
      <c r="G55" s="69">
        <f>IF((SUMPRODUCT(--(F51:F54=""))&gt;0), "Neužpildytos visų objektų kainos", "")</f>
        <v/>
      </c>
    </row>
    <row r="56">
      <c r="C56" s="71" t="inlineStr">
        <is>
          <t>Taikomas PVM dydis (%)</t>
        </is>
      </c>
      <c r="D56" s="74" t="inlineStr"/>
      <c r="E56" s="71" t="inlineStr">
        <is>
          <t>PVM suma</t>
        </is>
      </c>
      <c r="F56" s="71">
        <f>IF(OR(F55="",D56=""),"", ROUND(PRODUCT(D56,F55)/100,2))</f>
        <v/>
      </c>
      <c r="G56" s="69">
        <f>IF(D56="", "Nurodykite taikomą PVM dydį", "")</f>
        <v/>
      </c>
    </row>
    <row r="57">
      <c r="E57" s="71" t="inlineStr">
        <is>
          <t>Suma su PVM</t>
        </is>
      </c>
      <c r="F57" s="71">
        <f>IF(ISBLANK(F56), "", ROUND(SUM(F55:F56),2))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0" t="inlineStr">
        <is>
          <t>4</t>
        </is>
      </c>
      <c r="B39" s="91" t="inlineStr">
        <is>
          <t>Pasiūlymo galiojimo užtikrinimas</t>
        </is>
      </c>
      <c r="C39" s="79" t="n"/>
      <c r="D39" s="79" t="n"/>
      <c r="E39" s="79" t="n"/>
      <c r="F39" s="79" t="n"/>
      <c r="G39" s="60" t="n"/>
      <c r="H39" s="92" t="inlineStr"/>
      <c r="I39" s="79" t="n"/>
      <c r="J39" s="89" t="n"/>
    </row>
    <row r="40" ht="48" customHeight="1">
      <c r="A40" s="90" t="inlineStr">
        <is>
          <t>5</t>
        </is>
      </c>
      <c r="B40" s="91" t="inlineStr">
        <is>
          <t>Pasiūlymo atitikimą pirkimo sąlygų techninei specifikacijai pagrindžiantys dokumentai</t>
        </is>
      </c>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5276 2025-11-19 11:43:30</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2025-11-19T09:43:32Z</dcterms:modified>
  <cp:lastModifiedBy>Microsoft Office User</cp:lastModifiedBy>
</cp:coreProperties>
</file>