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2025\1. ATVIRI  TARPTAUTINIAI konkursai\Vnk.priemonės molekuliniams tyrimams 2110\CVPIS\"/>
    </mc:Choice>
  </mc:AlternateContent>
  <xr:revisionPtr revIDLastSave="0" documentId="13_ncr:1_{88A7885D-2B1D-4DD7-82F4-F2504D53A306}"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91029"/>
</workbook>
</file>

<file path=xl/calcChain.xml><?xml version="1.0" encoding="utf-8"?>
<calcChain xmlns="http://schemas.openxmlformats.org/spreadsheetml/2006/main">
  <c r="G542" i="1" l="1"/>
  <c r="F535" i="1"/>
  <c r="G541" i="1" s="1"/>
  <c r="G525" i="1"/>
  <c r="F517" i="1"/>
  <c r="G524" i="1" s="1"/>
  <c r="G507" i="1"/>
  <c r="F499" i="1"/>
  <c r="G506" i="1" s="1"/>
  <c r="G489" i="1"/>
  <c r="F482" i="1"/>
  <c r="G488" i="1" s="1"/>
  <c r="G472" i="1"/>
  <c r="F465" i="1"/>
  <c r="G471" i="1" s="1"/>
  <c r="G455" i="1"/>
  <c r="F448" i="1"/>
  <c r="G454" i="1" s="1"/>
  <c r="G438" i="1"/>
  <c r="F431" i="1"/>
  <c r="G437" i="1" s="1"/>
  <c r="G421" i="1"/>
  <c r="F416" i="1"/>
  <c r="G420" i="1" s="1"/>
  <c r="G406" i="1"/>
  <c r="F400" i="1"/>
  <c r="G405" i="1" s="1"/>
  <c r="G390" i="1"/>
  <c r="F385" i="1"/>
  <c r="G389" i="1" s="1"/>
  <c r="G375" i="1"/>
  <c r="F370" i="1"/>
  <c r="G374" i="1" s="1"/>
  <c r="G360" i="1"/>
  <c r="F353" i="1"/>
  <c r="G359" i="1" s="1"/>
  <c r="G343" i="1"/>
  <c r="F339" i="1"/>
  <c r="G342" i="1" s="1"/>
  <c r="G329" i="1"/>
  <c r="F324" i="1"/>
  <c r="G328" i="1" s="1"/>
  <c r="G314" i="1"/>
  <c r="F308" i="1"/>
  <c r="G313" i="1" s="1"/>
  <c r="G298" i="1"/>
  <c r="F294" i="1"/>
  <c r="G297" i="1" s="1"/>
  <c r="G284" i="1"/>
  <c r="F280" i="1"/>
  <c r="G283" i="1" s="1"/>
  <c r="G270" i="1"/>
  <c r="F263" i="1"/>
  <c r="G269" i="1" s="1"/>
  <c r="G253" i="1"/>
  <c r="F246" i="1"/>
  <c r="G252" i="1" s="1"/>
  <c r="G236" i="1"/>
  <c r="F231" i="1"/>
  <c r="G235" i="1" s="1"/>
  <c r="G221" i="1"/>
  <c r="F214" i="1"/>
  <c r="G220" i="1" s="1"/>
  <c r="G204" i="1"/>
  <c r="F198" i="1"/>
  <c r="G203" i="1" s="1"/>
  <c r="G188" i="1"/>
  <c r="F182" i="1"/>
  <c r="G187" i="1" s="1"/>
  <c r="G172" i="1"/>
  <c r="F164" i="1"/>
  <c r="G171" i="1" s="1"/>
  <c r="G154" i="1"/>
  <c r="F146" i="1"/>
  <c r="G153" i="1" s="1"/>
  <c r="G136" i="1"/>
  <c r="F129" i="1"/>
  <c r="G135" i="1" s="1"/>
  <c r="G119" i="1"/>
  <c r="F111" i="1"/>
  <c r="G118" i="1" s="1"/>
  <c r="G101" i="1"/>
  <c r="F93" i="1"/>
  <c r="F86" i="1"/>
  <c r="F79" i="1"/>
  <c r="G100" i="1" s="1"/>
  <c r="F72" i="1"/>
  <c r="G62" i="1"/>
  <c r="G61" i="1"/>
  <c r="F61" i="1"/>
  <c r="F62" i="1" s="1"/>
  <c r="F63" i="1" s="1"/>
  <c r="F53" i="1"/>
  <c r="F45" i="1"/>
  <c r="F37" i="1"/>
  <c r="G21" i="1"/>
  <c r="F100" i="1" l="1"/>
  <c r="F101" i="1" s="1"/>
  <c r="F102" i="1" s="1"/>
  <c r="F118" i="1"/>
  <c r="F119" i="1" s="1"/>
  <c r="F120" i="1" s="1"/>
  <c r="F135" i="1"/>
  <c r="F136" i="1" s="1"/>
  <c r="F137" i="1" s="1"/>
  <c r="F153" i="1"/>
  <c r="F154" i="1" s="1"/>
  <c r="F155" i="1" s="1"/>
  <c r="F171" i="1"/>
  <c r="F172" i="1" s="1"/>
  <c r="F173" i="1" s="1"/>
  <c r="F187" i="1"/>
  <c r="F188" i="1" s="1"/>
  <c r="F189" i="1" s="1"/>
  <c r="F203" i="1"/>
  <c r="F204" i="1" s="1"/>
  <c r="F205" i="1" s="1"/>
  <c r="F220" i="1"/>
  <c r="F221" i="1" s="1"/>
  <c r="F222" i="1" s="1"/>
  <c r="F235" i="1"/>
  <c r="F236" i="1" s="1"/>
  <c r="F237" i="1" s="1"/>
  <c r="F252" i="1"/>
  <c r="F253" i="1" s="1"/>
  <c r="F254" i="1" s="1"/>
  <c r="F269" i="1"/>
  <c r="F270" i="1" s="1"/>
  <c r="F271" i="1" s="1"/>
  <c r="F283" i="1"/>
  <c r="F284" i="1" s="1"/>
  <c r="F285" i="1" s="1"/>
  <c r="F297" i="1"/>
  <c r="F298" i="1" s="1"/>
  <c r="F299" i="1" s="1"/>
  <c r="F313" i="1"/>
  <c r="F314" i="1" s="1"/>
  <c r="F315" i="1" s="1"/>
  <c r="F328" i="1"/>
  <c r="F329" i="1" s="1"/>
  <c r="F330" i="1" s="1"/>
  <c r="F342" i="1"/>
  <c r="F343" i="1" s="1"/>
  <c r="F344" i="1" s="1"/>
  <c r="F359" i="1"/>
  <c r="F360" i="1" s="1"/>
  <c r="F361" i="1" s="1"/>
  <c r="F374" i="1"/>
  <c r="F375" i="1" s="1"/>
  <c r="F376" i="1" s="1"/>
  <c r="F389" i="1"/>
  <c r="F390" i="1" s="1"/>
  <c r="F391" i="1" s="1"/>
  <c r="F405" i="1"/>
  <c r="F406" i="1" s="1"/>
  <c r="F407" i="1" s="1"/>
  <c r="F420" i="1"/>
  <c r="F421" i="1" s="1"/>
  <c r="F422" i="1" s="1"/>
  <c r="F437" i="1"/>
  <c r="F438" i="1" s="1"/>
  <c r="F439" i="1" s="1"/>
  <c r="F454" i="1"/>
  <c r="F455" i="1" s="1"/>
  <c r="F456" i="1" s="1"/>
  <c r="F471" i="1"/>
  <c r="F472" i="1" s="1"/>
  <c r="F473" i="1" s="1"/>
  <c r="F488" i="1"/>
  <c r="F489" i="1" s="1"/>
  <c r="F490" i="1" s="1"/>
  <c r="F506" i="1"/>
  <c r="F507" i="1" s="1"/>
  <c r="F508" i="1" s="1"/>
  <c r="F524" i="1"/>
  <c r="F525" i="1" s="1"/>
  <c r="F526" i="1" s="1"/>
  <c r="F541" i="1"/>
  <c r="F542" i="1" s="1"/>
  <c r="F543" i="1" s="1"/>
</calcChain>
</file>

<file path=xl/sharedStrings.xml><?xml version="1.0" encoding="utf-8"?>
<sst xmlns="http://schemas.openxmlformats.org/spreadsheetml/2006/main" count="999" uniqueCount="480">
  <si>
    <t>PIRKIMO SĄLYGŲ PRIEDAS "PASIŪLYMO FORMA"</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</si>
  <si>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</si>
  <si>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</si>
  <si>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</si>
  <si>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</si>
  <si>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</si>
  <si>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</si>
  <si>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</si>
  <si>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</si>
  <si>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</si>
  <si>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</si>
  <si>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</si>
  <si>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</si>
  <si>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</si>
  <si>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</si>
  <si>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</si>
  <si>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</si>
  <si>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</si>
  <si>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</si>
  <si>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</si>
  <si>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</si>
  <si>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</si>
  <si>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</si>
  <si>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</si>
  <si>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</si>
  <si>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</si>
  <si>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 xml:space="preserve">ANTGALIAI LIGONINĖS TURIMIEMS AUTOMATINIAMS „RAININ“ TIPO DOZATORIAMS (1 PIRKIMO DALIES PREKĖS BUS PERKAMOS IŠ VIENO TIEKĖJO). </t>
  </si>
  <si>
    <t>Tiekėjo pasiūlymas:</t>
  </si>
  <si>
    <t>Nr.</t>
  </si>
  <si>
    <t>Pavadinimas</t>
  </si>
  <si>
    <t>Kiekis</t>
  </si>
  <si>
    <t>Mato vienetas</t>
  </si>
  <si>
    <t>Kaina be PVM, Eur</t>
  </si>
  <si>
    <t>Suma be PVM, Eur</t>
  </si>
  <si>
    <t>Prekės pavadinimas, gamintojas, prekės kodas</t>
  </si>
  <si>
    <t>Konkreti siūlomo parametro reikšmė</t>
  </si>
  <si>
    <t>Dokumentas, kuriame yra nurodyta parametro reikšmė, pavadinimas ir puslapio Nr.  (puslapyje pabraukiant kiekvienos pozicijos kiekvieną atitikimą, nurodant pozicijos numerį pagal prašomas specifikacijas)</t>
  </si>
  <si>
    <t>1.</t>
  </si>
  <si>
    <t xml:space="preserve">Antgaliai ligoninės turimiems automatiniams „Rainin“ tipo dozatoriams (1 pirkimo dalies prekės bus perkamos iš vieno tiekėjo). </t>
  </si>
  <si>
    <t>1.1.</t>
  </si>
  <si>
    <t>Antgaliai dozatoriams</t>
  </si>
  <si>
    <t>Vnt</t>
  </si>
  <si>
    <t>1.1.1.</t>
  </si>
  <si>
    <t>Antgaliai privalo būti suderinami su ligoninės turimais Rainin dozatoriais (pateikti dozatorių gamintojo patvirtinantį bandymų protokolą)</t>
  </si>
  <si>
    <t>1.1.2.</t>
  </si>
  <si>
    <t xml:space="preserve">Antgaliai turi būti su filtrais, sterilūs ir supakuoti steriliose dėžutėse be RNazių, DNazių, DNR, pirogenų bei ATP, pagaminti pagal cGMP reikalavimus visiškai kontroliuojamoje aplinkoje,pateikti produkto gamintojo kokybės sertifikatą ( Certificate of Quality). </t>
  </si>
  <si>
    <t>1.1.3.</t>
  </si>
  <si>
    <t>Gamintojas turi atitikti ISO 9001:2015 standartą arba lygiavertį</t>
  </si>
  <si>
    <t>1.1.4.</t>
  </si>
  <si>
    <t>Antgaliai turi būti graduoti, pagaminti iš 100% gryno sulaikymo polipropileno (PP), kuriame negali būti daugiau nei: Rnazių 10-9 Kunitz vienetų/µL; Dnazių 10-7 Kunitz vienetų/µL; Žmogaus DNR 0,32 pg; Bakterijų DNR 1 pg; Endotoksinų 0,001 EU/ml; ATP 2x10-12 mg/µL; Proteazių 50 µL/l; Be PGR inhibitorių.</t>
  </si>
  <si>
    <t>1.1.5.</t>
  </si>
  <si>
    <t>Pakuotė po 96 vnt., su galimybe antgalius pateikti aplinką tausojančiose pakuotėse (angl. Green-pack) arba (angl. TerraRack)</t>
  </si>
  <si>
    <t>1.1.6.</t>
  </si>
  <si>
    <t>Tūrių ribos 0,5-20µl</t>
  </si>
  <si>
    <t>1.1.7.</t>
  </si>
  <si>
    <t xml:space="preserve">Tikslus tūris, kokybiški, automatiškai numetami. </t>
  </si>
  <si>
    <t>1.2.</t>
  </si>
  <si>
    <t>1.2.1.</t>
  </si>
  <si>
    <t>Antgaliai privalo būti suderinami su ligoninės turimais su Rainin dozatoriais (pateikti dozatorių gamintojo patvirtinantį bandymų protokolą)</t>
  </si>
  <si>
    <t>1.2.2.</t>
  </si>
  <si>
    <t xml:space="preserve">Antgaliai turi būti su filtrais, sterilūs ir supakuoti steriliose dėžutėse, be RNazių, DNazių, DNR, pirogenų bei ATP,  pagaminti pagal cGMP reikalavimus visiškai kontroliuojamoje aplinkoje,pateikti produkto gamintojo kokybės sertifikatą (Certificate of Quality). </t>
  </si>
  <si>
    <t>1.2.3.</t>
  </si>
  <si>
    <t xml:space="preserve"> Gamintojas turi atitikti ISO 9001:2015 standartą  arba lygiavertį</t>
  </si>
  <si>
    <t>1.2.4.</t>
  </si>
  <si>
    <t>Antgaliai turi būti graduoti, pagaminti iš 100% gryno polipropileno (PP), kuriame negali būti daugiau nei: Rnazių 10-9 Kunitz vienetų/µL; Dnazių 10-7 Kunitz vienetų/µL; Žmogaus DNR 0,32 pg; Bakterijų DNR 1 pg; Endotoksinų 0,001 EU/ml; ATP 2x10-12 mg/µL; Proteazių 50 µL/l; Be PGR inhibitorių.</t>
  </si>
  <si>
    <t>1.2.5.</t>
  </si>
  <si>
    <t>Pakuotė po 96 vnt., su galimybe antgalius pateikti aplinką tausojančiose pakuotėse (angl. Green-pack) arba (angl. TerraRack).</t>
  </si>
  <si>
    <t>1.2.6.</t>
  </si>
  <si>
    <t>Tūrių ribos 1-200 µl</t>
  </si>
  <si>
    <t>1.2.7.</t>
  </si>
  <si>
    <t xml:space="preserve">Tikslus tūris, kokybiški, automatiškaii numetami. </t>
  </si>
  <si>
    <t>1.3.</t>
  </si>
  <si>
    <t>1.3.1.</t>
  </si>
  <si>
    <t>Antgaliai privalo būti suderinami su su ligoninės turimais Rainin dozatoriais (pateikti dozatorių gamintojo patvirtinantį bandymų protokolą)</t>
  </si>
  <si>
    <t>1.3.2.</t>
  </si>
  <si>
    <t xml:space="preserve">Antgaliai turi būti su filtrais, sterilūs ir supakuoti steriliose dėžutėse, be RNazių, DNazių, DNR, pirogenų bei ATP, pagaminti pagal cGMP reikalavimus visiškai kontroliuojamoje aplinkoje, pateikti produkto gamintojo kokybės sertifikatą (Certificate of Quality). </t>
  </si>
  <si>
    <t>1.3.3.</t>
  </si>
  <si>
    <t>Gamintojas turi atitikti ISO 9001:2015 standartą  arba lygiavertį</t>
  </si>
  <si>
    <t>1.3.4.</t>
  </si>
  <si>
    <t>Antgaliai turi būti pagaminti iš 100 % gryno polipropileno, kuriame negali būti daugiau nei: Rnazių 10-9 Kunitz vienetų/µL; Dnazių 10-7 Kunitz vienetų/µL; Žmogaus DNR 0,32 pg; Bakterijų DNR 1 pg; Endotoksinų 0,001 EU/ml; ATP 2x10-12 mg/µL; Proteazių 50 µL/l; Be PGR inhibitorių.</t>
  </si>
  <si>
    <t>1.3.5.</t>
  </si>
  <si>
    <t>1.3.6.</t>
  </si>
  <si>
    <t>Tūrių ribos 100-1000 µl.</t>
  </si>
  <si>
    <t>1.3.7.</t>
  </si>
  <si>
    <t>Tikslus tūris , kokybiški, automatiškai numetami.</t>
  </si>
  <si>
    <t>Suma be PVM</t>
  </si>
  <si>
    <t>Taikomas PVM dydis (%)</t>
  </si>
  <si>
    <t>PVM suma</t>
  </si>
  <si>
    <t>Suma su PVM</t>
  </si>
  <si>
    <t>2. DALIS</t>
  </si>
  <si>
    <t xml:space="preserve">ANTGALIAI LIGONINĖS TURIMIEMS AUTOMATINIAMS EPPENDORF  DOZATORIAMS (2 PIRKIMO DALIES PREKĖS BUS PERKAMOS IŠ VIENO TIEKĖJO). </t>
  </si>
  <si>
    <t>2.</t>
  </si>
  <si>
    <t xml:space="preserve">Antgaliai ligoninės turimiems automatiniams Eppendorf  dozatoriams (2 pirkimo dalies prekės bus perkamos iš vieno tiekėjo). </t>
  </si>
  <si>
    <t>2.1.</t>
  </si>
  <si>
    <t>2.1.1.</t>
  </si>
  <si>
    <t>Antgaliai privalo būti suderinami su ligoninės turimais Eppendorf dozatoriais (pateikti dozatorių gamintojo patvirtinantį bandymų protokolą)</t>
  </si>
  <si>
    <t>2.1.2.</t>
  </si>
  <si>
    <t xml:space="preserve">Su filtru, graduoti, pagaminti tik iš gryno sulaikymo polipropileno (PP) patikrinti dėl RNR-azių, DNR-ių, pirogenų, pagaminta pagal cGMP reikalavimus visiškai kontroliuojamoje aplinkoje, pateikti produkto gamintojo kokybės sertifikatą. ( Certificate of Quality). </t>
  </si>
  <si>
    <t>2.1.3.</t>
  </si>
  <si>
    <t xml:space="preserve"> Sterilūs</t>
  </si>
  <si>
    <t>2.1.4.</t>
  </si>
  <si>
    <t>2.1.5.</t>
  </si>
  <si>
    <t>2.1.6.</t>
  </si>
  <si>
    <t xml:space="preserve">Supakuoti steriliose dėžutėse. </t>
  </si>
  <si>
    <t>2.2.</t>
  </si>
  <si>
    <t>2.2.1.</t>
  </si>
  <si>
    <t>2.2.2.</t>
  </si>
  <si>
    <t xml:space="preserve">Su filtru, graduoti, pagaminti tik iš gryno sulaikymo polipropileno (PP) ,patikrinti dėl RNR-azių, DNR-ių, pirogenų, pagaminti pagal cGMP reikalavimus visiškai kontroliuojamoje aplinkoje, pateikti produkto gamintojo kokybės sertifikatą ( Certificate of Quality). </t>
  </si>
  <si>
    <t>2.2.3.</t>
  </si>
  <si>
    <t>2.2.4.</t>
  </si>
  <si>
    <t>Tūrių ribos 1-200µl</t>
  </si>
  <si>
    <t>2.2.5.</t>
  </si>
  <si>
    <t>Supakuoti steriliose dėžutėse</t>
  </si>
  <si>
    <t>2.2.6.</t>
  </si>
  <si>
    <t>2.3.</t>
  </si>
  <si>
    <t>2.3.1.</t>
  </si>
  <si>
    <t>2.3.2.</t>
  </si>
  <si>
    <t xml:space="preserve">Su filtru, graduoti, pagaminti iš gryno sulaikymo polipropileno (PP), patikrinti dėl RNR-azių, DNR-ių, pirogenų, pagaminti pagal cGMP reikalavimus visiškai kontroliuojamoje aplinkoje, pateikti produkto kokybės sertifikatą ( Certificate of Quality). </t>
  </si>
  <si>
    <t>2.3.3.</t>
  </si>
  <si>
    <t>2.3.4.</t>
  </si>
  <si>
    <t>Tūrių ribos 100-1000µl</t>
  </si>
  <si>
    <t>2.3.5.</t>
  </si>
  <si>
    <t>2.3.6.</t>
  </si>
  <si>
    <t>2.4.</t>
  </si>
  <si>
    <t>2.4.1.</t>
  </si>
  <si>
    <t>2.4.2.</t>
  </si>
  <si>
    <t xml:space="preserve">Su filtru, graduoti, pagaminti iš gryno sulaikymo polipropileno (PP) patikrinti dėl RNR-azių, DNR-ių, pirogenų, pagaminti pagal cGMP reikalavimus visiškai kontroliuojamoje aplinkoje, pateikti produkto gamintojo kokybės sertifikatą ( Certificate of Quality). </t>
  </si>
  <si>
    <t>2.4.3.</t>
  </si>
  <si>
    <t>2.4.4.</t>
  </si>
  <si>
    <t>Tūrių ribos 1000-5000µl</t>
  </si>
  <si>
    <t>2.4.5.</t>
  </si>
  <si>
    <t>2.4.6.</t>
  </si>
  <si>
    <t>3. DALIS</t>
  </si>
  <si>
    <t>CRIO - ATSPARŪS LIPDUKAI ANT MĖGINTUVĖLIŲ</t>
  </si>
  <si>
    <t>3.</t>
  </si>
  <si>
    <t>Crio - atsparūs lipdukai ant mėgintuvėlių</t>
  </si>
  <si>
    <t>3.1.</t>
  </si>
  <si>
    <t>3.1.1.</t>
  </si>
  <si>
    <t>Etiketės dydis: 25 mm × 15 mm</t>
  </si>
  <si>
    <t>3.1.2.</t>
  </si>
  <si>
    <t>Etikečių skaičius vienoje ritėje 8000</t>
  </si>
  <si>
    <t>3.1.3.</t>
  </si>
  <si>
    <t>Temperatūrų diapazonas: nuo -196 °C iki +110 °C</t>
  </si>
  <si>
    <t>3.1.4.</t>
  </si>
  <si>
    <t>Forma: stačiakampė</t>
  </si>
  <si>
    <t>3.1.5.</t>
  </si>
  <si>
    <t>Galimybė pasirinkti spalva.</t>
  </si>
  <si>
    <t>3.1.6.</t>
  </si>
  <si>
    <t>Produktas pritaikytas naudoti ant plastikinių, stiklo ar metalo paviršių, atlaikant užšalimą skysto azoto (liquid nitrogen) fazėje, −80 °C, −120 °C, sausą ledą ir kitas atšiaurias “cryo” laboratorines sąlygas</t>
  </si>
  <si>
    <t>4. DALIS</t>
  </si>
  <si>
    <t>MĖGINTUVĖLIŲ JUOSTELĖS</t>
  </si>
  <si>
    <t>4.</t>
  </si>
  <si>
    <t>Mėgintuvėlių juostelės</t>
  </si>
  <si>
    <t>4.1.</t>
  </si>
  <si>
    <t>4.1.1.</t>
  </si>
  <si>
    <t>8 mėgintuvėliai juostelėje skaidrūs</t>
  </si>
  <si>
    <t>4.1.2.</t>
  </si>
  <si>
    <t xml:space="preserve"> 0,2 ml PCR mėgintuvėliai su prie kiekvieno mėgintuvėlio pritvirtintu dangteliu.</t>
  </si>
  <si>
    <t>4.1.3.</t>
  </si>
  <si>
    <t>Sterilūs.</t>
  </si>
  <si>
    <t>4.1.4.</t>
  </si>
  <si>
    <t>Patikrinti dėl RNR-azių, DNR-azių, pirogenų.</t>
  </si>
  <si>
    <t>4.1.5.</t>
  </si>
  <si>
    <t xml:space="preserve">Turi būti atsparūs karščiui amplifikatoriuje. </t>
  </si>
  <si>
    <t>5. DALIS</t>
  </si>
  <si>
    <t>5.</t>
  </si>
  <si>
    <t>5.1.</t>
  </si>
  <si>
    <t>5.1.1.</t>
  </si>
  <si>
    <t>8 mėgintuvėliai juostelėje balti</t>
  </si>
  <si>
    <t>5.1.2.</t>
  </si>
  <si>
    <t xml:space="preserve"> 0,2 ml PCR mėgintuvėliai </t>
  </si>
  <si>
    <t>5.1.3.</t>
  </si>
  <si>
    <t>Dangleliai atskira juostele balti</t>
  </si>
  <si>
    <t>5.1.4.</t>
  </si>
  <si>
    <t>5.1.5.</t>
  </si>
  <si>
    <t>5.1.6.</t>
  </si>
  <si>
    <t>Turi būti atsparūs karščiui amplifikatoriuje, tinkami CFX RT amplifikatoriui</t>
  </si>
  <si>
    <t>6. DALIS</t>
  </si>
  <si>
    <t>0,1 ML MĖGINTUVĖLIŲ JUOSTELĖS</t>
  </si>
  <si>
    <t>6.</t>
  </si>
  <si>
    <t>0,1 ml mėgintuvėlių juostelės</t>
  </si>
  <si>
    <t>6.1.</t>
  </si>
  <si>
    <t xml:space="preserve">0,1 ml mėgintuvėlių juostelės </t>
  </si>
  <si>
    <t>6.1.1.</t>
  </si>
  <si>
    <t>4 mėgintuvėliai juostelėje</t>
  </si>
  <si>
    <t>6.1.2.</t>
  </si>
  <si>
    <t>Pritaikyti darbui su rotoriniu realaus laiko instrumentu</t>
  </si>
  <si>
    <t>6.1.3.</t>
  </si>
  <si>
    <t>Patikrinti dėl RNR-azių, DNR-azių, pirogenų</t>
  </si>
  <si>
    <t>6.1.4.</t>
  </si>
  <si>
    <t>Sterilūs, juostelėse po 4 vnt.</t>
  </si>
  <si>
    <t>6.1.5.</t>
  </si>
  <si>
    <t>Su dangteliais atskirai</t>
  </si>
  <si>
    <t>6.1.6.</t>
  </si>
  <si>
    <t>tinkami Rotor-Gene RT amplifikatoriui</t>
  </si>
  <si>
    <t>7. DALIS</t>
  </si>
  <si>
    <t>MĖGINTUVĖLIAI</t>
  </si>
  <si>
    <t>7.</t>
  </si>
  <si>
    <t>Mėgintuvėliai</t>
  </si>
  <si>
    <t>7.1.</t>
  </si>
  <si>
    <t>7.1.1.</t>
  </si>
  <si>
    <t>1,5 ml PCR mėgintuvėliai</t>
  </si>
  <si>
    <t>7.1.2.</t>
  </si>
  <si>
    <t>Sterilūs</t>
  </si>
  <si>
    <t>7.1.3.</t>
  </si>
  <si>
    <t>Be RNR-azių, DNR-azių, pirogenų</t>
  </si>
  <si>
    <t>7.1.4.</t>
  </si>
  <si>
    <t xml:space="preserve">Sandariai užsidarantys (safe-loch funkcija) </t>
  </si>
  <si>
    <t>8. DALIS</t>
  </si>
  <si>
    <t>8.</t>
  </si>
  <si>
    <t>8.1.</t>
  </si>
  <si>
    <t>8.1.1.</t>
  </si>
  <si>
    <t>2,0 ml PCR mėgintuvėliai</t>
  </si>
  <si>
    <t>8.1.2.</t>
  </si>
  <si>
    <t>8.1.3.</t>
  </si>
  <si>
    <t>Be Rnazių, Dnazių, pirogenų</t>
  </si>
  <si>
    <t>8.1.4.</t>
  </si>
  <si>
    <t>Užsukamu dengteliu</t>
  </si>
  <si>
    <t>9. DALIS</t>
  </si>
  <si>
    <t>PETRI LEKŠTUTĖS</t>
  </si>
  <si>
    <t>9.</t>
  </si>
  <si>
    <t>Petri lekštutės</t>
  </si>
  <si>
    <t>9.1.</t>
  </si>
  <si>
    <t>9.1.1.</t>
  </si>
  <si>
    <t>ø x H: 35 x 11-12 mm</t>
  </si>
  <si>
    <t>9.1.2.</t>
  </si>
  <si>
    <t>9.1.3.</t>
  </si>
  <si>
    <t> Sterilios</t>
  </si>
  <si>
    <t>9.1.4.</t>
  </si>
  <si>
    <t>Permatomo plastiko, pagaminta iš polikarbonato arba polistireno</t>
  </si>
  <si>
    <t>9.1.5.</t>
  </si>
  <si>
    <t>Su dangteliu</t>
  </si>
  <si>
    <t>10. DALIS</t>
  </si>
  <si>
    <t>ŠALČIUI ATSPARIOS KARTONINĖS DĖŽUTĖS</t>
  </si>
  <si>
    <t>10.</t>
  </si>
  <si>
    <t>Šalčiui atsparios kartoninės dėžutės</t>
  </si>
  <si>
    <t>10.1.</t>
  </si>
  <si>
    <t>Šalčiui atsparios kartoninės dėžutės (cryoboxes)</t>
  </si>
  <si>
    <t>10.1.1.</t>
  </si>
  <si>
    <t>133x133 mm su įdėklais</t>
  </si>
  <si>
    <t>10.1.2.</t>
  </si>
  <si>
    <t>1,5-2 ml mėgintuvėlių laikymui</t>
  </si>
  <si>
    <t>10.1.3.</t>
  </si>
  <si>
    <t>Galimybė pasirinkti spalvą</t>
  </si>
  <si>
    <t>11. DALIS</t>
  </si>
  <si>
    <t xml:space="preserve">STOVELIAI </t>
  </si>
  <si>
    <t>11.</t>
  </si>
  <si>
    <t xml:space="preserve">Stoveliai </t>
  </si>
  <si>
    <t>11.1.</t>
  </si>
  <si>
    <t>11.1.1.</t>
  </si>
  <si>
    <t>1,5-2 ml  mėgintuvėliams</t>
  </si>
  <si>
    <t>11.1.2.</t>
  </si>
  <si>
    <t>64-80 vietų (16x4 arba 20x4).</t>
  </si>
  <si>
    <t>11.1.3.</t>
  </si>
  <si>
    <t>Turi būri atsparūs cheminiams dezinfektantams, atoklavavimui ir UV poveikiui</t>
  </si>
  <si>
    <t>11.1.4.</t>
  </si>
  <si>
    <t>Turi būti iš vientiso plastiko, neišlankstomi</t>
  </si>
  <si>
    <t>11.1.5.</t>
  </si>
  <si>
    <t>Pageidautina galimybė rinktis bent iš trijų spalvų</t>
  </si>
  <si>
    <t>12. DALIS</t>
  </si>
  <si>
    <t>12.</t>
  </si>
  <si>
    <t>12.1.</t>
  </si>
  <si>
    <t>12.1.1.</t>
  </si>
  <si>
    <t>0,2 ml  mėgintuvėliams</t>
  </si>
  <si>
    <t>12.1.2.</t>
  </si>
  <si>
    <t>94 vietų (8x12).</t>
  </si>
  <si>
    <t>12.1.3.</t>
  </si>
  <si>
    <t>12.1.4.</t>
  </si>
  <si>
    <t>12.1.5.</t>
  </si>
  <si>
    <t>13. DALIS</t>
  </si>
  <si>
    <t>PLIUS 4 LAIPSNIŲ TEMPERATŪRĄ IŠLAIKANTYS STOVELIAI</t>
  </si>
  <si>
    <t>13.</t>
  </si>
  <si>
    <t>Plius 4 laipsnių temperatūrą išlaikantys stoveliai</t>
  </si>
  <si>
    <t>13.1.</t>
  </si>
  <si>
    <t>13.1.1.</t>
  </si>
  <si>
    <t>1,5-2 ml eppendorf tipo mėgintuvėliams</t>
  </si>
  <si>
    <t>13.1.2.</t>
  </si>
  <si>
    <t>24 vietų (8x3).</t>
  </si>
  <si>
    <t>14. DALIS</t>
  </si>
  <si>
    <t xml:space="preserve">AMPLIFIKACIJOS PLOKŠTELĖS </t>
  </si>
  <si>
    <t>14.</t>
  </si>
  <si>
    <t xml:space="preserve">Amplifikacijos plokštelės </t>
  </si>
  <si>
    <t>14.1.</t>
  </si>
  <si>
    <t>Amplifikacijos plokštelės</t>
  </si>
  <si>
    <t>14.1.1.</t>
  </si>
  <si>
    <t>96 (8x12) su dengiamosiomis plėvelėmis</t>
  </si>
  <si>
    <t>14.1.2.</t>
  </si>
  <si>
    <t>Tinkamos ligoninės turimam Sanger sekoskaitos sistemai SeqStudio</t>
  </si>
  <si>
    <t>15. DALIS</t>
  </si>
  <si>
    <t>VAKUUMINIAI MĖGINTUVĖLIAI CIRKULIUOJANČIOS NAVIKO DNR SURINKIMUI</t>
  </si>
  <si>
    <t>15.</t>
  </si>
  <si>
    <t>Vakuuminiai mėgintuvėliai cirkuliuojančios naviko DNR surinkimui</t>
  </si>
  <si>
    <t>15.1.</t>
  </si>
  <si>
    <t>15.1.1.</t>
  </si>
  <si>
    <t>Mėgintuvėliai turi būti plastikiniai, ne mažiau nei 10 ml tūrio</t>
  </si>
  <si>
    <t>15.1.2.</t>
  </si>
  <si>
    <t>Turi būti tinkami žmogaus kraujo surinkimui, laikymui ir transportavinui, tyrimams, skiriant naviko cirkuliuojančią DNR ir genominę DNR</t>
  </si>
  <si>
    <t>15.1.3.</t>
  </si>
  <si>
    <t>Turi būti užtikrimanas stabilumas ne trumpiau nei 3 dienas nuo kraujo paėmimo kambario temperatūroje</t>
  </si>
  <si>
    <t>15.1.4.</t>
  </si>
  <si>
    <t>Turi būti tinkamas naujos kartos sekoskaitos tyrimams ir kiekybinės PGR tyrimams</t>
  </si>
  <si>
    <t>16. DALIS</t>
  </si>
  <si>
    <t>MĖGINTUVĖLIAI 50 ML FALCONI TIPO</t>
  </si>
  <si>
    <t>16.</t>
  </si>
  <si>
    <t>Mėgintuvėliai 50 ml Falconi tipo</t>
  </si>
  <si>
    <t>16.1.</t>
  </si>
  <si>
    <t>Mėgintuvėliai 50 ml Falconi tipo  arba lygiavertis</t>
  </si>
  <si>
    <t>16.1.1.</t>
  </si>
  <si>
    <t>Konusiniu dugnu, užsukamu kamšteliu</t>
  </si>
  <si>
    <t>16.1.2.</t>
  </si>
  <si>
    <t>16.1.3.</t>
  </si>
  <si>
    <t>Be RNRazių, DNR-azių, pirogenų</t>
  </si>
  <si>
    <t>17. DALIS</t>
  </si>
  <si>
    <t>JUODOS SPALVOS ŽYMEKLIS</t>
  </si>
  <si>
    <t>17.</t>
  </si>
  <si>
    <t>Juodos spalvos žymeklis</t>
  </si>
  <si>
    <t>17.1.</t>
  </si>
  <si>
    <t>17.1.1.</t>
  </si>
  <si>
    <t>Skirtas rašymui ant smulkių ir skaidrių paviršių, tokių kaip: mėgintuvėliai, laboratoriniai indai, etiketės</t>
  </si>
  <si>
    <t>17.1.2.</t>
  </si>
  <si>
    <t>Žymeklis turi būti plonai rašantis, greitai džiūstantis, atsparus vandeniui, atsparus intensyviam braižymui, aukštoms ir žemoms temperatūroms.</t>
  </si>
  <si>
    <t>18. DALIS</t>
  </si>
  <si>
    <t>ANTGALIAI DOZATORIAMS</t>
  </si>
  <si>
    <t>18.</t>
  </si>
  <si>
    <t>18.1.</t>
  </si>
  <si>
    <t>18.1.1.</t>
  </si>
  <si>
    <t>Antgaliai privalo būti suderinami su ligoninės turimais ThermoFisher dozatoriais (pateikti dozatorių gamintojo patvirtinantį bandymų protokolą)</t>
  </si>
  <si>
    <t>18.1.2.</t>
  </si>
  <si>
    <t>Su filtru</t>
  </si>
  <si>
    <t>18.1.3.</t>
  </si>
  <si>
    <t>18.1.4.</t>
  </si>
  <si>
    <t>18.1.5.</t>
  </si>
  <si>
    <t>19. DALIS</t>
  </si>
  <si>
    <t>LABORATORINĖS SERVETĖLĖS</t>
  </si>
  <si>
    <t>19.</t>
  </si>
  <si>
    <t>Laboratorinės servetėlės</t>
  </si>
  <si>
    <t>19.1.</t>
  </si>
  <si>
    <t>19.1.1.</t>
  </si>
  <si>
    <t>21x20 cm</t>
  </si>
  <si>
    <t>19.1.2.</t>
  </si>
  <si>
    <t>Dėžutėse iki 100 vnt.</t>
  </si>
  <si>
    <t>19.1.3.</t>
  </si>
  <si>
    <t>Klimech Science tipo arba lygiavertis</t>
  </si>
  <si>
    <t>20. DALIS</t>
  </si>
  <si>
    <t>PLIUS 4 LAIPSNIŲ TEMPERATŪRĄ IŠLAIKANTYS STOVELIS</t>
  </si>
  <si>
    <t>20.</t>
  </si>
  <si>
    <t>Plius 4 laipsnių temperatūrą išlaikantys stovelis</t>
  </si>
  <si>
    <t>20.1.</t>
  </si>
  <si>
    <t>20.1.1.</t>
  </si>
  <si>
    <t>0,2ml-1,5 ml eppendorf tipo (arba lygiavertis) mėgintuvėliams</t>
  </si>
  <si>
    <t>20.1.2.</t>
  </si>
  <si>
    <t>Stovelis turi būti aliuminis, tinkamas dėti ant ledo</t>
  </si>
  <si>
    <t>20.1.3.</t>
  </si>
  <si>
    <t>96 vietų x 0,2 ml., 1,5 ml, 0,5 ml. Mėgintuvėliams su atitinkamai pritaikytomis duobutėmis</t>
  </si>
  <si>
    <t>21. DALIS</t>
  </si>
  <si>
    <t>ŠALČIUI ATSPARIOS PLASTIKINĖS DĖŽUTĖS</t>
  </si>
  <si>
    <t>21.</t>
  </si>
  <si>
    <t>Šalčiui atsparios plastikinės dėžutės</t>
  </si>
  <si>
    <t>21.1.</t>
  </si>
  <si>
    <t>Šalčiui atsparios plastikinės dėžutės (cryoboxes)</t>
  </si>
  <si>
    <t>21.1.1.</t>
  </si>
  <si>
    <t>Išmatavimai 133x133 mm su įdėklais</t>
  </si>
  <si>
    <t>21.1.2.</t>
  </si>
  <si>
    <t>1,5-2 ml cryo mėgintuvėlių laikymui</t>
  </si>
  <si>
    <t>21.1.3.</t>
  </si>
  <si>
    <t>21.1.4.</t>
  </si>
  <si>
    <t xml:space="preserve">Skaitmenų numeracija ant dangtelio ir dėžutės dugno. </t>
  </si>
  <si>
    <t>22. DALIS</t>
  </si>
  <si>
    <t>TRANSPORTINIAI INDELIAI/DĖŽĖS MĖGINTUVĖLIAMS</t>
  </si>
  <si>
    <t>22.</t>
  </si>
  <si>
    <t>Transportiniai indeliai/dėžės mėgintuvėliams</t>
  </si>
  <si>
    <t>22.1.</t>
  </si>
  <si>
    <t>22.1.1.</t>
  </si>
  <si>
    <t>Dėžė skirta bent 20 mėgintuvėliams (turi tikti 13mm ir 16mm diametro mėgintuvėliams)</t>
  </si>
  <si>
    <t>22.1.2.</t>
  </si>
  <si>
    <t xml:space="preserve"> sertifikuota pagal ADR/RID P650  transportavimui</t>
  </si>
  <si>
    <t>22.1.3.</t>
  </si>
  <si>
    <t> putplasčio (“foam insert”) įdėklas</t>
  </si>
  <si>
    <t>23. DALIS</t>
  </si>
  <si>
    <t>STERILŪS VIENKARTINIAI PINCETAI</t>
  </si>
  <si>
    <t>23.</t>
  </si>
  <si>
    <t>Sterilūs vienkartiniai pincetai</t>
  </si>
  <si>
    <t>23.1.</t>
  </si>
  <si>
    <t>23.1.1.</t>
  </si>
  <si>
    <t>23.1.2.</t>
  </si>
  <si>
    <t>23.1.3.</t>
  </si>
  <si>
    <t>Pagaminta iš ABS</t>
  </si>
  <si>
    <t>23.1.4.</t>
  </si>
  <si>
    <t>Privalo tilpti į mažo diametro mėgintuvėlius, tokius kaip 13mm ar net mažesnius</t>
  </si>
  <si>
    <t>23.1.5.</t>
  </si>
  <si>
    <t>Pinceto gale turi būti "dantų" imitaciją mėginiui imti</t>
  </si>
  <si>
    <t>24. DALIS</t>
  </si>
  <si>
    <t>LABORATORINĖS ATLIEKŲ DĖŽUTĖS</t>
  </si>
  <si>
    <t>24.</t>
  </si>
  <si>
    <t>Laboratorinės atliekų dėžutės</t>
  </si>
  <si>
    <t>24.1.</t>
  </si>
  <si>
    <t>24.1.1.</t>
  </si>
  <si>
    <t xml:space="preserve">Talpa nuo ~3000ml </t>
  </si>
  <si>
    <t>24.1.2.</t>
  </si>
  <si>
    <t>Su BIOHAZARD (biologinės grėsmės) simboliu ir saugos informacija</t>
  </si>
  <si>
    <t>24.1.3.</t>
  </si>
  <si>
    <t>Galimybė pasirinkti geltoną arba raudoną spalvą</t>
  </si>
  <si>
    <t>24.1.4.</t>
  </si>
  <si>
    <t>Pagaminta iš HDPE arba LDPE, atsparūs atsparūs pratekėjimui arba perforacijai</t>
  </si>
  <si>
    <t>24.1.5.</t>
  </si>
  <si>
    <t>Privalo turėti dangtį</t>
  </si>
  <si>
    <t>25. DALIS</t>
  </si>
  <si>
    <t>25.</t>
  </si>
  <si>
    <t>25.1.</t>
  </si>
  <si>
    <t>25.1.1.</t>
  </si>
  <si>
    <t xml:space="preserve">Talpa nuo ~1500ml </t>
  </si>
  <si>
    <t>25.1.2.</t>
  </si>
  <si>
    <t>25.1.3.</t>
  </si>
  <si>
    <t>25.1.4.</t>
  </si>
  <si>
    <t>25.1.5.</t>
  </si>
  <si>
    <t>26. DALIS</t>
  </si>
  <si>
    <t>26.</t>
  </si>
  <si>
    <t>26.1.</t>
  </si>
  <si>
    <t>26.1.1.</t>
  </si>
  <si>
    <t xml:space="preserve">Talpa nuo ~500ml </t>
  </si>
  <si>
    <t>26.1.2.</t>
  </si>
  <si>
    <t>26.1.3.</t>
  </si>
  <si>
    <t>26.1.4.</t>
  </si>
  <si>
    <t>26.1.5.</t>
  </si>
  <si>
    <t>27. DALIS</t>
  </si>
  <si>
    <t>RULONAS MAIŠELIŲ LABORATORIJOS ATLIEKOMS</t>
  </si>
  <si>
    <t>27.</t>
  </si>
  <si>
    <t>Rulonas maišelių laboratorijos atliekoms</t>
  </si>
  <si>
    <t>27.1.</t>
  </si>
  <si>
    <t>27.1.1.</t>
  </si>
  <si>
    <t>Pagaminta iš polypropyleno</t>
  </si>
  <si>
    <t>27.1.2.</t>
  </si>
  <si>
    <t>Gaminys yra tinkamas sterilizuoti autoklave – t. y. aukšto slėgio garų sterilizavimo įrenginyje.</t>
  </si>
  <si>
    <t>27.1.3.</t>
  </si>
  <si>
    <t>27.1.4.</t>
  </si>
  <si>
    <t>27.1.5.</t>
  </si>
  <si>
    <t>išmatavimai 40 × 60cm; t.y. turi tikti 3000ml šiukšlinės talpai</t>
  </si>
  <si>
    <t>27.1.6.</t>
  </si>
  <si>
    <t>Ruloną sudaro mažiausiai 20 maišelių</t>
  </si>
  <si>
    <t>28. DALIS</t>
  </si>
  <si>
    <t>28.</t>
  </si>
  <si>
    <t>28.1.</t>
  </si>
  <si>
    <t>28.1.1.</t>
  </si>
  <si>
    <t>28.1.2.</t>
  </si>
  <si>
    <t>28.1.3.</t>
  </si>
  <si>
    <t>28.1.4.</t>
  </si>
  <si>
    <t>28.1.5.</t>
  </si>
  <si>
    <t xml:space="preserve">išmatavimai 25 × 35cm; t.y. turi tikti 500ml šiukšlinės talpai </t>
  </si>
  <si>
    <t>28.1.6.</t>
  </si>
  <si>
    <t>29. DALIS</t>
  </si>
  <si>
    <t>29.</t>
  </si>
  <si>
    <t>29.1.</t>
  </si>
  <si>
    <t>29.1.1.</t>
  </si>
  <si>
    <t>29.1.2.</t>
  </si>
  <si>
    <t>29.1.3.</t>
  </si>
  <si>
    <t>29.1.4.</t>
  </si>
  <si>
    <t>išmatavimai 35 × 45cm; t.y. turi tikti 1500ml šiukšlinės talpai</t>
  </si>
  <si>
    <t>29.1.5.</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</si>
  <si>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</si>
  <si>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</si>
  <si>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</si>
  <si>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</si>
  <si>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</si>
  <si>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</si>
  <si>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</si>
  <si>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</si>
  <si>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</si>
  <si>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</si>
  <si>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</si>
  <si>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</si>
  <si>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</si>
  <si>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</si>
  <si>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</si>
  <si>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</si>
  <si>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</si>
  <si>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</si>
  <si>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</si>
  <si>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</si>
  <si>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2110 2025-11-19 10:13:37</t>
  </si>
  <si>
    <t>VIENKARTINĖS PRIEMONĖS MOLEKULINIAMS TYRIMAMS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</si>
</sst>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4">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4" borderId="23" xfId="0" applyFont="1" applyFill="1" applyBorder="1" applyAlignment="1">
      <alignment wrapText="1"/>
    </xf>
    <xf numFmtId="0" fontId="1" fillId="4" borderId="23" xfId="0" applyFont="1" applyFill="1" applyBorder="1" applyAlignment="1">
      <alignment wrapText="1"/>
    </xf>
    <xf numFmtId="0" fontId="1" fillId="6" borderId="23" xfId="0" applyFont="1" applyFill="1" applyBorder="1" applyAlignment="1" applyProtection="1">
      <alignment wrapText="1"/>
      <protection locked="0"/>
    </xf>
    <xf numFmtId="0" fontId="1" fillId="5" borderId="23" xfId="0" applyFont="1" applyFill="1" applyBorder="1" applyAlignment="1" applyProtection="1">
      <alignment wrapText="1"/>
      <protection locked="0"/>
    </xf>
    <xf numFmtId="0" fontId="2" fillId="4" borderId="23" xfId="0" applyFont="1" applyFill="1" applyBorder="1" applyAlignment="1">
      <alignment vertical="top" wrapText="1"/>
    </xf>
    <xf numFmtId="0" fontId="1" fillId="4" borderId="23" xfId="0" applyFont="1" applyFill="1" applyBorder="1" applyAlignment="1">
      <alignment vertical="top" wrapText="1"/>
    </xf>
    <xf numFmtId="0" fontId="1" fillId="6" borderId="23" xfId="0" applyFont="1" applyFill="1" applyBorder="1" applyAlignment="1" applyProtection="1">
      <alignment vertical="top" wrapText="1"/>
      <protection locked="0"/>
    </xf>
    <xf numFmtId="0" fontId="1" fillId="5" borderId="23" xfId="0" applyFont="1" applyFill="1" applyBorder="1" applyAlignment="1" applyProtection="1">
      <alignment vertical="top" wrapText="1"/>
      <protection locked="0"/>
    </xf>
    <xf numFmtId="0" fontId="2" fillId="4" borderId="23" xfId="0" applyFont="1" applyFill="1" applyBorder="1" applyAlignment="1">
      <alignment horizontal="center" vertical="top" wrapText="1"/>
    </xf>
    <xf numFmtId="0" fontId="1" fillId="4" borderId="23" xfId="0" applyFont="1" applyFill="1" applyBorder="1" applyAlignment="1">
      <alignment horizontal="center" vertical="top" wrapText="1"/>
    </xf>
    <xf numFmtId="0" fontId="1" fillId="4" borderId="23" xfId="0" applyFont="1" applyFill="1" applyBorder="1" applyAlignment="1">
      <alignment horizontal="center" wrapText="1"/>
    </xf>
    <xf numFmtId="0" fontId="2" fillId="4" borderId="23" xfId="0" applyFont="1" applyFill="1" applyBorder="1" applyAlignment="1">
      <alignment horizontal="left" vertical="top" wrapText="1"/>
    </xf>
    <xf numFmtId="0" fontId="1" fillId="4" borderId="23" xfId="0" applyFont="1" applyFill="1" applyBorder="1" applyAlignment="1">
      <alignment horizontal="left" vertical="top" wrapText="1"/>
    </xf>
    <xf numFmtId="0" fontId="1" fillId="6" borderId="23" xfId="0" applyFont="1" applyFill="1" applyBorder="1" applyAlignment="1" applyProtection="1">
      <alignment horizontal="left" vertical="top" wrapText="1"/>
      <protection locked="0"/>
    </xf>
    <xf numFmtId="0" fontId="1" fillId="5" borderId="23" xfId="0" applyFont="1" applyFill="1" applyBorder="1" applyAlignment="1" applyProtection="1">
      <alignment horizontal="left" vertical="top" wrapText="1"/>
      <protection locked="0"/>
    </xf>
    <xf numFmtId="0" fontId="1" fillId="4" borderId="0" xfId="0" applyFont="1" applyFill="1" applyAlignment="1">
      <alignment horizontal="left" vertical="top" wrapText="1"/>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0" xfId="0" applyFont="1" applyFill="1" applyProtection="1">
      <protection locked="0"/>
    </xf>
    <xf numFmtId="0" fontId="2" fillId="2" borderId="0" xfId="0" applyFont="1" applyFill="1" applyAlignment="1">
      <alignment horizontal="left"/>
    </xf>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2" fillId="2" borderId="0" xfId="0" applyFont="1" applyFill="1" applyAlignment="1">
      <alignment horizontal="left"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3" borderId="9" xfId="0"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I543"/>
  <sheetViews>
    <sheetView tabSelected="1" workbookViewId="0"/>
  </sheetViews>
  <sheetFormatPr defaultColWidth="10.875" defaultRowHeight="15" x14ac:dyDescent="0.25"/>
  <cols>
    <col min="1" max="1" width="8" style="1" customWidth="1"/>
    <col min="2" max="2" width="50.375" style="1" customWidth="1"/>
    <col min="3" max="3" width="13.5" style="1" customWidth="1"/>
    <col min="4" max="4" width="12.5" style="1" customWidth="1"/>
    <col min="5" max="5" width="15" style="1" customWidth="1"/>
    <col min="6" max="6" width="15.5" style="1" customWidth="1"/>
    <col min="7" max="7" width="20.5" style="1" customWidth="1"/>
    <col min="8" max="8" width="26.5" style="1" customWidth="1"/>
    <col min="9" max="15" width="25" style="1" customWidth="1"/>
    <col min="16" max="16" width="10.875" style="1" customWidth="1"/>
    <col min="17" max="16384" width="10.875" style="1"/>
  </cols>
  <sheetData>
    <row r="2" spans="1:6" x14ac:dyDescent="0.25">
      <c r="A2" s="12" t="s">
        <v>0</v>
      </c>
      <c r="B2" s="2"/>
    </row>
    <row r="3" spans="1:6" x14ac:dyDescent="0.25">
      <c r="B3" s="3"/>
    </row>
    <row r="4" spans="1:6" x14ac:dyDescent="0.25">
      <c r="A4" s="12" t="s">
        <v>479</v>
      </c>
      <c r="B4" s="2"/>
    </row>
    <row r="5" spans="1:6" x14ac:dyDescent="0.25">
      <c r="A5" s="2"/>
      <c r="B5" s="2"/>
    </row>
    <row r="6" spans="1:6" x14ac:dyDescent="0.25">
      <c r="A6" s="1" t="s">
        <v>1</v>
      </c>
      <c r="B6" s="12" t="s">
        <v>2</v>
      </c>
    </row>
    <row r="7" spans="1:6" x14ac:dyDescent="0.25">
      <c r="B7" s="2"/>
    </row>
    <row r="8" spans="1:6" x14ac:dyDescent="0.25">
      <c r="A8" s="4" t="s">
        <v>3</v>
      </c>
      <c r="B8" s="13"/>
    </row>
    <row r="9" spans="1:6" x14ac:dyDescent="0.25">
      <c r="A9" s="4" t="s">
        <v>4</v>
      </c>
      <c r="B9" s="13"/>
    </row>
    <row r="10" spans="1:6" x14ac:dyDescent="0.25">
      <c r="A10" s="4" t="s">
        <v>5</v>
      </c>
      <c r="B10" s="13"/>
    </row>
    <row r="12" spans="1:6" ht="15.75" x14ac:dyDescent="0.25">
      <c r="A12" s="43" t="s">
        <v>6</v>
      </c>
      <c r="B12" s="44"/>
      <c r="C12" s="40"/>
      <c r="D12" s="41"/>
      <c r="E12" s="41"/>
      <c r="F12" s="42"/>
    </row>
    <row r="13" spans="1:6" ht="15.95" customHeight="1" x14ac:dyDescent="0.25">
      <c r="A13" s="48" t="s">
        <v>7</v>
      </c>
      <c r="B13" s="49"/>
      <c r="C13" s="40"/>
      <c r="D13" s="41"/>
      <c r="E13" s="41"/>
      <c r="F13" s="42"/>
    </row>
    <row r="14" spans="1:6" ht="15.95" customHeight="1" x14ac:dyDescent="0.25">
      <c r="A14" s="48" t="s">
        <v>8</v>
      </c>
      <c r="B14" s="49"/>
      <c r="C14" s="40"/>
      <c r="D14" s="41"/>
      <c r="E14" s="41"/>
      <c r="F14" s="42"/>
    </row>
    <row r="15" spans="1:6" ht="15.95" customHeight="1" x14ac:dyDescent="0.25">
      <c r="A15" s="43" t="s">
        <v>9</v>
      </c>
      <c r="B15" s="44"/>
      <c r="C15" s="40"/>
      <c r="D15" s="41"/>
      <c r="E15" s="41"/>
      <c r="F15" s="42"/>
    </row>
    <row r="16" spans="1:6" ht="63" customHeight="1" x14ac:dyDescent="0.25">
      <c r="A16" s="52" t="s">
        <v>10</v>
      </c>
      <c r="B16" s="49"/>
      <c r="C16" s="40"/>
      <c r="D16" s="41"/>
      <c r="E16" s="41"/>
      <c r="F16" s="42"/>
    </row>
    <row r="17" spans="1:7" ht="15.95" customHeight="1" x14ac:dyDescent="0.25">
      <c r="A17" s="43" t="s">
        <v>11</v>
      </c>
      <c r="B17" s="44"/>
      <c r="C17" s="40"/>
      <c r="D17" s="41"/>
      <c r="E17" s="41"/>
      <c r="F17" s="42"/>
    </row>
    <row r="18" spans="1:7" ht="15.95" customHeight="1" x14ac:dyDescent="0.25">
      <c r="A18" s="43" t="s">
        <v>12</v>
      </c>
      <c r="B18" s="44"/>
      <c r="C18" s="40"/>
      <c r="D18" s="41"/>
      <c r="E18" s="41"/>
      <c r="F18" s="42"/>
    </row>
    <row r="19" spans="1:7" ht="48" customHeight="1" x14ac:dyDescent="0.25">
      <c r="A19" s="43" t="s">
        <v>13</v>
      </c>
      <c r="B19" s="44"/>
      <c r="C19" s="40"/>
      <c r="D19" s="41"/>
      <c r="E19" s="41"/>
      <c r="F19" s="42"/>
    </row>
    <row r="20" spans="1:7" ht="54.95" customHeight="1" x14ac:dyDescent="0.25">
      <c r="A20" s="43" t="s">
        <v>14</v>
      </c>
      <c r="B20" s="44"/>
      <c r="C20" s="40"/>
      <c r="D20" s="41"/>
      <c r="E20" s="41"/>
      <c r="F20" s="42"/>
    </row>
    <row r="21" spans="1:7" ht="71.099999999999994" customHeight="1" x14ac:dyDescent="0.25">
      <c r="A21" s="45" t="s">
        <v>15</v>
      </c>
      <c r="B21" s="46"/>
      <c r="C21" s="50"/>
      <c r="D21" s="51"/>
      <c r="E21" s="51"/>
      <c r="F21" s="51"/>
      <c r="G21" s="14" t="str">
        <f>IF((SUMPRODUCT(--(C21=""))&gt;0), "Privaloma užpildyti, kai taikomi pašalinimo pagrindai", "")</f>
        <v>Privaloma užpildyti, kai taikomi pašalinimo pagrindai</v>
      </c>
    </row>
    <row r="22" spans="1:7" ht="18" customHeight="1" x14ac:dyDescent="0.25">
      <c r="A22" s="5"/>
      <c r="B22" s="5"/>
      <c r="C22" s="6"/>
      <c r="D22" s="6"/>
      <c r="E22" s="6"/>
      <c r="F22" s="6"/>
    </row>
    <row r="23" spans="1:7" x14ac:dyDescent="0.25">
      <c r="A23" s="53" t="s">
        <v>16</v>
      </c>
      <c r="B23" s="39"/>
      <c r="C23" s="39"/>
      <c r="D23" s="39"/>
      <c r="E23" s="39"/>
      <c r="F23" s="39"/>
    </row>
    <row r="24" spans="1:7" x14ac:dyDescent="0.25">
      <c r="A24" s="39" t="s">
        <v>17</v>
      </c>
      <c r="B24" s="39"/>
      <c r="C24" s="39"/>
      <c r="D24" s="39"/>
      <c r="E24" s="39"/>
      <c r="F24" s="39"/>
    </row>
    <row r="25" spans="1:7" x14ac:dyDescent="0.25">
      <c r="A25" s="39" t="s">
        <v>18</v>
      </c>
      <c r="B25" s="39"/>
      <c r="C25" s="39"/>
      <c r="D25" s="39"/>
      <c r="E25" s="39"/>
      <c r="F25" s="39"/>
    </row>
    <row r="26" spans="1:7" x14ac:dyDescent="0.25">
      <c r="A26" s="39" t="s">
        <v>19</v>
      </c>
      <c r="B26" s="39"/>
      <c r="C26" s="39"/>
      <c r="D26" s="39"/>
      <c r="E26" s="39"/>
      <c r="F26" s="39"/>
    </row>
    <row r="27" spans="1:7" x14ac:dyDescent="0.25">
      <c r="A27" s="39" t="s">
        <v>20</v>
      </c>
      <c r="B27" s="39"/>
      <c r="C27" s="39"/>
      <c r="D27" s="39"/>
      <c r="E27" s="39"/>
      <c r="F27" s="39"/>
    </row>
    <row r="28" spans="1:7" ht="32.1" customHeight="1" x14ac:dyDescent="0.25">
      <c r="A28" s="47" t="s">
        <v>21</v>
      </c>
      <c r="B28" s="39"/>
      <c r="C28" s="39"/>
      <c r="D28" s="39"/>
      <c r="E28" s="39"/>
      <c r="F28" s="39"/>
    </row>
    <row r="29" spans="1:7" x14ac:dyDescent="0.25">
      <c r="A29" s="39" t="s">
        <v>22</v>
      </c>
      <c r="B29" s="39"/>
      <c r="C29" s="39"/>
      <c r="D29" s="39"/>
      <c r="E29" s="39"/>
      <c r="F29" s="39"/>
    </row>
    <row r="30" spans="1:7" ht="33" customHeight="1" x14ac:dyDescent="0.25">
      <c r="A30" s="38" t="s">
        <v>23</v>
      </c>
      <c r="B30" s="38"/>
      <c r="C30" s="38"/>
      <c r="D30" s="15"/>
    </row>
    <row r="31" spans="1:7" x14ac:dyDescent="0.25">
      <c r="A31" s="14" t="s">
        <v>24</v>
      </c>
    </row>
    <row r="32" spans="1:7" x14ac:dyDescent="0.25">
      <c r="A32" s="12" t="s">
        <v>25</v>
      </c>
      <c r="B32" s="12" t="s">
        <v>26</v>
      </c>
    </row>
    <row r="34" spans="1:9" x14ac:dyDescent="0.25">
      <c r="A34" s="12" t="s">
        <v>27</v>
      </c>
    </row>
    <row r="35" spans="1:9" ht="120" x14ac:dyDescent="0.25">
      <c r="A35" s="31" t="s">
        <v>28</v>
      </c>
      <c r="B35" s="31" t="s">
        <v>29</v>
      </c>
      <c r="C35" s="31" t="s">
        <v>30</v>
      </c>
      <c r="D35" s="31" t="s">
        <v>31</v>
      </c>
      <c r="E35" s="31" t="s">
        <v>32</v>
      </c>
      <c r="F35" s="31" t="s">
        <v>33</v>
      </c>
      <c r="G35" s="31" t="s">
        <v>34</v>
      </c>
      <c r="H35" s="31" t="s">
        <v>35</v>
      </c>
      <c r="I35" s="31" t="s">
        <v>36</v>
      </c>
    </row>
    <row r="36" spans="1:9" ht="45" x14ac:dyDescent="0.25">
      <c r="A36" s="27" t="s">
        <v>37</v>
      </c>
      <c r="B36" s="27" t="s">
        <v>38</v>
      </c>
      <c r="C36" s="28"/>
      <c r="D36" s="28"/>
      <c r="E36" s="28"/>
      <c r="F36" s="28"/>
      <c r="G36" s="28"/>
      <c r="H36" s="28"/>
      <c r="I36" s="28"/>
    </row>
    <row r="37" spans="1:9" x14ac:dyDescent="0.25">
      <c r="A37" s="28" t="s">
        <v>39</v>
      </c>
      <c r="B37" s="28" t="s">
        <v>40</v>
      </c>
      <c r="C37" s="32">
        <v>207000</v>
      </c>
      <c r="D37" s="32" t="s">
        <v>41</v>
      </c>
      <c r="E37" s="29"/>
      <c r="F37" s="28" t="str">
        <f>IF(ISBLANK(E37),"", PRODUCT(C37,E37))</f>
        <v/>
      </c>
      <c r="G37" s="30"/>
      <c r="H37" s="28"/>
      <c r="I37" s="28"/>
    </row>
    <row r="38" spans="1:9" ht="45" x14ac:dyDescent="0.25">
      <c r="A38" s="28" t="s">
        <v>42</v>
      </c>
      <c r="B38" s="28" t="s">
        <v>43</v>
      </c>
      <c r="C38" s="32"/>
      <c r="D38" s="32"/>
      <c r="E38" s="28"/>
      <c r="F38" s="28"/>
      <c r="G38" s="28"/>
      <c r="H38" s="30"/>
      <c r="I38" s="30"/>
    </row>
    <row r="39" spans="1:9" ht="75" x14ac:dyDescent="0.25">
      <c r="A39" s="28" t="s">
        <v>44</v>
      </c>
      <c r="B39" s="28" t="s">
        <v>45</v>
      </c>
      <c r="C39" s="32"/>
      <c r="D39" s="32"/>
      <c r="E39" s="28"/>
      <c r="F39" s="28"/>
      <c r="G39" s="28"/>
      <c r="H39" s="30"/>
      <c r="I39" s="30"/>
    </row>
    <row r="40" spans="1:9" x14ac:dyDescent="0.25">
      <c r="A40" s="28" t="s">
        <v>46</v>
      </c>
      <c r="B40" s="28" t="s">
        <v>47</v>
      </c>
      <c r="C40" s="32"/>
      <c r="D40" s="32"/>
      <c r="E40" s="28"/>
      <c r="F40" s="28"/>
      <c r="G40" s="28"/>
      <c r="H40" s="30"/>
      <c r="I40" s="30"/>
    </row>
    <row r="41" spans="1:9" ht="75" x14ac:dyDescent="0.25">
      <c r="A41" s="28" t="s">
        <v>48</v>
      </c>
      <c r="B41" s="28" t="s">
        <v>49</v>
      </c>
      <c r="C41" s="32"/>
      <c r="D41" s="32"/>
      <c r="E41" s="28"/>
      <c r="F41" s="28"/>
      <c r="G41" s="28"/>
      <c r="H41" s="30"/>
      <c r="I41" s="30"/>
    </row>
    <row r="42" spans="1:9" ht="45" x14ac:dyDescent="0.25">
      <c r="A42" s="28" t="s">
        <v>50</v>
      </c>
      <c r="B42" s="28" t="s">
        <v>51</v>
      </c>
      <c r="C42" s="32"/>
      <c r="D42" s="32"/>
      <c r="E42" s="28"/>
      <c r="F42" s="28"/>
      <c r="G42" s="28"/>
      <c r="H42" s="30"/>
      <c r="I42" s="30"/>
    </row>
    <row r="43" spans="1:9" x14ac:dyDescent="0.25">
      <c r="A43" s="28" t="s">
        <v>52</v>
      </c>
      <c r="B43" s="28" t="s">
        <v>53</v>
      </c>
      <c r="C43" s="32"/>
      <c r="D43" s="32"/>
      <c r="E43" s="28"/>
      <c r="F43" s="28"/>
      <c r="G43" s="28"/>
      <c r="H43" s="30"/>
      <c r="I43" s="30"/>
    </row>
    <row r="44" spans="1:9" x14ac:dyDescent="0.25">
      <c r="A44" s="28" t="s">
        <v>54</v>
      </c>
      <c r="B44" s="28" t="s">
        <v>55</v>
      </c>
      <c r="C44" s="32"/>
      <c r="D44" s="32"/>
      <c r="E44" s="28"/>
      <c r="F44" s="28"/>
      <c r="G44" s="28"/>
      <c r="H44" s="30"/>
      <c r="I44" s="30"/>
    </row>
    <row r="45" spans="1:9" x14ac:dyDescent="0.25">
      <c r="A45" s="28" t="s">
        <v>56</v>
      </c>
      <c r="B45" s="28" t="s">
        <v>40</v>
      </c>
      <c r="C45" s="32">
        <v>72000</v>
      </c>
      <c r="D45" s="32" t="s">
        <v>41</v>
      </c>
      <c r="E45" s="29"/>
      <c r="F45" s="28" t="str">
        <f>IF(ISBLANK(E45),"", PRODUCT(C45,E45))</f>
        <v/>
      </c>
      <c r="G45" s="30"/>
      <c r="H45" s="28"/>
      <c r="I45" s="28"/>
    </row>
    <row r="46" spans="1:9" ht="45" x14ac:dyDescent="0.25">
      <c r="A46" s="28" t="s">
        <v>57</v>
      </c>
      <c r="B46" s="28" t="s">
        <v>58</v>
      </c>
      <c r="C46" s="32"/>
      <c r="D46" s="32"/>
      <c r="E46" s="28"/>
      <c r="F46" s="28"/>
      <c r="G46" s="28"/>
      <c r="H46" s="30"/>
      <c r="I46" s="30"/>
    </row>
    <row r="47" spans="1:9" ht="75" x14ac:dyDescent="0.25">
      <c r="A47" s="28" t="s">
        <v>59</v>
      </c>
      <c r="B47" s="28" t="s">
        <v>60</v>
      </c>
      <c r="C47" s="32"/>
      <c r="D47" s="32"/>
      <c r="E47" s="28"/>
      <c r="F47" s="28"/>
      <c r="G47" s="28"/>
      <c r="H47" s="30"/>
      <c r="I47" s="30"/>
    </row>
    <row r="48" spans="1:9" x14ac:dyDescent="0.25">
      <c r="A48" s="28" t="s">
        <v>61</v>
      </c>
      <c r="B48" s="28" t="s">
        <v>62</v>
      </c>
      <c r="C48" s="32"/>
      <c r="D48" s="32"/>
      <c r="E48" s="28"/>
      <c r="F48" s="28"/>
      <c r="G48" s="28"/>
      <c r="H48" s="30"/>
      <c r="I48" s="30"/>
    </row>
    <row r="49" spans="1:9" ht="75" x14ac:dyDescent="0.25">
      <c r="A49" s="28" t="s">
        <v>63</v>
      </c>
      <c r="B49" s="28" t="s">
        <v>64</v>
      </c>
      <c r="C49" s="32"/>
      <c r="D49" s="32"/>
      <c r="E49" s="28"/>
      <c r="F49" s="28"/>
      <c r="G49" s="28"/>
      <c r="H49" s="30"/>
      <c r="I49" s="30"/>
    </row>
    <row r="50" spans="1:9" ht="45" x14ac:dyDescent="0.25">
      <c r="A50" s="28" t="s">
        <v>65</v>
      </c>
      <c r="B50" s="28" t="s">
        <v>66</v>
      </c>
      <c r="C50" s="32"/>
      <c r="D50" s="32"/>
      <c r="E50" s="28"/>
      <c r="F50" s="28"/>
      <c r="G50" s="28"/>
      <c r="H50" s="30"/>
      <c r="I50" s="30"/>
    </row>
    <row r="51" spans="1:9" x14ac:dyDescent="0.25">
      <c r="A51" s="28" t="s">
        <v>67</v>
      </c>
      <c r="B51" s="28" t="s">
        <v>68</v>
      </c>
      <c r="C51" s="32"/>
      <c r="D51" s="32"/>
      <c r="E51" s="28"/>
      <c r="F51" s="28"/>
      <c r="G51" s="28"/>
      <c r="H51" s="30"/>
      <c r="I51" s="30"/>
    </row>
    <row r="52" spans="1:9" x14ac:dyDescent="0.25">
      <c r="A52" s="28" t="s">
        <v>69</v>
      </c>
      <c r="B52" s="28" t="s">
        <v>70</v>
      </c>
      <c r="C52" s="32"/>
      <c r="D52" s="32"/>
      <c r="E52" s="28"/>
      <c r="F52" s="28"/>
      <c r="G52" s="28"/>
      <c r="H52" s="30"/>
      <c r="I52" s="30"/>
    </row>
    <row r="53" spans="1:9" x14ac:dyDescent="0.25">
      <c r="A53" s="28" t="s">
        <v>71</v>
      </c>
      <c r="B53" s="28" t="s">
        <v>40</v>
      </c>
      <c r="C53" s="32">
        <v>22500</v>
      </c>
      <c r="D53" s="32" t="s">
        <v>41</v>
      </c>
      <c r="E53" s="29"/>
      <c r="F53" s="28" t="str">
        <f>IF(ISBLANK(E53),"", PRODUCT(C53,E53))</f>
        <v/>
      </c>
      <c r="G53" s="30"/>
      <c r="H53" s="28"/>
      <c r="I53" s="28"/>
    </row>
    <row r="54" spans="1:9" ht="45" x14ac:dyDescent="0.25">
      <c r="A54" s="28" t="s">
        <v>72</v>
      </c>
      <c r="B54" s="28" t="s">
        <v>73</v>
      </c>
      <c r="C54" s="32"/>
      <c r="D54" s="32"/>
      <c r="E54" s="28"/>
      <c r="F54" s="28"/>
      <c r="G54" s="28"/>
      <c r="H54" s="30"/>
      <c r="I54" s="30"/>
    </row>
    <row r="55" spans="1:9" ht="75" x14ac:dyDescent="0.25">
      <c r="A55" s="28" t="s">
        <v>74</v>
      </c>
      <c r="B55" s="28" t="s">
        <v>75</v>
      </c>
      <c r="C55" s="32"/>
      <c r="D55" s="32"/>
      <c r="E55" s="28"/>
      <c r="F55" s="28"/>
      <c r="G55" s="28"/>
      <c r="H55" s="30"/>
      <c r="I55" s="30"/>
    </row>
    <row r="56" spans="1:9" x14ac:dyDescent="0.25">
      <c r="A56" s="28" t="s">
        <v>76</v>
      </c>
      <c r="B56" s="28" t="s">
        <v>77</v>
      </c>
      <c r="C56" s="32"/>
      <c r="D56" s="32"/>
      <c r="E56" s="28"/>
      <c r="F56" s="28"/>
      <c r="G56" s="28"/>
      <c r="H56" s="30"/>
      <c r="I56" s="30"/>
    </row>
    <row r="57" spans="1:9" ht="75" x14ac:dyDescent="0.25">
      <c r="A57" s="28" t="s">
        <v>78</v>
      </c>
      <c r="B57" s="28" t="s">
        <v>79</v>
      </c>
      <c r="C57" s="32"/>
      <c r="D57" s="32"/>
      <c r="E57" s="28"/>
      <c r="F57" s="28"/>
      <c r="G57" s="28"/>
      <c r="H57" s="30"/>
      <c r="I57" s="30"/>
    </row>
    <row r="58" spans="1:9" ht="45" x14ac:dyDescent="0.25">
      <c r="A58" s="28" t="s">
        <v>80</v>
      </c>
      <c r="B58" s="28" t="s">
        <v>66</v>
      </c>
      <c r="C58" s="32"/>
      <c r="D58" s="32"/>
      <c r="E58" s="28"/>
      <c r="F58" s="28"/>
      <c r="G58" s="28"/>
      <c r="H58" s="30"/>
      <c r="I58" s="30"/>
    </row>
    <row r="59" spans="1:9" x14ac:dyDescent="0.25">
      <c r="A59" s="28" t="s">
        <v>81</v>
      </c>
      <c r="B59" s="28" t="s">
        <v>82</v>
      </c>
      <c r="C59" s="32"/>
      <c r="D59" s="32"/>
      <c r="E59" s="28"/>
      <c r="F59" s="28"/>
      <c r="G59" s="28"/>
      <c r="H59" s="30"/>
      <c r="I59" s="30"/>
    </row>
    <row r="60" spans="1:9" x14ac:dyDescent="0.25">
      <c r="A60" s="28" t="s">
        <v>83</v>
      </c>
      <c r="B60" s="28" t="s">
        <v>84</v>
      </c>
      <c r="C60" s="32"/>
      <c r="D60" s="32"/>
      <c r="E60" s="28"/>
      <c r="F60" s="28"/>
      <c r="G60" s="28"/>
      <c r="H60" s="30"/>
      <c r="I60" s="30"/>
    </row>
    <row r="61" spans="1:9" x14ac:dyDescent="0.25">
      <c r="E61" s="16" t="s">
        <v>85</v>
      </c>
      <c r="F61" s="16" t="str">
        <f>IF((COUNT(C37:C60)&lt;&gt;COUNT(F37:F60)),"", ROUND(SUM(F37:F60),2))</f>
        <v/>
      </c>
      <c r="G61" s="14" t="str">
        <f>IF((COUNT(C37:C60)&lt;&gt;COUNT(F37:F60)),"Neužpildytos visų objektų kainos", "")</f>
        <v>Neužpildytos visų objektų kainos</v>
      </c>
    </row>
    <row r="62" spans="1:9" ht="30" x14ac:dyDescent="0.25">
      <c r="C62" s="23" t="s">
        <v>86</v>
      </c>
      <c r="D62" s="17"/>
      <c r="E62" s="16" t="s">
        <v>87</v>
      </c>
      <c r="F62" s="16" t="str">
        <f>IF(OR(F61="",D62=""),"", ROUND(PRODUCT(D62,F61)/100,2))</f>
        <v/>
      </c>
      <c r="G62" s="14" t="str">
        <f>IF(D62="", "Nurodykite taikomą PVM dydį", "")</f>
        <v>Nurodykite taikomą PVM dydį</v>
      </c>
    </row>
    <row r="63" spans="1:9" x14ac:dyDescent="0.25">
      <c r="E63" s="16" t="s">
        <v>88</v>
      </c>
      <c r="F63" s="16">
        <f>IF(ISBLANK(F62), "", ROUND(SUM(F61:F62),2))</f>
        <v>0</v>
      </c>
    </row>
    <row r="67" spans="1:9" x14ac:dyDescent="0.25">
      <c r="A67" s="12" t="s">
        <v>89</v>
      </c>
      <c r="B67" s="12" t="s">
        <v>90</v>
      </c>
    </row>
    <row r="69" spans="1:9" x14ac:dyDescent="0.25">
      <c r="A69" s="12" t="s">
        <v>27</v>
      </c>
    </row>
    <row r="70" spans="1:9" ht="120" x14ac:dyDescent="0.25">
      <c r="A70" s="31" t="s">
        <v>28</v>
      </c>
      <c r="B70" s="31" t="s">
        <v>29</v>
      </c>
      <c r="C70" s="31" t="s">
        <v>30</v>
      </c>
      <c r="D70" s="31" t="s">
        <v>31</v>
      </c>
      <c r="E70" s="31" t="s">
        <v>32</v>
      </c>
      <c r="F70" s="31" t="s">
        <v>33</v>
      </c>
      <c r="G70" s="31" t="s">
        <v>34</v>
      </c>
      <c r="H70" s="31" t="s">
        <v>35</v>
      </c>
      <c r="I70" s="31" t="s">
        <v>36</v>
      </c>
    </row>
    <row r="71" spans="1:9" ht="45" x14ac:dyDescent="0.25">
      <c r="A71" s="27" t="s">
        <v>91</v>
      </c>
      <c r="B71" s="27" t="s">
        <v>92</v>
      </c>
      <c r="C71" s="28"/>
      <c r="D71" s="28"/>
      <c r="E71" s="28"/>
      <c r="F71" s="28"/>
      <c r="G71" s="28"/>
      <c r="H71" s="28"/>
      <c r="I71" s="28"/>
    </row>
    <row r="72" spans="1:9" x14ac:dyDescent="0.25">
      <c r="A72" s="28" t="s">
        <v>93</v>
      </c>
      <c r="B72" s="28" t="s">
        <v>40</v>
      </c>
      <c r="C72" s="32">
        <v>86400</v>
      </c>
      <c r="D72" s="32" t="s">
        <v>41</v>
      </c>
      <c r="E72" s="29"/>
      <c r="F72" s="28" t="str">
        <f>IF(ISBLANK(E72),"", PRODUCT(C72,E72))</f>
        <v/>
      </c>
      <c r="G72" s="30"/>
      <c r="H72" s="28"/>
      <c r="I72" s="28"/>
    </row>
    <row r="73" spans="1:9" ht="45" x14ac:dyDescent="0.25">
      <c r="A73" s="28" t="s">
        <v>94</v>
      </c>
      <c r="B73" s="28" t="s">
        <v>95</v>
      </c>
      <c r="C73" s="32"/>
      <c r="D73" s="32"/>
      <c r="E73" s="28"/>
      <c r="F73" s="28"/>
      <c r="G73" s="28"/>
      <c r="H73" s="30"/>
      <c r="I73" s="30"/>
    </row>
    <row r="74" spans="1:9" ht="75" x14ac:dyDescent="0.25">
      <c r="A74" s="28" t="s">
        <v>96</v>
      </c>
      <c r="B74" s="28" t="s">
        <v>97</v>
      </c>
      <c r="C74" s="32"/>
      <c r="D74" s="32"/>
      <c r="E74" s="28"/>
      <c r="F74" s="28"/>
      <c r="G74" s="28"/>
      <c r="H74" s="30"/>
      <c r="I74" s="30"/>
    </row>
    <row r="75" spans="1:9" x14ac:dyDescent="0.25">
      <c r="A75" s="28" t="s">
        <v>98</v>
      </c>
      <c r="B75" s="28" t="s">
        <v>99</v>
      </c>
      <c r="C75" s="32"/>
      <c r="D75" s="32"/>
      <c r="E75" s="28"/>
      <c r="F75" s="28"/>
      <c r="G75" s="28"/>
      <c r="H75" s="30"/>
      <c r="I75" s="30"/>
    </row>
    <row r="76" spans="1:9" x14ac:dyDescent="0.25">
      <c r="A76" s="28" t="s">
        <v>100</v>
      </c>
      <c r="B76" s="28" t="s">
        <v>53</v>
      </c>
      <c r="C76" s="32"/>
      <c r="D76" s="32"/>
      <c r="E76" s="28"/>
      <c r="F76" s="28"/>
      <c r="G76" s="28"/>
      <c r="H76" s="30"/>
      <c r="I76" s="30"/>
    </row>
    <row r="77" spans="1:9" x14ac:dyDescent="0.25">
      <c r="A77" s="28" t="s">
        <v>101</v>
      </c>
      <c r="B77" s="28" t="s">
        <v>55</v>
      </c>
      <c r="C77" s="32"/>
      <c r="D77" s="32"/>
      <c r="E77" s="28"/>
      <c r="F77" s="28"/>
      <c r="G77" s="28"/>
      <c r="H77" s="30"/>
      <c r="I77" s="30"/>
    </row>
    <row r="78" spans="1:9" x14ac:dyDescent="0.25">
      <c r="A78" s="28" t="s">
        <v>102</v>
      </c>
      <c r="B78" s="28" t="s">
        <v>103</v>
      </c>
      <c r="C78" s="32"/>
      <c r="D78" s="32"/>
      <c r="E78" s="28"/>
      <c r="F78" s="28"/>
      <c r="G78" s="28"/>
      <c r="H78" s="30"/>
      <c r="I78" s="30"/>
    </row>
    <row r="79" spans="1:9" x14ac:dyDescent="0.25">
      <c r="A79" s="28" t="s">
        <v>104</v>
      </c>
      <c r="B79" s="28" t="s">
        <v>40</v>
      </c>
      <c r="C79" s="32">
        <v>172800</v>
      </c>
      <c r="D79" s="32" t="s">
        <v>41</v>
      </c>
      <c r="E79" s="29"/>
      <c r="F79" s="28" t="str">
        <f>IF(ISBLANK(E79),"", PRODUCT(C79,E79))</f>
        <v/>
      </c>
      <c r="G79" s="30"/>
      <c r="H79" s="28"/>
      <c r="I79" s="28"/>
    </row>
    <row r="80" spans="1:9" ht="45" x14ac:dyDescent="0.25">
      <c r="A80" s="28" t="s">
        <v>105</v>
      </c>
      <c r="B80" s="28" t="s">
        <v>95</v>
      </c>
      <c r="C80" s="32"/>
      <c r="D80" s="32"/>
      <c r="E80" s="28"/>
      <c r="F80" s="28"/>
      <c r="G80" s="28"/>
      <c r="H80" s="30"/>
      <c r="I80" s="30"/>
    </row>
    <row r="81" spans="1:9" ht="75" x14ac:dyDescent="0.25">
      <c r="A81" s="28" t="s">
        <v>106</v>
      </c>
      <c r="B81" s="28" t="s">
        <v>107</v>
      </c>
      <c r="C81" s="32"/>
      <c r="D81" s="32"/>
      <c r="E81" s="28"/>
      <c r="F81" s="28"/>
      <c r="G81" s="28"/>
      <c r="H81" s="30"/>
      <c r="I81" s="30"/>
    </row>
    <row r="82" spans="1:9" x14ac:dyDescent="0.25">
      <c r="A82" s="28" t="s">
        <v>108</v>
      </c>
      <c r="B82" s="28" t="s">
        <v>99</v>
      </c>
      <c r="C82" s="32"/>
      <c r="D82" s="32"/>
      <c r="E82" s="28"/>
      <c r="F82" s="28"/>
      <c r="G82" s="28"/>
      <c r="H82" s="30"/>
      <c r="I82" s="30"/>
    </row>
    <row r="83" spans="1:9" x14ac:dyDescent="0.25">
      <c r="A83" s="28" t="s">
        <v>109</v>
      </c>
      <c r="B83" s="28" t="s">
        <v>110</v>
      </c>
      <c r="C83" s="32"/>
      <c r="D83" s="32"/>
      <c r="E83" s="28"/>
      <c r="F83" s="28"/>
      <c r="G83" s="28"/>
      <c r="H83" s="30"/>
      <c r="I83" s="30"/>
    </row>
    <row r="84" spans="1:9" x14ac:dyDescent="0.25">
      <c r="A84" s="28" t="s">
        <v>111</v>
      </c>
      <c r="B84" s="28" t="s">
        <v>112</v>
      </c>
      <c r="C84" s="32"/>
      <c r="D84" s="32"/>
      <c r="E84" s="28"/>
      <c r="F84" s="28"/>
      <c r="G84" s="28"/>
      <c r="H84" s="30"/>
      <c r="I84" s="30"/>
    </row>
    <row r="85" spans="1:9" x14ac:dyDescent="0.25">
      <c r="A85" s="28" t="s">
        <v>113</v>
      </c>
      <c r="B85" s="28" t="s">
        <v>55</v>
      </c>
      <c r="C85" s="32"/>
      <c r="D85" s="32"/>
      <c r="E85" s="28"/>
      <c r="F85" s="28"/>
      <c r="G85" s="28"/>
      <c r="H85" s="30"/>
      <c r="I85" s="30"/>
    </row>
    <row r="86" spans="1:9" x14ac:dyDescent="0.25">
      <c r="A86" s="28" t="s">
        <v>114</v>
      </c>
      <c r="B86" s="28" t="s">
        <v>40</v>
      </c>
      <c r="C86" s="32">
        <v>63360</v>
      </c>
      <c r="D86" s="32" t="s">
        <v>41</v>
      </c>
      <c r="E86" s="29"/>
      <c r="F86" s="28" t="str">
        <f>IF(ISBLANK(E86),"", PRODUCT(C86,E86))</f>
        <v/>
      </c>
      <c r="G86" s="30"/>
      <c r="H86" s="28"/>
      <c r="I86" s="28"/>
    </row>
    <row r="87" spans="1:9" ht="45" x14ac:dyDescent="0.25">
      <c r="A87" s="28" t="s">
        <v>115</v>
      </c>
      <c r="B87" s="28" t="s">
        <v>95</v>
      </c>
      <c r="C87" s="32"/>
      <c r="D87" s="32"/>
      <c r="E87" s="28"/>
      <c r="F87" s="28"/>
      <c r="G87" s="28"/>
      <c r="H87" s="30"/>
      <c r="I87" s="30"/>
    </row>
    <row r="88" spans="1:9" ht="60" x14ac:dyDescent="0.25">
      <c r="A88" s="28" t="s">
        <v>116</v>
      </c>
      <c r="B88" s="28" t="s">
        <v>117</v>
      </c>
      <c r="C88" s="32"/>
      <c r="D88" s="32"/>
      <c r="E88" s="28"/>
      <c r="F88" s="28"/>
      <c r="G88" s="28"/>
      <c r="H88" s="30"/>
      <c r="I88" s="30"/>
    </row>
    <row r="89" spans="1:9" x14ac:dyDescent="0.25">
      <c r="A89" s="28" t="s">
        <v>118</v>
      </c>
      <c r="B89" s="28" t="s">
        <v>99</v>
      </c>
      <c r="C89" s="32"/>
      <c r="D89" s="32"/>
      <c r="E89" s="28"/>
      <c r="F89" s="28"/>
      <c r="G89" s="28"/>
      <c r="H89" s="30"/>
      <c r="I89" s="30"/>
    </row>
    <row r="90" spans="1:9" x14ac:dyDescent="0.25">
      <c r="A90" s="28" t="s">
        <v>119</v>
      </c>
      <c r="B90" s="28" t="s">
        <v>120</v>
      </c>
      <c r="C90" s="32"/>
      <c r="D90" s="32"/>
      <c r="E90" s="28"/>
      <c r="F90" s="28"/>
      <c r="G90" s="28"/>
      <c r="H90" s="30"/>
      <c r="I90" s="30"/>
    </row>
    <row r="91" spans="1:9" x14ac:dyDescent="0.25">
      <c r="A91" s="28" t="s">
        <v>121</v>
      </c>
      <c r="B91" s="28" t="s">
        <v>112</v>
      </c>
      <c r="C91" s="32"/>
      <c r="D91" s="32"/>
      <c r="E91" s="28"/>
      <c r="F91" s="28"/>
      <c r="G91" s="28"/>
      <c r="H91" s="30"/>
      <c r="I91" s="30"/>
    </row>
    <row r="92" spans="1:9" x14ac:dyDescent="0.25">
      <c r="A92" s="28" t="s">
        <v>122</v>
      </c>
      <c r="B92" s="28" t="s">
        <v>55</v>
      </c>
      <c r="C92" s="32"/>
      <c r="D92" s="32"/>
      <c r="E92" s="28"/>
      <c r="F92" s="28"/>
      <c r="G92" s="28"/>
      <c r="H92" s="30"/>
      <c r="I92" s="30"/>
    </row>
    <row r="93" spans="1:9" x14ac:dyDescent="0.25">
      <c r="A93" s="28" t="s">
        <v>123</v>
      </c>
      <c r="B93" s="28" t="s">
        <v>40</v>
      </c>
      <c r="C93" s="32">
        <v>2880</v>
      </c>
      <c r="D93" s="32" t="s">
        <v>41</v>
      </c>
      <c r="E93" s="29"/>
      <c r="F93" s="28" t="str">
        <f>IF(ISBLANK(E93),"", PRODUCT(C93,E93))</f>
        <v/>
      </c>
      <c r="G93" s="30"/>
      <c r="H93" s="28"/>
      <c r="I93" s="28"/>
    </row>
    <row r="94" spans="1:9" ht="45" x14ac:dyDescent="0.25">
      <c r="A94" s="28" t="s">
        <v>124</v>
      </c>
      <c r="B94" s="28" t="s">
        <v>95</v>
      </c>
      <c r="C94" s="32"/>
      <c r="D94" s="32"/>
      <c r="E94" s="28"/>
      <c r="F94" s="28"/>
      <c r="G94" s="28"/>
      <c r="H94" s="30"/>
      <c r="I94" s="30"/>
    </row>
    <row r="95" spans="1:9" ht="75" x14ac:dyDescent="0.25">
      <c r="A95" s="28" t="s">
        <v>125</v>
      </c>
      <c r="B95" s="28" t="s">
        <v>126</v>
      </c>
      <c r="C95" s="32"/>
      <c r="D95" s="32"/>
      <c r="E95" s="28"/>
      <c r="F95" s="28"/>
      <c r="G95" s="28"/>
      <c r="H95" s="30"/>
      <c r="I95" s="30"/>
    </row>
    <row r="96" spans="1:9" x14ac:dyDescent="0.25">
      <c r="A96" s="28" t="s">
        <v>127</v>
      </c>
      <c r="B96" s="28" t="s">
        <v>99</v>
      </c>
      <c r="C96" s="32"/>
      <c r="D96" s="32"/>
      <c r="E96" s="28"/>
      <c r="F96" s="28"/>
      <c r="G96" s="28"/>
      <c r="H96" s="30"/>
      <c r="I96" s="30"/>
    </row>
    <row r="97" spans="1:9" x14ac:dyDescent="0.25">
      <c r="A97" s="28" t="s">
        <v>128</v>
      </c>
      <c r="B97" s="28" t="s">
        <v>129</v>
      </c>
      <c r="C97" s="32"/>
      <c r="D97" s="32"/>
      <c r="E97" s="28"/>
      <c r="F97" s="28"/>
      <c r="G97" s="28"/>
      <c r="H97" s="30"/>
      <c r="I97" s="30"/>
    </row>
    <row r="98" spans="1:9" x14ac:dyDescent="0.25">
      <c r="A98" s="28" t="s">
        <v>130</v>
      </c>
      <c r="B98" s="28" t="s">
        <v>112</v>
      </c>
      <c r="C98" s="32"/>
      <c r="D98" s="32"/>
      <c r="E98" s="28"/>
      <c r="F98" s="28"/>
      <c r="G98" s="28"/>
      <c r="H98" s="30"/>
      <c r="I98" s="30"/>
    </row>
    <row r="99" spans="1:9" x14ac:dyDescent="0.25">
      <c r="A99" s="28" t="s">
        <v>131</v>
      </c>
      <c r="B99" s="28" t="s">
        <v>55</v>
      </c>
      <c r="C99" s="32"/>
      <c r="D99" s="32"/>
      <c r="E99" s="28"/>
      <c r="F99" s="28"/>
      <c r="G99" s="28"/>
      <c r="H99" s="30"/>
      <c r="I99" s="30"/>
    </row>
    <row r="100" spans="1:9" x14ac:dyDescent="0.25">
      <c r="E100" s="16" t="s">
        <v>85</v>
      </c>
      <c r="F100" s="16" t="str">
        <f>IF((COUNT(C72:C99)&lt;&gt;COUNT(F72:F99)),"", ROUND(SUM(F72:F99),2))</f>
        <v/>
      </c>
      <c r="G100" s="14" t="str">
        <f>IF((COUNT(C72:C99)&lt;&gt;COUNT(F72:F99)),"Neužpildytos visų objektų kainos", "")</f>
        <v>Neužpildytos visų objektų kainos</v>
      </c>
    </row>
    <row r="101" spans="1:9" ht="30" x14ac:dyDescent="0.25">
      <c r="C101" s="23" t="s">
        <v>86</v>
      </c>
      <c r="D101" s="17"/>
      <c r="E101" s="16" t="s">
        <v>87</v>
      </c>
      <c r="F101" s="16" t="str">
        <f>IF(OR(F100="",D101=""),"", ROUND(PRODUCT(D101,F100)/100,2))</f>
        <v/>
      </c>
      <c r="G101" s="14" t="str">
        <f>IF(D101="", "Nurodykite taikomą PVM dydį", "")</f>
        <v>Nurodykite taikomą PVM dydį</v>
      </c>
    </row>
    <row r="102" spans="1:9" x14ac:dyDescent="0.25">
      <c r="E102" s="16" t="s">
        <v>88</v>
      </c>
      <c r="F102" s="16">
        <f>IF(ISBLANK(F101), "", ROUND(SUM(F100:F101),2))</f>
        <v>0</v>
      </c>
    </row>
    <row r="106" spans="1:9" x14ac:dyDescent="0.25">
      <c r="A106" s="12" t="s">
        <v>132</v>
      </c>
      <c r="B106" s="12" t="s">
        <v>133</v>
      </c>
    </row>
    <row r="108" spans="1:9" x14ac:dyDescent="0.25">
      <c r="A108" s="12" t="s">
        <v>27</v>
      </c>
    </row>
    <row r="109" spans="1:9" ht="120" x14ac:dyDescent="0.25">
      <c r="A109" s="31" t="s">
        <v>28</v>
      </c>
      <c r="B109" s="31" t="s">
        <v>29</v>
      </c>
      <c r="C109" s="31" t="s">
        <v>30</v>
      </c>
      <c r="D109" s="31" t="s">
        <v>31</v>
      </c>
      <c r="E109" s="31" t="s">
        <v>32</v>
      </c>
      <c r="F109" s="31" t="s">
        <v>33</v>
      </c>
      <c r="G109" s="31" t="s">
        <v>34</v>
      </c>
      <c r="H109" s="31" t="s">
        <v>35</v>
      </c>
      <c r="I109" s="31" t="s">
        <v>36</v>
      </c>
    </row>
    <row r="110" spans="1:9" x14ac:dyDescent="0.25">
      <c r="A110" s="27" t="s">
        <v>134</v>
      </c>
      <c r="B110" s="27" t="s">
        <v>135</v>
      </c>
      <c r="C110" s="28"/>
      <c r="D110" s="28"/>
      <c r="E110" s="28"/>
      <c r="F110" s="28"/>
      <c r="G110" s="28"/>
      <c r="H110" s="28"/>
      <c r="I110" s="28"/>
    </row>
    <row r="111" spans="1:9" x14ac:dyDescent="0.25">
      <c r="A111" s="28" t="s">
        <v>136</v>
      </c>
      <c r="B111" s="28" t="s">
        <v>135</v>
      </c>
      <c r="C111" s="32">
        <v>20</v>
      </c>
      <c r="D111" s="32" t="s">
        <v>41</v>
      </c>
      <c r="E111" s="29"/>
      <c r="F111" s="28" t="str">
        <f>IF(ISBLANK(E111),"", PRODUCT(C111,E111))</f>
        <v/>
      </c>
      <c r="G111" s="30"/>
      <c r="H111" s="28"/>
      <c r="I111" s="28"/>
    </row>
    <row r="112" spans="1:9" x14ac:dyDescent="0.25">
      <c r="A112" s="28" t="s">
        <v>137</v>
      </c>
      <c r="B112" s="28" t="s">
        <v>138</v>
      </c>
      <c r="C112" s="28"/>
      <c r="D112" s="28"/>
      <c r="E112" s="28"/>
      <c r="F112" s="28"/>
      <c r="G112" s="28"/>
      <c r="H112" s="30"/>
      <c r="I112" s="30"/>
    </row>
    <row r="113" spans="1:9" x14ac:dyDescent="0.25">
      <c r="A113" s="28" t="s">
        <v>139</v>
      </c>
      <c r="B113" s="28" t="s">
        <v>140</v>
      </c>
      <c r="C113" s="28"/>
      <c r="D113" s="28"/>
      <c r="E113" s="28"/>
      <c r="F113" s="28"/>
      <c r="G113" s="28"/>
      <c r="H113" s="30"/>
      <c r="I113" s="30"/>
    </row>
    <row r="114" spans="1:9" x14ac:dyDescent="0.25">
      <c r="A114" s="28" t="s">
        <v>141</v>
      </c>
      <c r="B114" s="28" t="s">
        <v>142</v>
      </c>
      <c r="C114" s="28"/>
      <c r="D114" s="28"/>
      <c r="E114" s="28"/>
      <c r="F114" s="28"/>
      <c r="G114" s="28"/>
      <c r="H114" s="30"/>
      <c r="I114" s="30"/>
    </row>
    <row r="115" spans="1:9" x14ac:dyDescent="0.25">
      <c r="A115" s="28" t="s">
        <v>143</v>
      </c>
      <c r="B115" s="28" t="s">
        <v>144</v>
      </c>
      <c r="C115" s="28"/>
      <c r="D115" s="28"/>
      <c r="E115" s="28"/>
      <c r="F115" s="28"/>
      <c r="G115" s="28"/>
      <c r="H115" s="30"/>
      <c r="I115" s="30"/>
    </row>
    <row r="116" spans="1:9" x14ac:dyDescent="0.25">
      <c r="A116" s="28" t="s">
        <v>145</v>
      </c>
      <c r="B116" s="28" t="s">
        <v>146</v>
      </c>
      <c r="C116" s="28"/>
      <c r="D116" s="28"/>
      <c r="E116" s="28"/>
      <c r="F116" s="28"/>
      <c r="G116" s="28"/>
      <c r="H116" s="30"/>
      <c r="I116" s="30"/>
    </row>
    <row r="117" spans="1:9" ht="60" x14ac:dyDescent="0.25">
      <c r="A117" s="28" t="s">
        <v>147</v>
      </c>
      <c r="B117" s="28" t="s">
        <v>148</v>
      </c>
      <c r="C117" s="28"/>
      <c r="D117" s="28"/>
      <c r="E117" s="28"/>
      <c r="F117" s="28"/>
      <c r="G117" s="28"/>
      <c r="H117" s="30"/>
      <c r="I117" s="30"/>
    </row>
    <row r="118" spans="1:9" x14ac:dyDescent="0.25">
      <c r="E118" s="16" t="s">
        <v>85</v>
      </c>
      <c r="F118" s="16" t="str">
        <f>IF((COUNT(C111:C117)&lt;&gt;COUNT(F111:F117)),"", ROUND(SUM(F111:F117),2))</f>
        <v/>
      </c>
      <c r="G118" s="14" t="str">
        <f>IF((COUNT(C111:C117)&lt;&gt;COUNT(F111:F117)),"Neužpildytos visų objektų kainos", "")</f>
        <v>Neužpildytos visų objektų kainos</v>
      </c>
    </row>
    <row r="119" spans="1:9" ht="30" x14ac:dyDescent="0.25">
      <c r="C119" s="23" t="s">
        <v>86</v>
      </c>
      <c r="D119" s="17"/>
      <c r="E119" s="16" t="s">
        <v>87</v>
      </c>
      <c r="F119" s="16" t="str">
        <f>IF(OR(F118="",D119=""),"", ROUND(PRODUCT(D119,F118)/100,2))</f>
        <v/>
      </c>
      <c r="G119" s="14" t="str">
        <f>IF(D119="", "Nurodykite taikomą PVM dydį", "")</f>
        <v>Nurodykite taikomą PVM dydį</v>
      </c>
    </row>
    <row r="120" spans="1:9" x14ac:dyDescent="0.25">
      <c r="E120" s="16" t="s">
        <v>88</v>
      </c>
      <c r="F120" s="16">
        <f>IF(ISBLANK(F119), "", ROUND(SUM(F118:F119),2))</f>
        <v>0</v>
      </c>
    </row>
    <row r="124" spans="1:9" x14ac:dyDescent="0.25">
      <c r="A124" s="12" t="s">
        <v>149</v>
      </c>
      <c r="B124" s="12" t="s">
        <v>150</v>
      </c>
    </row>
    <row r="126" spans="1:9" x14ac:dyDescent="0.25">
      <c r="A126" s="12" t="s">
        <v>27</v>
      </c>
    </row>
    <row r="127" spans="1:9" ht="120" x14ac:dyDescent="0.25">
      <c r="A127" s="31" t="s">
        <v>28</v>
      </c>
      <c r="B127" s="31" t="s">
        <v>29</v>
      </c>
      <c r="C127" s="31" t="s">
        <v>30</v>
      </c>
      <c r="D127" s="31" t="s">
        <v>31</v>
      </c>
      <c r="E127" s="31" t="s">
        <v>32</v>
      </c>
      <c r="F127" s="31" t="s">
        <v>33</v>
      </c>
      <c r="G127" s="31" t="s">
        <v>34</v>
      </c>
      <c r="H127" s="31" t="s">
        <v>35</v>
      </c>
      <c r="I127" s="31" t="s">
        <v>36</v>
      </c>
    </row>
    <row r="128" spans="1:9" x14ac:dyDescent="0.25">
      <c r="A128" s="27" t="s">
        <v>151</v>
      </c>
      <c r="B128" s="27" t="s">
        <v>152</v>
      </c>
      <c r="C128" s="28"/>
      <c r="D128" s="28"/>
      <c r="E128" s="28"/>
      <c r="F128" s="28"/>
      <c r="G128" s="28"/>
      <c r="H128" s="28"/>
      <c r="I128" s="28"/>
    </row>
    <row r="129" spans="1:9" x14ac:dyDescent="0.25">
      <c r="A129" s="28" t="s">
        <v>153</v>
      </c>
      <c r="B129" s="28" t="s">
        <v>152</v>
      </c>
      <c r="C129" s="32">
        <v>30000</v>
      </c>
      <c r="D129" s="32" t="s">
        <v>41</v>
      </c>
      <c r="E129" s="29"/>
      <c r="F129" s="28" t="str">
        <f>IF(ISBLANK(E129),"", PRODUCT(C129,E129))</f>
        <v/>
      </c>
      <c r="G129" s="30"/>
      <c r="H129" s="28"/>
      <c r="I129" s="28"/>
    </row>
    <row r="130" spans="1:9" x14ac:dyDescent="0.25">
      <c r="A130" s="28" t="s">
        <v>154</v>
      </c>
      <c r="B130" s="28" t="s">
        <v>155</v>
      </c>
      <c r="C130" s="28"/>
      <c r="D130" s="28"/>
      <c r="E130" s="28"/>
      <c r="F130" s="28"/>
      <c r="G130" s="28"/>
      <c r="H130" s="30"/>
      <c r="I130" s="30"/>
    </row>
    <row r="131" spans="1:9" ht="30" x14ac:dyDescent="0.25">
      <c r="A131" s="28" t="s">
        <v>156</v>
      </c>
      <c r="B131" s="28" t="s">
        <v>157</v>
      </c>
      <c r="C131" s="28"/>
      <c r="D131" s="28"/>
      <c r="E131" s="28"/>
      <c r="F131" s="28"/>
      <c r="G131" s="28"/>
      <c r="H131" s="30"/>
      <c r="I131" s="30"/>
    </row>
    <row r="132" spans="1:9" x14ac:dyDescent="0.25">
      <c r="A132" s="28" t="s">
        <v>158</v>
      </c>
      <c r="B132" s="28" t="s">
        <v>159</v>
      </c>
      <c r="C132" s="28"/>
      <c r="D132" s="28"/>
      <c r="E132" s="28"/>
      <c r="F132" s="28"/>
      <c r="G132" s="28"/>
      <c r="H132" s="30"/>
      <c r="I132" s="30"/>
    </row>
    <row r="133" spans="1:9" x14ac:dyDescent="0.25">
      <c r="A133" s="28" t="s">
        <v>160</v>
      </c>
      <c r="B133" s="28" t="s">
        <v>161</v>
      </c>
      <c r="C133" s="28"/>
      <c r="D133" s="28"/>
      <c r="E133" s="28"/>
      <c r="F133" s="28"/>
      <c r="G133" s="28"/>
      <c r="H133" s="30"/>
      <c r="I133" s="30"/>
    </row>
    <row r="134" spans="1:9" x14ac:dyDescent="0.25">
      <c r="A134" s="28" t="s">
        <v>162</v>
      </c>
      <c r="B134" s="28" t="s">
        <v>163</v>
      </c>
      <c r="C134" s="28"/>
      <c r="D134" s="28"/>
      <c r="E134" s="28"/>
      <c r="F134" s="28"/>
      <c r="G134" s="28"/>
      <c r="H134" s="30"/>
      <c r="I134" s="30"/>
    </row>
    <row r="135" spans="1:9" x14ac:dyDescent="0.25">
      <c r="E135" s="16" t="s">
        <v>85</v>
      </c>
      <c r="F135" s="16" t="str">
        <f>IF((COUNT(C129:C134)&lt;&gt;COUNT(F129:F134)),"", ROUND(SUM(F129:F134),2))</f>
        <v/>
      </c>
      <c r="G135" s="14" t="str">
        <f>IF((COUNT(C129:C134)&lt;&gt;COUNT(F129:F134)),"Neužpildytos visų objektų kainos", "")</f>
        <v>Neužpildytos visų objektų kainos</v>
      </c>
    </row>
    <row r="136" spans="1:9" ht="30" x14ac:dyDescent="0.25">
      <c r="C136" s="23" t="s">
        <v>86</v>
      </c>
      <c r="D136" s="17"/>
      <c r="E136" s="16" t="s">
        <v>87</v>
      </c>
      <c r="F136" s="16" t="str">
        <f>IF(OR(F135="",D136=""),"", ROUND(PRODUCT(D136,F135)/100,2))</f>
        <v/>
      </c>
      <c r="G136" s="14" t="str">
        <f>IF(D136="", "Nurodykite taikomą PVM dydį", "")</f>
        <v>Nurodykite taikomą PVM dydį</v>
      </c>
    </row>
    <row r="137" spans="1:9" x14ac:dyDescent="0.25">
      <c r="E137" s="16" t="s">
        <v>88</v>
      </c>
      <c r="F137" s="16">
        <f>IF(ISBLANK(F136), "", ROUND(SUM(F135:F136),2))</f>
        <v>0</v>
      </c>
    </row>
    <row r="141" spans="1:9" x14ac:dyDescent="0.25">
      <c r="A141" s="12" t="s">
        <v>164</v>
      </c>
      <c r="B141" s="12" t="s">
        <v>150</v>
      </c>
    </row>
    <row r="143" spans="1:9" x14ac:dyDescent="0.25">
      <c r="A143" s="12" t="s">
        <v>27</v>
      </c>
    </row>
    <row r="144" spans="1:9" ht="120" x14ac:dyDescent="0.25">
      <c r="A144" s="31" t="s">
        <v>28</v>
      </c>
      <c r="B144" s="31" t="s">
        <v>29</v>
      </c>
      <c r="C144" s="31" t="s">
        <v>30</v>
      </c>
      <c r="D144" s="31" t="s">
        <v>31</v>
      </c>
      <c r="E144" s="31" t="s">
        <v>32</v>
      </c>
      <c r="F144" s="31" t="s">
        <v>33</v>
      </c>
      <c r="G144" s="31" t="s">
        <v>34</v>
      </c>
      <c r="H144" s="31" t="s">
        <v>35</v>
      </c>
      <c r="I144" s="31" t="s">
        <v>36</v>
      </c>
    </row>
    <row r="145" spans="1:9" x14ac:dyDescent="0.25">
      <c r="A145" s="27" t="s">
        <v>165</v>
      </c>
      <c r="B145" s="27" t="s">
        <v>152</v>
      </c>
      <c r="C145" s="28"/>
      <c r="D145" s="28"/>
      <c r="E145" s="28"/>
      <c r="F145" s="28"/>
      <c r="G145" s="28"/>
      <c r="H145" s="28"/>
      <c r="I145" s="28"/>
    </row>
    <row r="146" spans="1:9" x14ac:dyDescent="0.25">
      <c r="A146" s="28" t="s">
        <v>166</v>
      </c>
      <c r="B146" s="28" t="s">
        <v>152</v>
      </c>
      <c r="C146" s="32">
        <v>30000</v>
      </c>
      <c r="D146" s="32" t="s">
        <v>41</v>
      </c>
      <c r="E146" s="29"/>
      <c r="F146" s="28" t="str">
        <f>IF(ISBLANK(E146),"", PRODUCT(C146,E146))</f>
        <v/>
      </c>
      <c r="G146" s="30"/>
      <c r="H146" s="28"/>
      <c r="I146" s="28"/>
    </row>
    <row r="147" spans="1:9" x14ac:dyDescent="0.25">
      <c r="A147" s="28" t="s">
        <v>167</v>
      </c>
      <c r="B147" s="28" t="s">
        <v>168</v>
      </c>
      <c r="C147" s="28"/>
      <c r="D147" s="28"/>
      <c r="E147" s="28"/>
      <c r="F147" s="28"/>
      <c r="G147" s="28"/>
      <c r="H147" s="30"/>
      <c r="I147" s="30"/>
    </row>
    <row r="148" spans="1:9" x14ac:dyDescent="0.25">
      <c r="A148" s="28" t="s">
        <v>169</v>
      </c>
      <c r="B148" s="28" t="s">
        <v>170</v>
      </c>
      <c r="C148" s="28"/>
      <c r="D148" s="28"/>
      <c r="E148" s="28"/>
      <c r="F148" s="28"/>
      <c r="G148" s="28"/>
      <c r="H148" s="30"/>
      <c r="I148" s="30"/>
    </row>
    <row r="149" spans="1:9" x14ac:dyDescent="0.25">
      <c r="A149" s="28" t="s">
        <v>171</v>
      </c>
      <c r="B149" s="28" t="s">
        <v>172</v>
      </c>
      <c r="C149" s="28"/>
      <c r="D149" s="28"/>
      <c r="E149" s="28"/>
      <c r="F149" s="28"/>
      <c r="G149" s="28"/>
      <c r="H149" s="30"/>
      <c r="I149" s="30"/>
    </row>
    <row r="150" spans="1:9" x14ac:dyDescent="0.25">
      <c r="A150" s="28" t="s">
        <v>173</v>
      </c>
      <c r="B150" s="28" t="s">
        <v>159</v>
      </c>
      <c r="C150" s="28"/>
      <c r="D150" s="28"/>
      <c r="E150" s="28"/>
      <c r="F150" s="28"/>
      <c r="G150" s="28"/>
      <c r="H150" s="30"/>
      <c r="I150" s="30"/>
    </row>
    <row r="151" spans="1:9" x14ac:dyDescent="0.25">
      <c r="A151" s="28" t="s">
        <v>174</v>
      </c>
      <c r="B151" s="28" t="s">
        <v>161</v>
      </c>
      <c r="C151" s="28"/>
      <c r="D151" s="28"/>
      <c r="E151" s="28"/>
      <c r="F151" s="28"/>
      <c r="G151" s="28"/>
      <c r="H151" s="30"/>
      <c r="I151" s="30"/>
    </row>
    <row r="152" spans="1:9" ht="30" x14ac:dyDescent="0.25">
      <c r="A152" s="28" t="s">
        <v>175</v>
      </c>
      <c r="B152" s="28" t="s">
        <v>176</v>
      </c>
      <c r="C152" s="28"/>
      <c r="D152" s="28"/>
      <c r="E152" s="28"/>
      <c r="F152" s="28"/>
      <c r="G152" s="28"/>
      <c r="H152" s="30"/>
      <c r="I152" s="30"/>
    </row>
    <row r="153" spans="1:9" x14ac:dyDescent="0.25">
      <c r="E153" s="16" t="s">
        <v>85</v>
      </c>
      <c r="F153" s="16" t="str">
        <f>IF((COUNT(C146:C152)&lt;&gt;COUNT(F146:F152)),"", ROUND(SUM(F146:F152),2))</f>
        <v/>
      </c>
      <c r="G153" s="14" t="str">
        <f>IF((COUNT(C146:C152)&lt;&gt;COUNT(F146:F152)),"Neužpildytos visų objektų kainos", "")</f>
        <v>Neužpildytos visų objektų kainos</v>
      </c>
    </row>
    <row r="154" spans="1:9" ht="30" x14ac:dyDescent="0.25">
      <c r="C154" s="23" t="s">
        <v>86</v>
      </c>
      <c r="D154" s="17"/>
      <c r="E154" s="16" t="s">
        <v>87</v>
      </c>
      <c r="F154" s="16" t="str">
        <f>IF(OR(F153="",D154=""),"", ROUND(PRODUCT(D154,F153)/100,2))</f>
        <v/>
      </c>
      <c r="G154" s="14" t="str">
        <f>IF(D154="", "Nurodykite taikomą PVM dydį", "")</f>
        <v>Nurodykite taikomą PVM dydį</v>
      </c>
    </row>
    <row r="155" spans="1:9" x14ac:dyDescent="0.25">
      <c r="E155" s="16" t="s">
        <v>88</v>
      </c>
      <c r="F155" s="16">
        <f>IF(ISBLANK(F154), "", ROUND(SUM(F153:F154),2))</f>
        <v>0</v>
      </c>
    </row>
    <row r="159" spans="1:9" x14ac:dyDescent="0.25">
      <c r="A159" s="12" t="s">
        <v>177</v>
      </c>
      <c r="B159" s="12" t="s">
        <v>178</v>
      </c>
    </row>
    <row r="161" spans="1:9" x14ac:dyDescent="0.25">
      <c r="A161" s="12" t="s">
        <v>27</v>
      </c>
    </row>
    <row r="162" spans="1:9" ht="120" x14ac:dyDescent="0.25">
      <c r="A162" s="31" t="s">
        <v>28</v>
      </c>
      <c r="B162" s="31" t="s">
        <v>29</v>
      </c>
      <c r="C162" s="31" t="s">
        <v>30</v>
      </c>
      <c r="D162" s="31" t="s">
        <v>31</v>
      </c>
      <c r="E162" s="31" t="s">
        <v>32</v>
      </c>
      <c r="F162" s="31" t="s">
        <v>33</v>
      </c>
      <c r="G162" s="31" t="s">
        <v>34</v>
      </c>
      <c r="H162" s="31" t="s">
        <v>35</v>
      </c>
      <c r="I162" s="31" t="s">
        <v>36</v>
      </c>
    </row>
    <row r="163" spans="1:9" x14ac:dyDescent="0.25">
      <c r="A163" s="23" t="s">
        <v>179</v>
      </c>
      <c r="B163" s="23" t="s">
        <v>180</v>
      </c>
      <c r="C163" s="24"/>
      <c r="D163" s="24"/>
      <c r="E163" s="24"/>
      <c r="F163" s="24"/>
      <c r="G163" s="24"/>
      <c r="H163" s="24"/>
      <c r="I163" s="24"/>
    </row>
    <row r="164" spans="1:9" x14ac:dyDescent="0.25">
      <c r="A164" s="24" t="s">
        <v>181</v>
      </c>
      <c r="B164" s="24" t="s">
        <v>182</v>
      </c>
      <c r="C164" s="33">
        <v>8000</v>
      </c>
      <c r="D164" s="33" t="s">
        <v>41</v>
      </c>
      <c r="E164" s="25"/>
      <c r="F164" s="24" t="str">
        <f>IF(ISBLANK(E164),"", PRODUCT(C164,E164))</f>
        <v/>
      </c>
      <c r="G164" s="26"/>
      <c r="H164" s="24"/>
      <c r="I164" s="24"/>
    </row>
    <row r="165" spans="1:9" x14ac:dyDescent="0.25">
      <c r="A165" s="24" t="s">
        <v>183</v>
      </c>
      <c r="B165" s="24" t="s">
        <v>184</v>
      </c>
      <c r="C165" s="24"/>
      <c r="D165" s="24"/>
      <c r="E165" s="24"/>
      <c r="F165" s="24"/>
      <c r="G165" s="24"/>
      <c r="H165" s="26"/>
      <c r="I165" s="26"/>
    </row>
    <row r="166" spans="1:9" x14ac:dyDescent="0.25">
      <c r="A166" s="24" t="s">
        <v>185</v>
      </c>
      <c r="B166" s="24" t="s">
        <v>186</v>
      </c>
      <c r="C166" s="24"/>
      <c r="D166" s="24"/>
      <c r="E166" s="24"/>
      <c r="F166" s="24"/>
      <c r="G166" s="24"/>
      <c r="H166" s="26"/>
      <c r="I166" s="26"/>
    </row>
    <row r="167" spans="1:9" x14ac:dyDescent="0.25">
      <c r="A167" s="24" t="s">
        <v>187</v>
      </c>
      <c r="B167" s="24" t="s">
        <v>188</v>
      </c>
      <c r="C167" s="24"/>
      <c r="D167" s="24"/>
      <c r="E167" s="24"/>
      <c r="F167" s="24"/>
      <c r="G167" s="24"/>
      <c r="H167" s="26"/>
      <c r="I167" s="26"/>
    </row>
    <row r="168" spans="1:9" x14ac:dyDescent="0.25">
      <c r="A168" s="24" t="s">
        <v>189</v>
      </c>
      <c r="B168" s="24" t="s">
        <v>190</v>
      </c>
      <c r="C168" s="24"/>
      <c r="D168" s="24"/>
      <c r="E168" s="24"/>
      <c r="F168" s="24"/>
      <c r="G168" s="24"/>
      <c r="H168" s="26"/>
      <c r="I168" s="26"/>
    </row>
    <row r="169" spans="1:9" x14ac:dyDescent="0.25">
      <c r="A169" s="24" t="s">
        <v>191</v>
      </c>
      <c r="B169" s="24" t="s">
        <v>192</v>
      </c>
      <c r="C169" s="24"/>
      <c r="D169" s="24"/>
      <c r="E169" s="24"/>
      <c r="F169" s="24"/>
      <c r="G169" s="24"/>
      <c r="H169" s="26"/>
      <c r="I169" s="26"/>
    </row>
    <row r="170" spans="1:9" x14ac:dyDescent="0.25">
      <c r="A170" s="24" t="s">
        <v>193</v>
      </c>
      <c r="B170" s="24" t="s">
        <v>194</v>
      </c>
      <c r="C170" s="24"/>
      <c r="D170" s="24"/>
      <c r="E170" s="24"/>
      <c r="F170" s="24"/>
      <c r="G170" s="24"/>
      <c r="H170" s="26"/>
      <c r="I170" s="26"/>
    </row>
    <row r="171" spans="1:9" x14ac:dyDescent="0.25">
      <c r="E171" s="16" t="s">
        <v>85</v>
      </c>
      <c r="F171" s="16" t="str">
        <f>IF((COUNT(C164:C170)&lt;&gt;COUNT(F164:F170)),"", ROUND(SUM(F164:F170),2))</f>
        <v/>
      </c>
      <c r="G171" s="14" t="str">
        <f>IF((COUNT(C164:C170)&lt;&gt;COUNT(F164:F170)),"Neužpildytos visų objektų kainos", "")</f>
        <v>Neužpildytos visų objektų kainos</v>
      </c>
    </row>
    <row r="172" spans="1:9" ht="30" x14ac:dyDescent="0.25">
      <c r="C172" s="23" t="s">
        <v>86</v>
      </c>
      <c r="D172" s="17"/>
      <c r="E172" s="16" t="s">
        <v>87</v>
      </c>
      <c r="F172" s="16" t="str">
        <f>IF(OR(F171="",D172=""),"", ROUND(PRODUCT(D172,F171)/100,2))</f>
        <v/>
      </c>
      <c r="G172" s="14" t="str">
        <f>IF(D172="", "Nurodykite taikomą PVM dydį", "")</f>
        <v>Nurodykite taikomą PVM dydį</v>
      </c>
    </row>
    <row r="173" spans="1:9" x14ac:dyDescent="0.25">
      <c r="E173" s="16" t="s">
        <v>88</v>
      </c>
      <c r="F173" s="16">
        <f>IF(ISBLANK(F172), "", ROUND(SUM(F171:F172),2))</f>
        <v>0</v>
      </c>
    </row>
    <row r="177" spans="1:9" x14ac:dyDescent="0.25">
      <c r="A177" s="12" t="s">
        <v>195</v>
      </c>
      <c r="B177" s="12" t="s">
        <v>196</v>
      </c>
    </row>
    <row r="179" spans="1:9" x14ac:dyDescent="0.25">
      <c r="A179" s="12" t="s">
        <v>27</v>
      </c>
    </row>
    <row r="180" spans="1:9" ht="120" x14ac:dyDescent="0.25">
      <c r="A180" s="31" t="s">
        <v>28</v>
      </c>
      <c r="B180" s="31" t="s">
        <v>29</v>
      </c>
      <c r="C180" s="31" t="s">
        <v>30</v>
      </c>
      <c r="D180" s="31" t="s">
        <v>31</v>
      </c>
      <c r="E180" s="31" t="s">
        <v>32</v>
      </c>
      <c r="F180" s="31" t="s">
        <v>33</v>
      </c>
      <c r="G180" s="31" t="s">
        <v>34</v>
      </c>
      <c r="H180" s="31" t="s">
        <v>35</v>
      </c>
      <c r="I180" s="31" t="s">
        <v>36</v>
      </c>
    </row>
    <row r="181" spans="1:9" x14ac:dyDescent="0.25">
      <c r="A181" s="27" t="s">
        <v>197</v>
      </c>
      <c r="B181" s="27" t="s">
        <v>198</v>
      </c>
      <c r="C181" s="28"/>
      <c r="D181" s="28"/>
      <c r="E181" s="28"/>
      <c r="F181" s="28"/>
      <c r="G181" s="28"/>
      <c r="H181" s="28"/>
      <c r="I181" s="28"/>
    </row>
    <row r="182" spans="1:9" x14ac:dyDescent="0.25">
      <c r="A182" s="28" t="s">
        <v>199</v>
      </c>
      <c r="B182" s="28" t="s">
        <v>198</v>
      </c>
      <c r="C182" s="32">
        <v>30000</v>
      </c>
      <c r="D182" s="32" t="s">
        <v>41</v>
      </c>
      <c r="E182" s="29"/>
      <c r="F182" s="28" t="str">
        <f>IF(ISBLANK(E182),"", PRODUCT(C182,E182))</f>
        <v/>
      </c>
      <c r="G182" s="30"/>
      <c r="H182" s="28"/>
      <c r="I182" s="28"/>
    </row>
    <row r="183" spans="1:9" x14ac:dyDescent="0.25">
      <c r="A183" s="28" t="s">
        <v>200</v>
      </c>
      <c r="B183" s="28" t="s">
        <v>201</v>
      </c>
      <c r="C183" s="28"/>
      <c r="D183" s="28"/>
      <c r="E183" s="28"/>
      <c r="F183" s="28"/>
      <c r="G183" s="28"/>
      <c r="H183" s="30"/>
      <c r="I183" s="30"/>
    </row>
    <row r="184" spans="1:9" x14ac:dyDescent="0.25">
      <c r="A184" s="28" t="s">
        <v>202</v>
      </c>
      <c r="B184" s="28" t="s">
        <v>203</v>
      </c>
      <c r="C184" s="28"/>
      <c r="D184" s="28"/>
      <c r="E184" s="28"/>
      <c r="F184" s="28"/>
      <c r="G184" s="28"/>
      <c r="H184" s="30"/>
      <c r="I184" s="30"/>
    </row>
    <row r="185" spans="1:9" x14ac:dyDescent="0.25">
      <c r="A185" s="28" t="s">
        <v>204</v>
      </c>
      <c r="B185" s="28" t="s">
        <v>205</v>
      </c>
      <c r="C185" s="28"/>
      <c r="D185" s="28"/>
      <c r="E185" s="28"/>
      <c r="F185" s="28"/>
      <c r="G185" s="28"/>
      <c r="H185" s="30"/>
      <c r="I185" s="30"/>
    </row>
    <row r="186" spans="1:9" x14ac:dyDescent="0.25">
      <c r="A186" s="28" t="s">
        <v>206</v>
      </c>
      <c r="B186" s="28" t="s">
        <v>207</v>
      </c>
      <c r="C186" s="28"/>
      <c r="D186" s="28"/>
      <c r="E186" s="28"/>
      <c r="F186" s="28"/>
      <c r="G186" s="28"/>
      <c r="H186" s="30"/>
      <c r="I186" s="30"/>
    </row>
    <row r="187" spans="1:9" x14ac:dyDescent="0.25">
      <c r="E187" s="16" t="s">
        <v>85</v>
      </c>
      <c r="F187" s="16" t="str">
        <f>IF((COUNT(C182:C186)&lt;&gt;COUNT(F182:F186)),"", ROUND(SUM(F182:F186),2))</f>
        <v/>
      </c>
      <c r="G187" s="14" t="str">
        <f>IF((COUNT(C182:C186)&lt;&gt;COUNT(F182:F186)),"Neužpildytos visų objektų kainos", "")</f>
        <v>Neužpildytos visų objektų kainos</v>
      </c>
    </row>
    <row r="188" spans="1:9" ht="30" x14ac:dyDescent="0.25">
      <c r="C188" s="23" t="s">
        <v>86</v>
      </c>
      <c r="D188" s="17"/>
      <c r="E188" s="16" t="s">
        <v>87</v>
      </c>
      <c r="F188" s="16" t="str">
        <f>IF(OR(F187="",D188=""),"", ROUND(PRODUCT(D188,F187)/100,2))</f>
        <v/>
      </c>
      <c r="G188" s="14" t="str">
        <f>IF(D188="", "Nurodykite taikomą PVM dydį", "")</f>
        <v>Nurodykite taikomą PVM dydį</v>
      </c>
    </row>
    <row r="189" spans="1:9" x14ac:dyDescent="0.25">
      <c r="E189" s="16" t="s">
        <v>88</v>
      </c>
      <c r="F189" s="16">
        <f>IF(ISBLANK(F188), "", ROUND(SUM(F187:F188),2))</f>
        <v>0</v>
      </c>
    </row>
    <row r="193" spans="1:9" x14ac:dyDescent="0.25">
      <c r="A193" s="12" t="s">
        <v>208</v>
      </c>
      <c r="B193" s="12" t="s">
        <v>196</v>
      </c>
    </row>
    <row r="195" spans="1:9" x14ac:dyDescent="0.25">
      <c r="A195" s="12" t="s">
        <v>27</v>
      </c>
    </row>
    <row r="196" spans="1:9" ht="120" x14ac:dyDescent="0.25">
      <c r="A196" s="31" t="s">
        <v>28</v>
      </c>
      <c r="B196" s="31" t="s">
        <v>29</v>
      </c>
      <c r="C196" s="31" t="s">
        <v>30</v>
      </c>
      <c r="D196" s="31" t="s">
        <v>31</v>
      </c>
      <c r="E196" s="31" t="s">
        <v>32</v>
      </c>
      <c r="F196" s="31" t="s">
        <v>33</v>
      </c>
      <c r="G196" s="31" t="s">
        <v>34</v>
      </c>
      <c r="H196" s="31" t="s">
        <v>35</v>
      </c>
      <c r="I196" s="31" t="s">
        <v>36</v>
      </c>
    </row>
    <row r="197" spans="1:9" x14ac:dyDescent="0.25">
      <c r="A197" s="27" t="s">
        <v>209</v>
      </c>
      <c r="B197" s="27" t="s">
        <v>198</v>
      </c>
      <c r="C197" s="28"/>
      <c r="D197" s="28"/>
      <c r="E197" s="28"/>
      <c r="F197" s="28"/>
      <c r="G197" s="28"/>
      <c r="H197" s="28"/>
      <c r="I197" s="28"/>
    </row>
    <row r="198" spans="1:9" x14ac:dyDescent="0.25">
      <c r="A198" s="28" t="s">
        <v>210</v>
      </c>
      <c r="B198" s="28" t="s">
        <v>198</v>
      </c>
      <c r="C198" s="32">
        <v>15000</v>
      </c>
      <c r="D198" s="32" t="s">
        <v>41</v>
      </c>
      <c r="E198" s="29"/>
      <c r="F198" s="28" t="str">
        <f>IF(ISBLANK(E198),"", PRODUCT(C198,E198))</f>
        <v/>
      </c>
      <c r="G198" s="30"/>
      <c r="H198" s="28"/>
      <c r="I198" s="28"/>
    </row>
    <row r="199" spans="1:9" x14ac:dyDescent="0.25">
      <c r="A199" s="28" t="s">
        <v>211</v>
      </c>
      <c r="B199" s="28" t="s">
        <v>212</v>
      </c>
      <c r="C199" s="28"/>
      <c r="D199" s="28"/>
      <c r="E199" s="28"/>
      <c r="F199" s="28"/>
      <c r="G199" s="28"/>
      <c r="H199" s="30"/>
      <c r="I199" s="30"/>
    </row>
    <row r="200" spans="1:9" x14ac:dyDescent="0.25">
      <c r="A200" s="28" t="s">
        <v>213</v>
      </c>
      <c r="B200" s="28" t="s">
        <v>203</v>
      </c>
      <c r="C200" s="28"/>
      <c r="D200" s="28"/>
      <c r="E200" s="28"/>
      <c r="F200" s="28"/>
      <c r="G200" s="28"/>
      <c r="H200" s="30"/>
      <c r="I200" s="30"/>
    </row>
    <row r="201" spans="1:9" x14ac:dyDescent="0.25">
      <c r="A201" s="28" t="s">
        <v>214</v>
      </c>
      <c r="B201" s="28" t="s">
        <v>215</v>
      </c>
      <c r="C201" s="28"/>
      <c r="D201" s="28"/>
      <c r="E201" s="28"/>
      <c r="F201" s="28"/>
      <c r="G201" s="28"/>
      <c r="H201" s="30"/>
      <c r="I201" s="30"/>
    </row>
    <row r="202" spans="1:9" x14ac:dyDescent="0.25">
      <c r="A202" s="28" t="s">
        <v>216</v>
      </c>
      <c r="B202" s="28" t="s">
        <v>217</v>
      </c>
      <c r="C202" s="28"/>
      <c r="D202" s="28"/>
      <c r="E202" s="28"/>
      <c r="F202" s="28"/>
      <c r="G202" s="28"/>
      <c r="H202" s="30"/>
      <c r="I202" s="30"/>
    </row>
    <row r="203" spans="1:9" x14ac:dyDescent="0.25">
      <c r="E203" s="16" t="s">
        <v>85</v>
      </c>
      <c r="F203" s="16" t="str">
        <f>IF((COUNT(C198:C202)&lt;&gt;COUNT(F198:F202)),"", ROUND(SUM(F198:F202),2))</f>
        <v/>
      </c>
      <c r="G203" s="14" t="str">
        <f>IF((COUNT(C198:C202)&lt;&gt;COUNT(F198:F202)),"Neužpildytos visų objektų kainos", "")</f>
        <v>Neužpildytos visų objektų kainos</v>
      </c>
    </row>
    <row r="204" spans="1:9" ht="30" x14ac:dyDescent="0.25">
      <c r="C204" s="23" t="s">
        <v>86</v>
      </c>
      <c r="D204" s="17"/>
      <c r="E204" s="16" t="s">
        <v>87</v>
      </c>
      <c r="F204" s="16" t="str">
        <f>IF(OR(F203="",D204=""),"", ROUND(PRODUCT(D204,F203)/100,2))</f>
        <v/>
      </c>
      <c r="G204" s="14" t="str">
        <f>IF(D204="", "Nurodykite taikomą PVM dydį", "")</f>
        <v>Nurodykite taikomą PVM dydį</v>
      </c>
    </row>
    <row r="205" spans="1:9" x14ac:dyDescent="0.25">
      <c r="E205" s="16" t="s">
        <v>88</v>
      </c>
      <c r="F205" s="16">
        <f>IF(ISBLANK(F204), "", ROUND(SUM(F203:F204),2))</f>
        <v>0</v>
      </c>
    </row>
    <row r="209" spans="1:9" x14ac:dyDescent="0.25">
      <c r="A209" s="12" t="s">
        <v>218</v>
      </c>
      <c r="B209" s="12" t="s">
        <v>219</v>
      </c>
    </row>
    <row r="211" spans="1:9" x14ac:dyDescent="0.25">
      <c r="A211" s="12" t="s">
        <v>27</v>
      </c>
    </row>
    <row r="212" spans="1:9" ht="120" x14ac:dyDescent="0.25">
      <c r="A212" s="31" t="s">
        <v>28</v>
      </c>
      <c r="B212" s="31" t="s">
        <v>29</v>
      </c>
      <c r="C212" s="31" t="s">
        <v>30</v>
      </c>
      <c r="D212" s="31" t="s">
        <v>31</v>
      </c>
      <c r="E212" s="31" t="s">
        <v>32</v>
      </c>
      <c r="F212" s="31" t="s">
        <v>33</v>
      </c>
      <c r="G212" s="31" t="s">
        <v>34</v>
      </c>
      <c r="H212" s="31" t="s">
        <v>35</v>
      </c>
      <c r="I212" s="31" t="s">
        <v>36</v>
      </c>
    </row>
    <row r="213" spans="1:9" x14ac:dyDescent="0.25">
      <c r="A213" s="23" t="s">
        <v>220</v>
      </c>
      <c r="B213" s="23" t="s">
        <v>221</v>
      </c>
      <c r="C213" s="24"/>
      <c r="D213" s="24"/>
      <c r="E213" s="24"/>
      <c r="F213" s="24"/>
      <c r="G213" s="24"/>
      <c r="H213" s="24"/>
      <c r="I213" s="24"/>
    </row>
    <row r="214" spans="1:9" x14ac:dyDescent="0.25">
      <c r="A214" s="24" t="s">
        <v>222</v>
      </c>
      <c r="B214" s="24" t="s">
        <v>221</v>
      </c>
      <c r="C214" s="33">
        <v>200</v>
      </c>
      <c r="D214" s="33" t="s">
        <v>41</v>
      </c>
      <c r="E214" s="25"/>
      <c r="F214" s="24" t="str">
        <f>IF(ISBLANK(E214),"", PRODUCT(C214,E214))</f>
        <v/>
      </c>
      <c r="G214" s="26"/>
      <c r="H214" s="24"/>
      <c r="I214" s="24"/>
    </row>
    <row r="215" spans="1:9" x14ac:dyDescent="0.25">
      <c r="A215" s="24" t="s">
        <v>223</v>
      </c>
      <c r="B215" s="24" t="s">
        <v>224</v>
      </c>
      <c r="C215" s="24"/>
      <c r="D215" s="24"/>
      <c r="E215" s="24"/>
      <c r="F215" s="24"/>
      <c r="G215" s="24"/>
      <c r="H215" s="26"/>
      <c r="I215" s="26"/>
    </row>
    <row r="216" spans="1:9" x14ac:dyDescent="0.25">
      <c r="A216" s="24" t="s">
        <v>225</v>
      </c>
      <c r="B216" s="24" t="s">
        <v>215</v>
      </c>
      <c r="C216" s="24"/>
      <c r="D216" s="24"/>
      <c r="E216" s="24"/>
      <c r="F216" s="24"/>
      <c r="G216" s="24"/>
      <c r="H216" s="26"/>
      <c r="I216" s="26"/>
    </row>
    <row r="217" spans="1:9" x14ac:dyDescent="0.25">
      <c r="A217" s="24" t="s">
        <v>226</v>
      </c>
      <c r="B217" s="24" t="s">
        <v>227</v>
      </c>
      <c r="C217" s="24"/>
      <c r="D217" s="24"/>
      <c r="E217" s="24"/>
      <c r="F217" s="24"/>
      <c r="G217" s="24"/>
      <c r="H217" s="26"/>
      <c r="I217" s="26"/>
    </row>
    <row r="218" spans="1:9" ht="30" x14ac:dyDescent="0.25">
      <c r="A218" s="24" t="s">
        <v>228</v>
      </c>
      <c r="B218" s="24" t="s">
        <v>229</v>
      </c>
      <c r="C218" s="24"/>
      <c r="D218" s="24"/>
      <c r="E218" s="24"/>
      <c r="F218" s="24"/>
      <c r="G218" s="24"/>
      <c r="H218" s="26"/>
      <c r="I218" s="26"/>
    </row>
    <row r="219" spans="1:9" x14ac:dyDescent="0.25">
      <c r="A219" s="24" t="s">
        <v>230</v>
      </c>
      <c r="B219" s="24" t="s">
        <v>231</v>
      </c>
      <c r="C219" s="24"/>
      <c r="D219" s="24"/>
      <c r="E219" s="24"/>
      <c r="F219" s="24"/>
      <c r="G219" s="24"/>
      <c r="H219" s="26"/>
      <c r="I219" s="26"/>
    </row>
    <row r="220" spans="1:9" x14ac:dyDescent="0.25">
      <c r="E220" s="16" t="s">
        <v>85</v>
      </c>
      <c r="F220" s="16" t="str">
        <f>IF((COUNT(C214:C219)&lt;&gt;COUNT(F214:F219)),"", ROUND(SUM(F214:F219),2))</f>
        <v/>
      </c>
      <c r="G220" s="14" t="str">
        <f>IF((COUNT(C214:C219)&lt;&gt;COUNT(F214:F219)),"Neužpildytos visų objektų kainos", "")</f>
        <v>Neužpildytos visų objektų kainos</v>
      </c>
    </row>
    <row r="221" spans="1:9" ht="30" x14ac:dyDescent="0.25">
      <c r="C221" s="23" t="s">
        <v>86</v>
      </c>
      <c r="D221" s="17"/>
      <c r="E221" s="16" t="s">
        <v>87</v>
      </c>
      <c r="F221" s="16" t="str">
        <f>IF(OR(F220="",D221=""),"", ROUND(PRODUCT(D221,F220)/100,2))</f>
        <v/>
      </c>
      <c r="G221" s="14" t="str">
        <f>IF(D221="", "Nurodykite taikomą PVM dydį", "")</f>
        <v>Nurodykite taikomą PVM dydį</v>
      </c>
    </row>
    <row r="222" spans="1:9" x14ac:dyDescent="0.25">
      <c r="E222" s="16" t="s">
        <v>88</v>
      </c>
      <c r="F222" s="16">
        <f>IF(ISBLANK(F221), "", ROUND(SUM(F220:F221),2))</f>
        <v>0</v>
      </c>
    </row>
    <row r="226" spans="1:9" x14ac:dyDescent="0.25">
      <c r="A226" s="12" t="s">
        <v>232</v>
      </c>
      <c r="B226" s="12" t="s">
        <v>233</v>
      </c>
    </row>
    <row r="228" spans="1:9" x14ac:dyDescent="0.25">
      <c r="A228" s="12" t="s">
        <v>27</v>
      </c>
    </row>
    <row r="229" spans="1:9" ht="120" x14ac:dyDescent="0.25">
      <c r="A229" s="31" t="s">
        <v>28</v>
      </c>
      <c r="B229" s="31" t="s">
        <v>29</v>
      </c>
      <c r="C229" s="31" t="s">
        <v>30</v>
      </c>
      <c r="D229" s="31" t="s">
        <v>31</v>
      </c>
      <c r="E229" s="31" t="s">
        <v>32</v>
      </c>
      <c r="F229" s="31" t="s">
        <v>33</v>
      </c>
      <c r="G229" s="31" t="s">
        <v>34</v>
      </c>
      <c r="H229" s="31" t="s">
        <v>35</v>
      </c>
      <c r="I229" s="31" t="s">
        <v>36</v>
      </c>
    </row>
    <row r="230" spans="1:9" x14ac:dyDescent="0.25">
      <c r="A230" s="27" t="s">
        <v>234</v>
      </c>
      <c r="B230" s="27" t="s">
        <v>235</v>
      </c>
      <c r="C230" s="28"/>
      <c r="D230" s="28"/>
      <c r="E230" s="28"/>
      <c r="F230" s="28"/>
      <c r="G230" s="28"/>
      <c r="H230" s="28"/>
      <c r="I230" s="28"/>
    </row>
    <row r="231" spans="1:9" x14ac:dyDescent="0.25">
      <c r="A231" s="28" t="s">
        <v>236</v>
      </c>
      <c r="B231" s="28" t="s">
        <v>237</v>
      </c>
      <c r="C231" s="32">
        <v>300</v>
      </c>
      <c r="D231" s="32" t="s">
        <v>41</v>
      </c>
      <c r="E231" s="29"/>
      <c r="F231" s="28" t="str">
        <f>IF(ISBLANK(E231),"", PRODUCT(C231,E231))</f>
        <v/>
      </c>
      <c r="G231" s="30"/>
      <c r="H231" s="28"/>
      <c r="I231" s="28"/>
    </row>
    <row r="232" spans="1:9" x14ac:dyDescent="0.25">
      <c r="A232" s="28" t="s">
        <v>238</v>
      </c>
      <c r="B232" s="28" t="s">
        <v>239</v>
      </c>
      <c r="C232" s="28"/>
      <c r="D232" s="28"/>
      <c r="E232" s="28"/>
      <c r="F232" s="28"/>
      <c r="G232" s="28"/>
      <c r="H232" s="30"/>
      <c r="I232" s="30"/>
    </row>
    <row r="233" spans="1:9" x14ac:dyDescent="0.25">
      <c r="A233" s="28" t="s">
        <v>240</v>
      </c>
      <c r="B233" s="28" t="s">
        <v>241</v>
      </c>
      <c r="C233" s="28"/>
      <c r="D233" s="28"/>
      <c r="E233" s="28"/>
      <c r="F233" s="28"/>
      <c r="G233" s="28"/>
      <c r="H233" s="30"/>
      <c r="I233" s="30"/>
    </row>
    <row r="234" spans="1:9" x14ac:dyDescent="0.25">
      <c r="A234" s="28" t="s">
        <v>242</v>
      </c>
      <c r="B234" s="28" t="s">
        <v>243</v>
      </c>
      <c r="C234" s="28"/>
      <c r="D234" s="28"/>
      <c r="E234" s="28"/>
      <c r="F234" s="28"/>
      <c r="G234" s="28"/>
      <c r="H234" s="30"/>
      <c r="I234" s="30"/>
    </row>
    <row r="235" spans="1:9" x14ac:dyDescent="0.25">
      <c r="E235" s="16" t="s">
        <v>85</v>
      </c>
      <c r="F235" s="16" t="str">
        <f>IF((COUNT(C231:C234)&lt;&gt;COUNT(F231:F234)),"", ROUND(SUM(F231:F234),2))</f>
        <v/>
      </c>
      <c r="G235" s="14" t="str">
        <f>IF((COUNT(C231:C234)&lt;&gt;COUNT(F231:F234)),"Neužpildytos visų objektų kainos", "")</f>
        <v>Neužpildytos visų objektų kainos</v>
      </c>
    </row>
    <row r="236" spans="1:9" ht="30" x14ac:dyDescent="0.25">
      <c r="C236" s="23" t="s">
        <v>86</v>
      </c>
      <c r="D236" s="17"/>
      <c r="E236" s="16" t="s">
        <v>87</v>
      </c>
      <c r="F236" s="16" t="str">
        <f>IF(OR(F235="",D236=""),"", ROUND(PRODUCT(D236,F235)/100,2))</f>
        <v/>
      </c>
      <c r="G236" s="14" t="str">
        <f>IF(D236="", "Nurodykite taikomą PVM dydį", "")</f>
        <v>Nurodykite taikomą PVM dydį</v>
      </c>
    </row>
    <row r="237" spans="1:9" x14ac:dyDescent="0.25">
      <c r="E237" s="16" t="s">
        <v>88</v>
      </c>
      <c r="F237" s="16">
        <f>IF(ISBLANK(F236), "", ROUND(SUM(F235:F236),2))</f>
        <v>0</v>
      </c>
    </row>
    <row r="241" spans="1:9" x14ac:dyDescent="0.25">
      <c r="A241" s="12" t="s">
        <v>244</v>
      </c>
      <c r="B241" s="12" t="s">
        <v>245</v>
      </c>
    </row>
    <row r="243" spans="1:9" x14ac:dyDescent="0.25">
      <c r="A243" s="12" t="s">
        <v>27</v>
      </c>
    </row>
    <row r="244" spans="1:9" ht="120" x14ac:dyDescent="0.25">
      <c r="A244" s="31" t="s">
        <v>28</v>
      </c>
      <c r="B244" s="31" t="s">
        <v>29</v>
      </c>
      <c r="C244" s="31" t="s">
        <v>30</v>
      </c>
      <c r="D244" s="31" t="s">
        <v>31</v>
      </c>
      <c r="E244" s="31" t="s">
        <v>32</v>
      </c>
      <c r="F244" s="31" t="s">
        <v>33</v>
      </c>
      <c r="G244" s="31" t="s">
        <v>34</v>
      </c>
      <c r="H244" s="31" t="s">
        <v>35</v>
      </c>
      <c r="I244" s="31" t="s">
        <v>36</v>
      </c>
    </row>
    <row r="245" spans="1:9" x14ac:dyDescent="0.25">
      <c r="A245" s="27" t="s">
        <v>246</v>
      </c>
      <c r="B245" s="27" t="s">
        <v>247</v>
      </c>
      <c r="C245" s="28"/>
      <c r="D245" s="28"/>
      <c r="E245" s="28"/>
      <c r="F245" s="28"/>
      <c r="G245" s="28"/>
      <c r="H245" s="28"/>
      <c r="I245" s="28"/>
    </row>
    <row r="246" spans="1:9" x14ac:dyDescent="0.25">
      <c r="A246" s="28" t="s">
        <v>248</v>
      </c>
      <c r="B246" s="28" t="s">
        <v>247</v>
      </c>
      <c r="C246" s="32">
        <v>8</v>
      </c>
      <c r="D246" s="32" t="s">
        <v>41</v>
      </c>
      <c r="E246" s="29"/>
      <c r="F246" s="28" t="str">
        <f>IF(ISBLANK(E246),"", PRODUCT(C246,E246))</f>
        <v/>
      </c>
      <c r="G246" s="30"/>
      <c r="H246" s="28"/>
      <c r="I246" s="28"/>
    </row>
    <row r="247" spans="1:9" x14ac:dyDescent="0.25">
      <c r="A247" s="28" t="s">
        <v>249</v>
      </c>
      <c r="B247" s="28" t="s">
        <v>250</v>
      </c>
      <c r="C247" s="28"/>
      <c r="D247" s="28"/>
      <c r="E247" s="28"/>
      <c r="F247" s="28"/>
      <c r="G247" s="28"/>
      <c r="H247" s="30"/>
      <c r="I247" s="30"/>
    </row>
    <row r="248" spans="1:9" x14ac:dyDescent="0.25">
      <c r="A248" s="28" t="s">
        <v>251</v>
      </c>
      <c r="B248" s="28" t="s">
        <v>252</v>
      </c>
      <c r="C248" s="28"/>
      <c r="D248" s="28"/>
      <c r="E248" s="28"/>
      <c r="F248" s="28"/>
      <c r="G248" s="28"/>
      <c r="H248" s="30"/>
      <c r="I248" s="30"/>
    </row>
    <row r="249" spans="1:9" ht="30" x14ac:dyDescent="0.25">
      <c r="A249" s="28" t="s">
        <v>253</v>
      </c>
      <c r="B249" s="28" t="s">
        <v>254</v>
      </c>
      <c r="C249" s="28"/>
      <c r="D249" s="28"/>
      <c r="E249" s="28"/>
      <c r="F249" s="28"/>
      <c r="G249" s="28"/>
      <c r="H249" s="30"/>
      <c r="I249" s="30"/>
    </row>
    <row r="250" spans="1:9" x14ac:dyDescent="0.25">
      <c r="A250" s="28" t="s">
        <v>255</v>
      </c>
      <c r="B250" s="28" t="s">
        <v>256</v>
      </c>
      <c r="C250" s="28"/>
      <c r="D250" s="28"/>
      <c r="E250" s="28"/>
      <c r="F250" s="28"/>
      <c r="G250" s="28"/>
      <c r="H250" s="30"/>
      <c r="I250" s="30"/>
    </row>
    <row r="251" spans="1:9" x14ac:dyDescent="0.25">
      <c r="A251" s="28" t="s">
        <v>257</v>
      </c>
      <c r="B251" s="28" t="s">
        <v>258</v>
      </c>
      <c r="C251" s="28"/>
      <c r="D251" s="28"/>
      <c r="E251" s="28"/>
      <c r="F251" s="28"/>
      <c r="G251" s="28"/>
      <c r="H251" s="30"/>
      <c r="I251" s="30"/>
    </row>
    <row r="252" spans="1:9" x14ac:dyDescent="0.25">
      <c r="E252" s="16" t="s">
        <v>85</v>
      </c>
      <c r="F252" s="16" t="str">
        <f>IF((COUNT(C246:C251)&lt;&gt;COUNT(F246:F251)),"", ROUND(SUM(F246:F251),2))</f>
        <v/>
      </c>
      <c r="G252" s="14" t="str">
        <f>IF((COUNT(C246:C251)&lt;&gt;COUNT(F246:F251)),"Neužpildytos visų objektų kainos", "")</f>
        <v>Neužpildytos visų objektų kainos</v>
      </c>
    </row>
    <row r="253" spans="1:9" ht="30" x14ac:dyDescent="0.25">
      <c r="C253" s="23" t="s">
        <v>86</v>
      </c>
      <c r="D253" s="17"/>
      <c r="E253" s="16" t="s">
        <v>87</v>
      </c>
      <c r="F253" s="16" t="str">
        <f>IF(OR(F252="",D253=""),"", ROUND(PRODUCT(D253,F252)/100,2))</f>
        <v/>
      </c>
      <c r="G253" s="14" t="str">
        <f>IF(D253="", "Nurodykite taikomą PVM dydį", "")</f>
        <v>Nurodykite taikomą PVM dydį</v>
      </c>
    </row>
    <row r="254" spans="1:9" x14ac:dyDescent="0.25">
      <c r="E254" s="16" t="s">
        <v>88</v>
      </c>
      <c r="F254" s="16">
        <f>IF(ISBLANK(F253), "", ROUND(SUM(F252:F253),2))</f>
        <v>0</v>
      </c>
    </row>
    <row r="258" spans="1:9" x14ac:dyDescent="0.25">
      <c r="A258" s="12" t="s">
        <v>259</v>
      </c>
      <c r="B258" s="12" t="s">
        <v>245</v>
      </c>
    </row>
    <row r="260" spans="1:9" x14ac:dyDescent="0.25">
      <c r="A260" s="12" t="s">
        <v>27</v>
      </c>
    </row>
    <row r="261" spans="1:9" ht="120" x14ac:dyDescent="0.25">
      <c r="A261" s="31" t="s">
        <v>28</v>
      </c>
      <c r="B261" s="31" t="s">
        <v>29</v>
      </c>
      <c r="C261" s="31" t="s">
        <v>30</v>
      </c>
      <c r="D261" s="31" t="s">
        <v>31</v>
      </c>
      <c r="E261" s="31" t="s">
        <v>32</v>
      </c>
      <c r="F261" s="31" t="s">
        <v>33</v>
      </c>
      <c r="G261" s="31" t="s">
        <v>34</v>
      </c>
      <c r="H261" s="31" t="s">
        <v>35</v>
      </c>
      <c r="I261" s="31" t="s">
        <v>36</v>
      </c>
    </row>
    <row r="262" spans="1:9" x14ac:dyDescent="0.25">
      <c r="A262" s="27" t="s">
        <v>260</v>
      </c>
      <c r="B262" s="27" t="s">
        <v>247</v>
      </c>
      <c r="C262" s="28"/>
      <c r="D262" s="28"/>
      <c r="E262" s="28"/>
      <c r="F262" s="28"/>
      <c r="G262" s="28"/>
      <c r="H262" s="28"/>
      <c r="I262" s="28"/>
    </row>
    <row r="263" spans="1:9" x14ac:dyDescent="0.25">
      <c r="A263" s="28" t="s">
        <v>261</v>
      </c>
      <c r="B263" s="28" t="s">
        <v>247</v>
      </c>
      <c r="C263" s="32">
        <v>8</v>
      </c>
      <c r="D263" s="32" t="s">
        <v>41</v>
      </c>
      <c r="E263" s="29"/>
      <c r="F263" s="28" t="str">
        <f>IF(ISBLANK(E263),"", PRODUCT(C263,E263))</f>
        <v/>
      </c>
      <c r="G263" s="30"/>
      <c r="H263" s="28"/>
      <c r="I263" s="28"/>
    </row>
    <row r="264" spans="1:9" x14ac:dyDescent="0.25">
      <c r="A264" s="28" t="s">
        <v>262</v>
      </c>
      <c r="B264" s="28" t="s">
        <v>263</v>
      </c>
      <c r="C264" s="28"/>
      <c r="D264" s="28"/>
      <c r="E264" s="28"/>
      <c r="F264" s="28"/>
      <c r="G264" s="28"/>
      <c r="H264" s="30"/>
      <c r="I264" s="30"/>
    </row>
    <row r="265" spans="1:9" x14ac:dyDescent="0.25">
      <c r="A265" s="28" t="s">
        <v>264</v>
      </c>
      <c r="B265" s="28" t="s">
        <v>265</v>
      </c>
      <c r="C265" s="28"/>
      <c r="D265" s="28"/>
      <c r="E265" s="28"/>
      <c r="F265" s="28"/>
      <c r="G265" s="28"/>
      <c r="H265" s="30"/>
      <c r="I265" s="30"/>
    </row>
    <row r="266" spans="1:9" ht="30" x14ac:dyDescent="0.25">
      <c r="A266" s="28" t="s">
        <v>266</v>
      </c>
      <c r="B266" s="28" t="s">
        <v>254</v>
      </c>
      <c r="C266" s="28"/>
      <c r="D266" s="28"/>
      <c r="E266" s="28"/>
      <c r="F266" s="28"/>
      <c r="G266" s="28"/>
      <c r="H266" s="30"/>
      <c r="I266" s="30"/>
    </row>
    <row r="267" spans="1:9" x14ac:dyDescent="0.25">
      <c r="A267" s="28" t="s">
        <v>267</v>
      </c>
      <c r="B267" s="28" t="s">
        <v>256</v>
      </c>
      <c r="C267" s="28"/>
      <c r="D267" s="28"/>
      <c r="E267" s="28"/>
      <c r="F267" s="28"/>
      <c r="G267" s="28"/>
      <c r="H267" s="30"/>
      <c r="I267" s="30"/>
    </row>
    <row r="268" spans="1:9" x14ac:dyDescent="0.25">
      <c r="A268" s="28" t="s">
        <v>268</v>
      </c>
      <c r="B268" s="28" t="s">
        <v>258</v>
      </c>
      <c r="C268" s="28"/>
      <c r="D268" s="28"/>
      <c r="E268" s="28"/>
      <c r="F268" s="28"/>
      <c r="G268" s="28"/>
      <c r="H268" s="30"/>
      <c r="I268" s="30"/>
    </row>
    <row r="269" spans="1:9" x14ac:dyDescent="0.25">
      <c r="E269" s="16" t="s">
        <v>85</v>
      </c>
      <c r="F269" s="16" t="str">
        <f>IF((COUNT(C263:C268)&lt;&gt;COUNT(F263:F268)),"", ROUND(SUM(F263:F268),2))</f>
        <v/>
      </c>
      <c r="G269" s="14" t="str">
        <f>IF((COUNT(C263:C268)&lt;&gt;COUNT(F263:F268)),"Neužpildytos visų objektų kainos", "")</f>
        <v>Neužpildytos visų objektų kainos</v>
      </c>
    </row>
    <row r="270" spans="1:9" ht="30" x14ac:dyDescent="0.25">
      <c r="C270" s="23" t="s">
        <v>86</v>
      </c>
      <c r="D270" s="17"/>
      <c r="E270" s="16" t="s">
        <v>87</v>
      </c>
      <c r="F270" s="16" t="str">
        <f>IF(OR(F269="",D270=""),"", ROUND(PRODUCT(D270,F269)/100,2))</f>
        <v/>
      </c>
      <c r="G270" s="14" t="str">
        <f>IF(D270="", "Nurodykite taikomą PVM dydį", "")</f>
        <v>Nurodykite taikomą PVM dydį</v>
      </c>
    </row>
    <row r="271" spans="1:9" x14ac:dyDescent="0.25">
      <c r="E271" s="16" t="s">
        <v>88</v>
      </c>
      <c r="F271" s="16">
        <f>IF(ISBLANK(F270), "", ROUND(SUM(F269:F270),2))</f>
        <v>0</v>
      </c>
    </row>
    <row r="275" spans="1:9" x14ac:dyDescent="0.25">
      <c r="A275" s="12" t="s">
        <v>269</v>
      </c>
      <c r="B275" s="12" t="s">
        <v>270</v>
      </c>
    </row>
    <row r="277" spans="1:9" x14ac:dyDescent="0.25">
      <c r="A277" s="12" t="s">
        <v>27</v>
      </c>
    </row>
    <row r="278" spans="1:9" ht="120" x14ac:dyDescent="0.25">
      <c r="A278" s="31" t="s">
        <v>28</v>
      </c>
      <c r="B278" s="31" t="s">
        <v>29</v>
      </c>
      <c r="C278" s="31" t="s">
        <v>30</v>
      </c>
      <c r="D278" s="31" t="s">
        <v>31</v>
      </c>
      <c r="E278" s="31" t="s">
        <v>32</v>
      </c>
      <c r="F278" s="31" t="s">
        <v>33</v>
      </c>
      <c r="G278" s="31" t="s">
        <v>34</v>
      </c>
      <c r="H278" s="31" t="s">
        <v>35</v>
      </c>
      <c r="I278" s="31" t="s">
        <v>36</v>
      </c>
    </row>
    <row r="279" spans="1:9" x14ac:dyDescent="0.25">
      <c r="A279" s="27" t="s">
        <v>271</v>
      </c>
      <c r="B279" s="27" t="s">
        <v>272</v>
      </c>
      <c r="C279" s="28"/>
      <c r="D279" s="28"/>
      <c r="E279" s="28"/>
      <c r="F279" s="28"/>
      <c r="G279" s="28"/>
      <c r="H279" s="28"/>
      <c r="I279" s="28"/>
    </row>
    <row r="280" spans="1:9" x14ac:dyDescent="0.25">
      <c r="A280" s="28" t="s">
        <v>273</v>
      </c>
      <c r="B280" s="28" t="s">
        <v>272</v>
      </c>
      <c r="C280" s="32">
        <v>2</v>
      </c>
      <c r="D280" s="32" t="s">
        <v>41</v>
      </c>
      <c r="E280" s="29"/>
      <c r="F280" s="28" t="str">
        <f>IF(ISBLANK(E280),"", PRODUCT(C280,E280))</f>
        <v/>
      </c>
      <c r="G280" s="30"/>
      <c r="H280" s="28"/>
      <c r="I280" s="28"/>
    </row>
    <row r="281" spans="1:9" x14ac:dyDescent="0.25">
      <c r="A281" s="28" t="s">
        <v>274</v>
      </c>
      <c r="B281" s="28" t="s">
        <v>275</v>
      </c>
      <c r="C281" s="28"/>
      <c r="D281" s="28"/>
      <c r="E281" s="28"/>
      <c r="F281" s="28"/>
      <c r="G281" s="28"/>
      <c r="H281" s="30"/>
      <c r="I281" s="30"/>
    </row>
    <row r="282" spans="1:9" x14ac:dyDescent="0.25">
      <c r="A282" s="28" t="s">
        <v>276</v>
      </c>
      <c r="B282" s="28" t="s">
        <v>277</v>
      </c>
      <c r="C282" s="28"/>
      <c r="D282" s="28"/>
      <c r="E282" s="28"/>
      <c r="F282" s="28"/>
      <c r="G282" s="28"/>
      <c r="H282" s="30"/>
      <c r="I282" s="30"/>
    </row>
    <row r="283" spans="1:9" x14ac:dyDescent="0.25">
      <c r="E283" s="16" t="s">
        <v>85</v>
      </c>
      <c r="F283" s="16" t="str">
        <f>IF((COUNT(C280:C282)&lt;&gt;COUNT(F280:F282)),"", ROUND(SUM(F280:F282),2))</f>
        <v/>
      </c>
      <c r="G283" s="14" t="str">
        <f>IF((COUNT(C280:C282)&lt;&gt;COUNT(F280:F282)),"Neužpildytos visų objektų kainos", "")</f>
        <v>Neužpildytos visų objektų kainos</v>
      </c>
    </row>
    <row r="284" spans="1:9" ht="30" x14ac:dyDescent="0.25">
      <c r="C284" s="23" t="s">
        <v>86</v>
      </c>
      <c r="D284" s="17"/>
      <c r="E284" s="16" t="s">
        <v>87</v>
      </c>
      <c r="F284" s="16" t="str">
        <f>IF(OR(F283="",D284=""),"", ROUND(PRODUCT(D284,F283)/100,2))</f>
        <v/>
      </c>
      <c r="G284" s="14" t="str">
        <f>IF(D284="", "Nurodykite taikomą PVM dydį", "")</f>
        <v>Nurodykite taikomą PVM dydį</v>
      </c>
    </row>
    <row r="285" spans="1:9" x14ac:dyDescent="0.25">
      <c r="E285" s="16" t="s">
        <v>88</v>
      </c>
      <c r="F285" s="16">
        <f>IF(ISBLANK(F284), "", ROUND(SUM(F283:F284),2))</f>
        <v>0</v>
      </c>
    </row>
    <row r="289" spans="1:9" x14ac:dyDescent="0.25">
      <c r="A289" s="12" t="s">
        <v>278</v>
      </c>
      <c r="B289" s="12" t="s">
        <v>279</v>
      </c>
    </row>
    <row r="291" spans="1:9" x14ac:dyDescent="0.25">
      <c r="A291" s="12" t="s">
        <v>27</v>
      </c>
    </row>
    <row r="292" spans="1:9" ht="120" x14ac:dyDescent="0.25">
      <c r="A292" s="31" t="s">
        <v>28</v>
      </c>
      <c r="B292" s="31" t="s">
        <v>29</v>
      </c>
      <c r="C292" s="31" t="s">
        <v>30</v>
      </c>
      <c r="D292" s="31" t="s">
        <v>31</v>
      </c>
      <c r="E292" s="31" t="s">
        <v>32</v>
      </c>
      <c r="F292" s="31" t="s">
        <v>33</v>
      </c>
      <c r="G292" s="31" t="s">
        <v>34</v>
      </c>
      <c r="H292" s="31" t="s">
        <v>35</v>
      </c>
      <c r="I292" s="31" t="s">
        <v>36</v>
      </c>
    </row>
    <row r="293" spans="1:9" x14ac:dyDescent="0.25">
      <c r="A293" s="27" t="s">
        <v>280</v>
      </c>
      <c r="B293" s="27" t="s">
        <v>281</v>
      </c>
      <c r="C293" s="28"/>
      <c r="D293" s="28"/>
      <c r="E293" s="28"/>
      <c r="F293" s="28"/>
      <c r="G293" s="28"/>
      <c r="H293" s="28"/>
      <c r="I293" s="28"/>
    </row>
    <row r="294" spans="1:9" x14ac:dyDescent="0.25">
      <c r="A294" s="28" t="s">
        <v>282</v>
      </c>
      <c r="B294" s="28" t="s">
        <v>283</v>
      </c>
      <c r="C294" s="32">
        <v>600</v>
      </c>
      <c r="D294" s="32" t="s">
        <v>41</v>
      </c>
      <c r="E294" s="29"/>
      <c r="F294" s="28" t="str">
        <f>IF(ISBLANK(E294),"", PRODUCT(C294,E294))</f>
        <v/>
      </c>
      <c r="G294" s="30"/>
      <c r="H294" s="28"/>
      <c r="I294" s="28"/>
    </row>
    <row r="295" spans="1:9" x14ac:dyDescent="0.25">
      <c r="A295" s="28" t="s">
        <v>284</v>
      </c>
      <c r="B295" s="28" t="s">
        <v>285</v>
      </c>
      <c r="C295" s="28"/>
      <c r="D295" s="28"/>
      <c r="E295" s="28"/>
      <c r="F295" s="28"/>
      <c r="G295" s="28"/>
      <c r="H295" s="30"/>
      <c r="I295" s="30"/>
    </row>
    <row r="296" spans="1:9" ht="30" x14ac:dyDescent="0.25">
      <c r="A296" s="28" t="s">
        <v>286</v>
      </c>
      <c r="B296" s="28" t="s">
        <v>287</v>
      </c>
      <c r="C296" s="28"/>
      <c r="D296" s="28"/>
      <c r="E296" s="28"/>
      <c r="F296" s="28"/>
      <c r="G296" s="28"/>
      <c r="H296" s="30"/>
      <c r="I296" s="30"/>
    </row>
    <row r="297" spans="1:9" x14ac:dyDescent="0.25">
      <c r="E297" s="16" t="s">
        <v>85</v>
      </c>
      <c r="F297" s="16" t="str">
        <f>IF((COUNT(C294:C296)&lt;&gt;COUNT(F294:F296)),"", ROUND(SUM(F294:F296),2))</f>
        <v/>
      </c>
      <c r="G297" s="14" t="str">
        <f>IF((COUNT(C294:C296)&lt;&gt;COUNT(F294:F296)),"Neužpildytos visų objektų kainos", "")</f>
        <v>Neužpildytos visų objektų kainos</v>
      </c>
    </row>
    <row r="298" spans="1:9" ht="30" x14ac:dyDescent="0.25">
      <c r="C298" s="23" t="s">
        <v>86</v>
      </c>
      <c r="D298" s="17"/>
      <c r="E298" s="16" t="s">
        <v>87</v>
      </c>
      <c r="F298" s="16" t="str">
        <f>IF(OR(F297="",D298=""),"", ROUND(PRODUCT(D298,F297)/100,2))</f>
        <v/>
      </c>
      <c r="G298" s="14" t="str">
        <f>IF(D298="", "Nurodykite taikomą PVM dydį", "")</f>
        <v>Nurodykite taikomą PVM dydį</v>
      </c>
    </row>
    <row r="299" spans="1:9" x14ac:dyDescent="0.25">
      <c r="E299" s="16" t="s">
        <v>88</v>
      </c>
      <c r="F299" s="16">
        <f>IF(ISBLANK(F298), "", ROUND(SUM(F297:F298),2))</f>
        <v>0</v>
      </c>
    </row>
    <row r="303" spans="1:9" x14ac:dyDescent="0.25">
      <c r="A303" s="12" t="s">
        <v>288</v>
      </c>
      <c r="B303" s="12" t="s">
        <v>289</v>
      </c>
    </row>
    <row r="305" spans="1:9" x14ac:dyDescent="0.25">
      <c r="A305" s="12" t="s">
        <v>27</v>
      </c>
    </row>
    <row r="306" spans="1:9" ht="120" x14ac:dyDescent="0.25">
      <c r="A306" s="31" t="s">
        <v>28</v>
      </c>
      <c r="B306" s="31" t="s">
        <v>29</v>
      </c>
      <c r="C306" s="31" t="s">
        <v>30</v>
      </c>
      <c r="D306" s="31" t="s">
        <v>31</v>
      </c>
      <c r="E306" s="31" t="s">
        <v>32</v>
      </c>
      <c r="F306" s="31" t="s">
        <v>33</v>
      </c>
      <c r="G306" s="31" t="s">
        <v>34</v>
      </c>
      <c r="H306" s="31" t="s">
        <v>35</v>
      </c>
      <c r="I306" s="31" t="s">
        <v>36</v>
      </c>
    </row>
    <row r="307" spans="1:9" ht="30" x14ac:dyDescent="0.25">
      <c r="A307" s="27" t="s">
        <v>290</v>
      </c>
      <c r="B307" s="27" t="s">
        <v>291</v>
      </c>
      <c r="C307" s="28"/>
      <c r="D307" s="28"/>
      <c r="E307" s="28"/>
      <c r="F307" s="28"/>
      <c r="G307" s="28"/>
      <c r="H307" s="28"/>
      <c r="I307" s="28"/>
    </row>
    <row r="308" spans="1:9" ht="30" x14ac:dyDescent="0.25">
      <c r="A308" s="28" t="s">
        <v>292</v>
      </c>
      <c r="B308" s="28" t="s">
        <v>291</v>
      </c>
      <c r="C308" s="32">
        <v>300</v>
      </c>
      <c r="D308" s="32" t="s">
        <v>41</v>
      </c>
      <c r="E308" s="29"/>
      <c r="F308" s="28" t="str">
        <f>IF(ISBLANK(E308),"", PRODUCT(C308,E308))</f>
        <v/>
      </c>
      <c r="G308" s="30"/>
      <c r="H308" s="28"/>
      <c r="I308" s="28"/>
    </row>
    <row r="309" spans="1:9" x14ac:dyDescent="0.25">
      <c r="A309" s="28" t="s">
        <v>293</v>
      </c>
      <c r="B309" s="28" t="s">
        <v>294</v>
      </c>
      <c r="C309" s="28"/>
      <c r="D309" s="28"/>
      <c r="E309" s="28"/>
      <c r="F309" s="28"/>
      <c r="G309" s="28"/>
      <c r="H309" s="30"/>
      <c r="I309" s="30"/>
    </row>
    <row r="310" spans="1:9" ht="45" x14ac:dyDescent="0.25">
      <c r="A310" s="28" t="s">
        <v>295</v>
      </c>
      <c r="B310" s="28" t="s">
        <v>296</v>
      </c>
      <c r="C310" s="28"/>
      <c r="D310" s="28"/>
      <c r="E310" s="28"/>
      <c r="F310" s="28"/>
      <c r="G310" s="28"/>
      <c r="H310" s="30"/>
      <c r="I310" s="30"/>
    </row>
    <row r="311" spans="1:9" ht="30" x14ac:dyDescent="0.25">
      <c r="A311" s="28" t="s">
        <v>297</v>
      </c>
      <c r="B311" s="28" t="s">
        <v>298</v>
      </c>
      <c r="C311" s="28"/>
      <c r="D311" s="28"/>
      <c r="E311" s="28"/>
      <c r="F311" s="28"/>
      <c r="G311" s="28"/>
      <c r="H311" s="30"/>
      <c r="I311" s="30"/>
    </row>
    <row r="312" spans="1:9" ht="30" x14ac:dyDescent="0.25">
      <c r="A312" s="28" t="s">
        <v>299</v>
      </c>
      <c r="B312" s="28" t="s">
        <v>300</v>
      </c>
      <c r="C312" s="28"/>
      <c r="D312" s="28"/>
      <c r="E312" s="28"/>
      <c r="F312" s="28"/>
      <c r="G312" s="28"/>
      <c r="H312" s="30"/>
      <c r="I312" s="30"/>
    </row>
    <row r="313" spans="1:9" x14ac:dyDescent="0.25">
      <c r="E313" s="16" t="s">
        <v>85</v>
      </c>
      <c r="F313" s="16" t="str">
        <f>IF((COUNT(C308:C312)&lt;&gt;COUNT(F308:F312)),"", ROUND(SUM(F308:F312),2))</f>
        <v/>
      </c>
      <c r="G313" s="14" t="str">
        <f>IF((COUNT(C308:C312)&lt;&gt;COUNT(F308:F312)),"Neužpildytos visų objektų kainos", "")</f>
        <v>Neužpildytos visų objektų kainos</v>
      </c>
    </row>
    <row r="314" spans="1:9" ht="30" x14ac:dyDescent="0.25">
      <c r="C314" s="23" t="s">
        <v>86</v>
      </c>
      <c r="D314" s="17"/>
      <c r="E314" s="16" t="s">
        <v>87</v>
      </c>
      <c r="F314" s="16" t="str">
        <f>IF(OR(F313="",D314=""),"", ROUND(PRODUCT(D314,F313)/100,2))</f>
        <v/>
      </c>
      <c r="G314" s="14" t="str">
        <f>IF(D314="", "Nurodykite taikomą PVM dydį", "")</f>
        <v>Nurodykite taikomą PVM dydį</v>
      </c>
    </row>
    <row r="315" spans="1:9" x14ac:dyDescent="0.25">
      <c r="E315" s="16" t="s">
        <v>88</v>
      </c>
      <c r="F315" s="16">
        <f>IF(ISBLANK(F314), "", ROUND(SUM(F313:F314),2))</f>
        <v>0</v>
      </c>
    </row>
    <row r="319" spans="1:9" x14ac:dyDescent="0.25">
      <c r="A319" s="12" t="s">
        <v>301</v>
      </c>
      <c r="B319" s="12" t="s">
        <v>302</v>
      </c>
    </row>
    <row r="321" spans="1:9" x14ac:dyDescent="0.25">
      <c r="A321" s="12" t="s">
        <v>27</v>
      </c>
    </row>
    <row r="322" spans="1:9" ht="120" x14ac:dyDescent="0.25">
      <c r="A322" s="31" t="s">
        <v>28</v>
      </c>
      <c r="B322" s="31" t="s">
        <v>29</v>
      </c>
      <c r="C322" s="31" t="s">
        <v>30</v>
      </c>
      <c r="D322" s="31" t="s">
        <v>31</v>
      </c>
      <c r="E322" s="31" t="s">
        <v>32</v>
      </c>
      <c r="F322" s="31" t="s">
        <v>33</v>
      </c>
      <c r="G322" s="31" t="s">
        <v>34</v>
      </c>
      <c r="H322" s="31" t="s">
        <v>35</v>
      </c>
      <c r="I322" s="31" t="s">
        <v>36</v>
      </c>
    </row>
    <row r="323" spans="1:9" x14ac:dyDescent="0.25">
      <c r="A323" s="27" t="s">
        <v>303</v>
      </c>
      <c r="B323" s="27" t="s">
        <v>304</v>
      </c>
      <c r="C323" s="28"/>
      <c r="D323" s="28"/>
      <c r="E323" s="28"/>
      <c r="F323" s="28"/>
      <c r="G323" s="28"/>
      <c r="H323" s="28"/>
      <c r="I323" s="28"/>
    </row>
    <row r="324" spans="1:9" x14ac:dyDescent="0.25">
      <c r="A324" s="28" t="s">
        <v>305</v>
      </c>
      <c r="B324" s="28" t="s">
        <v>306</v>
      </c>
      <c r="C324" s="32">
        <v>1500</v>
      </c>
      <c r="D324" s="32" t="s">
        <v>41</v>
      </c>
      <c r="E324" s="29"/>
      <c r="F324" s="28" t="str">
        <f>IF(ISBLANK(E324),"", PRODUCT(C324,E324))</f>
        <v/>
      </c>
      <c r="G324" s="30"/>
      <c r="H324" s="28"/>
      <c r="I324" s="28"/>
    </row>
    <row r="325" spans="1:9" x14ac:dyDescent="0.25">
      <c r="A325" s="28" t="s">
        <v>307</v>
      </c>
      <c r="B325" s="28" t="s">
        <v>308</v>
      </c>
      <c r="C325" s="28"/>
      <c r="D325" s="28"/>
      <c r="E325" s="28"/>
      <c r="F325" s="28"/>
      <c r="G325" s="28"/>
      <c r="H325" s="30"/>
      <c r="I325" s="30"/>
    </row>
    <row r="326" spans="1:9" x14ac:dyDescent="0.25">
      <c r="A326" s="28" t="s">
        <v>309</v>
      </c>
      <c r="B326" s="28" t="s">
        <v>203</v>
      </c>
      <c r="C326" s="28"/>
      <c r="D326" s="28"/>
      <c r="E326" s="28"/>
      <c r="F326" s="28"/>
      <c r="G326" s="28"/>
      <c r="H326" s="30"/>
      <c r="I326" s="30"/>
    </row>
    <row r="327" spans="1:9" x14ac:dyDescent="0.25">
      <c r="A327" s="28" t="s">
        <v>310</v>
      </c>
      <c r="B327" s="28" t="s">
        <v>311</v>
      </c>
      <c r="C327" s="28"/>
      <c r="D327" s="28"/>
      <c r="E327" s="28"/>
      <c r="F327" s="28"/>
      <c r="G327" s="28"/>
      <c r="H327" s="30"/>
      <c r="I327" s="30"/>
    </row>
    <row r="328" spans="1:9" x14ac:dyDescent="0.25">
      <c r="E328" s="16" t="s">
        <v>85</v>
      </c>
      <c r="F328" s="16" t="str">
        <f>IF((COUNT(C324:C327)&lt;&gt;COUNT(F324:F327)),"", ROUND(SUM(F324:F327),2))</f>
        <v/>
      </c>
      <c r="G328" s="14" t="str">
        <f>IF((COUNT(C324:C327)&lt;&gt;COUNT(F324:F327)),"Neužpildytos visų objektų kainos", "")</f>
        <v>Neužpildytos visų objektų kainos</v>
      </c>
    </row>
    <row r="329" spans="1:9" ht="30" x14ac:dyDescent="0.25">
      <c r="C329" s="23" t="s">
        <v>86</v>
      </c>
      <c r="D329" s="17"/>
      <c r="E329" s="16" t="s">
        <v>87</v>
      </c>
      <c r="F329" s="16" t="str">
        <f>IF(OR(F328="",D329=""),"", ROUND(PRODUCT(D329,F328)/100,2))</f>
        <v/>
      </c>
      <c r="G329" s="14" t="str">
        <f>IF(D329="", "Nurodykite taikomą PVM dydį", "")</f>
        <v>Nurodykite taikomą PVM dydį</v>
      </c>
    </row>
    <row r="330" spans="1:9" x14ac:dyDescent="0.25">
      <c r="E330" s="16" t="s">
        <v>88</v>
      </c>
      <c r="F330" s="16">
        <f>IF(ISBLANK(F329), "", ROUND(SUM(F328:F329),2))</f>
        <v>0</v>
      </c>
    </row>
    <row r="334" spans="1:9" x14ac:dyDescent="0.25">
      <c r="A334" s="12" t="s">
        <v>312</v>
      </c>
      <c r="B334" s="12" t="s">
        <v>313</v>
      </c>
    </row>
    <row r="336" spans="1:9" x14ac:dyDescent="0.25">
      <c r="A336" s="12" t="s">
        <v>27</v>
      </c>
    </row>
    <row r="337" spans="1:9" ht="120" x14ac:dyDescent="0.25">
      <c r="A337" s="31" t="s">
        <v>28</v>
      </c>
      <c r="B337" s="31" t="s">
        <v>29</v>
      </c>
      <c r="C337" s="31" t="s">
        <v>30</v>
      </c>
      <c r="D337" s="31" t="s">
        <v>31</v>
      </c>
      <c r="E337" s="31" t="s">
        <v>32</v>
      </c>
      <c r="F337" s="31" t="s">
        <v>33</v>
      </c>
      <c r="G337" s="31" t="s">
        <v>34</v>
      </c>
      <c r="H337" s="31" t="s">
        <v>35</v>
      </c>
      <c r="I337" s="31" t="s">
        <v>36</v>
      </c>
    </row>
    <row r="338" spans="1:9" x14ac:dyDescent="0.25">
      <c r="A338" s="27" t="s">
        <v>314</v>
      </c>
      <c r="B338" s="27" t="s">
        <v>315</v>
      </c>
      <c r="C338" s="28"/>
      <c r="D338" s="28"/>
      <c r="E338" s="28"/>
      <c r="F338" s="28"/>
      <c r="G338" s="28"/>
      <c r="H338" s="28"/>
      <c r="I338" s="28"/>
    </row>
    <row r="339" spans="1:9" x14ac:dyDescent="0.25">
      <c r="A339" s="28" t="s">
        <v>316</v>
      </c>
      <c r="B339" s="28" t="s">
        <v>315</v>
      </c>
      <c r="C339" s="32">
        <v>60</v>
      </c>
      <c r="D339" s="32" t="s">
        <v>41</v>
      </c>
      <c r="E339" s="29"/>
      <c r="F339" s="28" t="str">
        <f>IF(ISBLANK(E339),"", PRODUCT(C339,E339))</f>
        <v/>
      </c>
      <c r="G339" s="30"/>
      <c r="H339" s="28"/>
      <c r="I339" s="28"/>
    </row>
    <row r="340" spans="1:9" ht="30" x14ac:dyDescent="0.25">
      <c r="A340" s="28" t="s">
        <v>317</v>
      </c>
      <c r="B340" s="28" t="s">
        <v>318</v>
      </c>
      <c r="C340" s="28"/>
      <c r="D340" s="28"/>
      <c r="E340" s="28"/>
      <c r="F340" s="28"/>
      <c r="G340" s="28"/>
      <c r="H340" s="30"/>
      <c r="I340" s="30"/>
    </row>
    <row r="341" spans="1:9" ht="45" x14ac:dyDescent="0.25">
      <c r="A341" s="28" t="s">
        <v>319</v>
      </c>
      <c r="B341" s="28" t="s">
        <v>320</v>
      </c>
      <c r="C341" s="28"/>
      <c r="D341" s="28"/>
      <c r="E341" s="28"/>
      <c r="F341" s="28"/>
      <c r="G341" s="28"/>
      <c r="H341" s="30"/>
      <c r="I341" s="30"/>
    </row>
    <row r="342" spans="1:9" x14ac:dyDescent="0.25">
      <c r="E342" s="16" t="s">
        <v>85</v>
      </c>
      <c r="F342" s="16" t="str">
        <f>IF((COUNT(C339:C341)&lt;&gt;COUNT(F339:F341)),"", ROUND(SUM(F339:F341),2))</f>
        <v/>
      </c>
      <c r="G342" s="14" t="str">
        <f>IF((COUNT(C339:C341)&lt;&gt;COUNT(F339:F341)),"Neužpildytos visų objektų kainos", "")</f>
        <v>Neužpildytos visų objektų kainos</v>
      </c>
    </row>
    <row r="343" spans="1:9" ht="30" x14ac:dyDescent="0.25">
      <c r="C343" s="23" t="s">
        <v>86</v>
      </c>
      <c r="D343" s="17"/>
      <c r="E343" s="16" t="s">
        <v>87</v>
      </c>
      <c r="F343" s="16" t="str">
        <f>IF(OR(F342="",D343=""),"", ROUND(PRODUCT(D343,F342)/100,2))</f>
        <v/>
      </c>
      <c r="G343" s="14" t="str">
        <f>IF(D343="", "Nurodykite taikomą PVM dydį", "")</f>
        <v>Nurodykite taikomą PVM dydį</v>
      </c>
    </row>
    <row r="344" spans="1:9" x14ac:dyDescent="0.25">
      <c r="E344" s="16" t="s">
        <v>88</v>
      </c>
      <c r="F344" s="16">
        <f>IF(ISBLANK(F343), "", ROUND(SUM(F342:F343),2))</f>
        <v>0</v>
      </c>
    </row>
    <row r="348" spans="1:9" x14ac:dyDescent="0.25">
      <c r="A348" s="12" t="s">
        <v>321</v>
      </c>
      <c r="B348" s="12" t="s">
        <v>322</v>
      </c>
    </row>
    <row r="350" spans="1:9" x14ac:dyDescent="0.25">
      <c r="A350" s="12" t="s">
        <v>27</v>
      </c>
    </row>
    <row r="351" spans="1:9" ht="120" x14ac:dyDescent="0.25">
      <c r="A351" s="31" t="s">
        <v>28</v>
      </c>
      <c r="B351" s="31" t="s">
        <v>29</v>
      </c>
      <c r="C351" s="31" t="s">
        <v>30</v>
      </c>
      <c r="D351" s="31" t="s">
        <v>31</v>
      </c>
      <c r="E351" s="31" t="s">
        <v>32</v>
      </c>
      <c r="F351" s="31" t="s">
        <v>33</v>
      </c>
      <c r="G351" s="31" t="s">
        <v>34</v>
      </c>
      <c r="H351" s="31" t="s">
        <v>35</v>
      </c>
      <c r="I351" s="31" t="s">
        <v>36</v>
      </c>
    </row>
    <row r="352" spans="1:9" x14ac:dyDescent="0.25">
      <c r="A352" s="27" t="s">
        <v>323</v>
      </c>
      <c r="B352" s="27" t="s">
        <v>40</v>
      </c>
      <c r="C352" s="28"/>
      <c r="D352" s="28"/>
      <c r="E352" s="28"/>
      <c r="F352" s="28"/>
      <c r="G352" s="28"/>
      <c r="H352" s="28"/>
      <c r="I352" s="28"/>
    </row>
    <row r="353" spans="1:9" x14ac:dyDescent="0.25">
      <c r="A353" s="28" t="s">
        <v>324</v>
      </c>
      <c r="B353" s="28" t="s">
        <v>40</v>
      </c>
      <c r="C353" s="32">
        <v>115200</v>
      </c>
      <c r="D353" s="32" t="s">
        <v>41</v>
      </c>
      <c r="E353" s="29"/>
      <c r="F353" s="28" t="str">
        <f>IF(ISBLANK(E353),"", PRODUCT(C353,E353))</f>
        <v/>
      </c>
      <c r="G353" s="30"/>
      <c r="H353" s="28"/>
      <c r="I353" s="28"/>
    </row>
    <row r="354" spans="1:9" ht="45" x14ac:dyDescent="0.25">
      <c r="A354" s="28" t="s">
        <v>325</v>
      </c>
      <c r="B354" s="28" t="s">
        <v>326</v>
      </c>
      <c r="C354" s="28"/>
      <c r="D354" s="28"/>
      <c r="E354" s="28"/>
      <c r="F354" s="28"/>
      <c r="G354" s="28"/>
      <c r="H354" s="30"/>
      <c r="I354" s="30"/>
    </row>
    <row r="355" spans="1:9" x14ac:dyDescent="0.25">
      <c r="A355" s="28" t="s">
        <v>327</v>
      </c>
      <c r="B355" s="28" t="s">
        <v>328</v>
      </c>
      <c r="C355" s="28"/>
      <c r="D355" s="28"/>
      <c r="E355" s="28"/>
      <c r="F355" s="28"/>
      <c r="G355" s="28"/>
      <c r="H355" s="30"/>
      <c r="I355" s="30"/>
    </row>
    <row r="356" spans="1:9" x14ac:dyDescent="0.25">
      <c r="A356" s="28" t="s">
        <v>329</v>
      </c>
      <c r="B356" s="28" t="s">
        <v>188</v>
      </c>
      <c r="C356" s="28"/>
      <c r="D356" s="28"/>
      <c r="E356" s="28"/>
      <c r="F356" s="28"/>
      <c r="G356" s="28"/>
      <c r="H356" s="30"/>
      <c r="I356" s="30"/>
    </row>
    <row r="357" spans="1:9" x14ac:dyDescent="0.25">
      <c r="A357" s="28" t="s">
        <v>330</v>
      </c>
      <c r="B357" s="28" t="s">
        <v>203</v>
      </c>
      <c r="C357" s="28"/>
      <c r="D357" s="28"/>
      <c r="E357" s="28"/>
      <c r="F357" s="28"/>
      <c r="G357" s="28"/>
      <c r="H357" s="30"/>
      <c r="I357" s="30"/>
    </row>
    <row r="358" spans="1:9" x14ac:dyDescent="0.25">
      <c r="A358" s="28" t="s">
        <v>331</v>
      </c>
      <c r="B358" s="28" t="s">
        <v>120</v>
      </c>
      <c r="C358" s="28"/>
      <c r="D358" s="28"/>
      <c r="E358" s="28"/>
      <c r="F358" s="28"/>
      <c r="G358" s="28"/>
      <c r="H358" s="30"/>
      <c r="I358" s="30"/>
    </row>
    <row r="359" spans="1:9" x14ac:dyDescent="0.25">
      <c r="E359" s="16" t="s">
        <v>85</v>
      </c>
      <c r="F359" s="16" t="str">
        <f>IF((COUNT(C353:C358)&lt;&gt;COUNT(F353:F358)),"", ROUND(SUM(F353:F358),2))</f>
        <v/>
      </c>
      <c r="G359" s="14" t="str">
        <f>IF((COUNT(C353:C358)&lt;&gt;COUNT(F353:F358)),"Neužpildytos visų objektų kainos", "")</f>
        <v>Neužpildytos visų objektų kainos</v>
      </c>
    </row>
    <row r="360" spans="1:9" ht="30" x14ac:dyDescent="0.25">
      <c r="C360" s="23" t="s">
        <v>86</v>
      </c>
      <c r="D360" s="17"/>
      <c r="E360" s="16" t="s">
        <v>87</v>
      </c>
      <c r="F360" s="16" t="str">
        <f>IF(OR(F359="",D360=""),"", ROUND(PRODUCT(D360,F359)/100,2))</f>
        <v/>
      </c>
      <c r="G360" s="14" t="str">
        <f>IF(D360="", "Nurodykite taikomą PVM dydį", "")</f>
        <v>Nurodykite taikomą PVM dydį</v>
      </c>
    </row>
    <row r="361" spans="1:9" x14ac:dyDescent="0.25">
      <c r="E361" s="16" t="s">
        <v>88</v>
      </c>
      <c r="F361" s="16">
        <f>IF(ISBLANK(F360), "", ROUND(SUM(F359:F360),2))</f>
        <v>0</v>
      </c>
    </row>
    <row r="365" spans="1:9" x14ac:dyDescent="0.25">
      <c r="A365" s="12" t="s">
        <v>332</v>
      </c>
      <c r="B365" s="12" t="s">
        <v>333</v>
      </c>
    </row>
    <row r="367" spans="1:9" x14ac:dyDescent="0.25">
      <c r="A367" s="12" t="s">
        <v>27</v>
      </c>
    </row>
    <row r="368" spans="1:9" ht="120" x14ac:dyDescent="0.25">
      <c r="A368" s="31" t="s">
        <v>28</v>
      </c>
      <c r="B368" s="31" t="s">
        <v>29</v>
      </c>
      <c r="C368" s="31" t="s">
        <v>30</v>
      </c>
      <c r="D368" s="31" t="s">
        <v>31</v>
      </c>
      <c r="E368" s="31" t="s">
        <v>32</v>
      </c>
      <c r="F368" s="31" t="s">
        <v>33</v>
      </c>
      <c r="G368" s="31" t="s">
        <v>34</v>
      </c>
      <c r="H368" s="31" t="s">
        <v>35</v>
      </c>
      <c r="I368" s="31" t="s">
        <v>36</v>
      </c>
    </row>
    <row r="369" spans="1:9" x14ac:dyDescent="0.25">
      <c r="A369" s="27" t="s">
        <v>334</v>
      </c>
      <c r="B369" s="27" t="s">
        <v>335</v>
      </c>
      <c r="C369" s="28"/>
      <c r="D369" s="28"/>
      <c r="E369" s="28"/>
      <c r="F369" s="28"/>
      <c r="G369" s="28"/>
      <c r="H369" s="28"/>
      <c r="I369" s="28"/>
    </row>
    <row r="370" spans="1:9" x14ac:dyDescent="0.25">
      <c r="A370" s="28" t="s">
        <v>336</v>
      </c>
      <c r="B370" s="28" t="s">
        <v>335</v>
      </c>
      <c r="C370" s="32">
        <v>12000</v>
      </c>
      <c r="D370" s="32" t="s">
        <v>41</v>
      </c>
      <c r="E370" s="29"/>
      <c r="F370" s="28" t="str">
        <f>IF(ISBLANK(E370),"", PRODUCT(C370,E370))</f>
        <v/>
      </c>
      <c r="G370" s="30"/>
      <c r="H370" s="28"/>
      <c r="I370" s="28"/>
    </row>
    <row r="371" spans="1:9" x14ac:dyDescent="0.25">
      <c r="A371" s="28" t="s">
        <v>337</v>
      </c>
      <c r="B371" s="28" t="s">
        <v>338</v>
      </c>
      <c r="C371" s="28"/>
      <c r="D371" s="28"/>
      <c r="E371" s="28"/>
      <c r="F371" s="28"/>
      <c r="G371" s="28"/>
      <c r="H371" s="30"/>
      <c r="I371" s="30"/>
    </row>
    <row r="372" spans="1:9" x14ac:dyDescent="0.25">
      <c r="A372" s="28" t="s">
        <v>339</v>
      </c>
      <c r="B372" s="28" t="s">
        <v>340</v>
      </c>
      <c r="C372" s="28"/>
      <c r="D372" s="28"/>
      <c r="E372" s="28"/>
      <c r="F372" s="28"/>
      <c r="G372" s="28"/>
      <c r="H372" s="30"/>
      <c r="I372" s="30"/>
    </row>
    <row r="373" spans="1:9" x14ac:dyDescent="0.25">
      <c r="A373" s="28" t="s">
        <v>341</v>
      </c>
      <c r="B373" s="28" t="s">
        <v>342</v>
      </c>
      <c r="C373" s="28"/>
      <c r="D373" s="28"/>
      <c r="E373" s="28"/>
      <c r="F373" s="28"/>
      <c r="G373" s="28"/>
      <c r="H373" s="30"/>
      <c r="I373" s="30"/>
    </row>
    <row r="374" spans="1:9" x14ac:dyDescent="0.25">
      <c r="E374" s="16" t="s">
        <v>85</v>
      </c>
      <c r="F374" s="16" t="str">
        <f>IF((COUNT(C370:C373)&lt;&gt;COUNT(F370:F373)),"", ROUND(SUM(F370:F373),2))</f>
        <v/>
      </c>
      <c r="G374" s="14" t="str">
        <f>IF((COUNT(C370:C373)&lt;&gt;COUNT(F370:F373)),"Neužpildytos visų objektų kainos", "")</f>
        <v>Neužpildytos visų objektų kainos</v>
      </c>
    </row>
    <row r="375" spans="1:9" ht="30" x14ac:dyDescent="0.25">
      <c r="C375" s="23" t="s">
        <v>86</v>
      </c>
      <c r="D375" s="17"/>
      <c r="E375" s="16" t="s">
        <v>87</v>
      </c>
      <c r="F375" s="16" t="str">
        <f>IF(OR(F374="",D375=""),"", ROUND(PRODUCT(D375,F374)/100,2))</f>
        <v/>
      </c>
      <c r="G375" s="14" t="str">
        <f>IF(D375="", "Nurodykite taikomą PVM dydį", "")</f>
        <v>Nurodykite taikomą PVM dydį</v>
      </c>
    </row>
    <row r="376" spans="1:9" x14ac:dyDescent="0.25">
      <c r="E376" s="16" t="s">
        <v>88</v>
      </c>
      <c r="F376" s="16">
        <f>IF(ISBLANK(F375), "", ROUND(SUM(F374:F375),2))</f>
        <v>0</v>
      </c>
    </row>
    <row r="380" spans="1:9" x14ac:dyDescent="0.25">
      <c r="A380" s="12" t="s">
        <v>343</v>
      </c>
      <c r="B380" s="12" t="s">
        <v>344</v>
      </c>
    </row>
    <row r="382" spans="1:9" x14ac:dyDescent="0.25">
      <c r="A382" s="12" t="s">
        <v>27</v>
      </c>
    </row>
    <row r="383" spans="1:9" ht="120" x14ac:dyDescent="0.25">
      <c r="A383" s="31" t="s">
        <v>28</v>
      </c>
      <c r="B383" s="31" t="s">
        <v>29</v>
      </c>
      <c r="C383" s="31" t="s">
        <v>30</v>
      </c>
      <c r="D383" s="31" t="s">
        <v>31</v>
      </c>
      <c r="E383" s="31" t="s">
        <v>32</v>
      </c>
      <c r="F383" s="31" t="s">
        <v>33</v>
      </c>
      <c r="G383" s="31" t="s">
        <v>34</v>
      </c>
      <c r="H383" s="31" t="s">
        <v>35</v>
      </c>
      <c r="I383" s="31" t="s">
        <v>36</v>
      </c>
    </row>
    <row r="384" spans="1:9" x14ac:dyDescent="0.25">
      <c r="A384" s="27" t="s">
        <v>345</v>
      </c>
      <c r="B384" s="27" t="s">
        <v>346</v>
      </c>
      <c r="C384" s="28"/>
      <c r="D384" s="28"/>
      <c r="E384" s="28"/>
      <c r="F384" s="28"/>
      <c r="G384" s="28"/>
      <c r="H384" s="28"/>
      <c r="I384" s="28"/>
    </row>
    <row r="385" spans="1:9" x14ac:dyDescent="0.25">
      <c r="A385" s="28" t="s">
        <v>347</v>
      </c>
      <c r="B385" s="28" t="s">
        <v>346</v>
      </c>
      <c r="C385" s="32">
        <v>1</v>
      </c>
      <c r="D385" s="32" t="s">
        <v>41</v>
      </c>
      <c r="E385" s="29"/>
      <c r="F385" s="28" t="str">
        <f>IF(ISBLANK(E385),"", PRODUCT(C385,E385))</f>
        <v/>
      </c>
      <c r="G385" s="30"/>
      <c r="H385" s="28"/>
      <c r="I385" s="28"/>
    </row>
    <row r="386" spans="1:9" x14ac:dyDescent="0.25">
      <c r="A386" s="28" t="s">
        <v>348</v>
      </c>
      <c r="B386" s="28" t="s">
        <v>349</v>
      </c>
      <c r="C386" s="28"/>
      <c r="D386" s="28"/>
      <c r="E386" s="28"/>
      <c r="F386" s="28"/>
      <c r="G386" s="28"/>
      <c r="H386" s="30"/>
      <c r="I386" s="30"/>
    </row>
    <row r="387" spans="1:9" x14ac:dyDescent="0.25">
      <c r="A387" s="28" t="s">
        <v>350</v>
      </c>
      <c r="B387" s="28" t="s">
        <v>351</v>
      </c>
      <c r="C387" s="28"/>
      <c r="D387" s="28"/>
      <c r="E387" s="28"/>
      <c r="F387" s="28"/>
      <c r="G387" s="28"/>
      <c r="H387" s="30"/>
      <c r="I387" s="30"/>
    </row>
    <row r="388" spans="1:9" ht="30" x14ac:dyDescent="0.25">
      <c r="A388" s="28" t="s">
        <v>352</v>
      </c>
      <c r="B388" s="28" t="s">
        <v>353</v>
      </c>
      <c r="C388" s="28"/>
      <c r="D388" s="28"/>
      <c r="E388" s="28"/>
      <c r="F388" s="28"/>
      <c r="G388" s="28"/>
      <c r="H388" s="30"/>
      <c r="I388" s="30"/>
    </row>
    <row r="389" spans="1:9" x14ac:dyDescent="0.25">
      <c r="E389" s="16" t="s">
        <v>85</v>
      </c>
      <c r="F389" s="16" t="str">
        <f>IF((COUNT(C385:C388)&lt;&gt;COUNT(F385:F388)),"", ROUND(SUM(F385:F388),2))</f>
        <v/>
      </c>
      <c r="G389" s="14" t="str">
        <f>IF((COUNT(C385:C388)&lt;&gt;COUNT(F385:F388)),"Neužpildytos visų objektų kainos", "")</f>
        <v>Neužpildytos visų objektų kainos</v>
      </c>
    </row>
    <row r="390" spans="1:9" ht="30" x14ac:dyDescent="0.25">
      <c r="C390" s="23" t="s">
        <v>86</v>
      </c>
      <c r="D390" s="17"/>
      <c r="E390" s="16" t="s">
        <v>87</v>
      </c>
      <c r="F390" s="16" t="str">
        <f>IF(OR(F389="",D390=""),"", ROUND(PRODUCT(D390,F389)/100,2))</f>
        <v/>
      </c>
      <c r="G390" s="14" t="str">
        <f>IF(D390="", "Nurodykite taikomą PVM dydį", "")</f>
        <v>Nurodykite taikomą PVM dydį</v>
      </c>
    </row>
    <row r="391" spans="1:9" x14ac:dyDescent="0.25">
      <c r="E391" s="16" t="s">
        <v>88</v>
      </c>
      <c r="F391" s="16">
        <f>IF(ISBLANK(F390), "", ROUND(SUM(F389:F390),2))</f>
        <v>0</v>
      </c>
    </row>
    <row r="395" spans="1:9" x14ac:dyDescent="0.25">
      <c r="A395" s="12" t="s">
        <v>354</v>
      </c>
      <c r="B395" s="12" t="s">
        <v>355</v>
      </c>
    </row>
    <row r="397" spans="1:9" x14ac:dyDescent="0.25">
      <c r="A397" s="12" t="s">
        <v>27</v>
      </c>
    </row>
    <row r="398" spans="1:9" ht="120" x14ac:dyDescent="0.25">
      <c r="A398" s="31" t="s">
        <v>28</v>
      </c>
      <c r="B398" s="31" t="s">
        <v>29</v>
      </c>
      <c r="C398" s="31" t="s">
        <v>30</v>
      </c>
      <c r="D398" s="31" t="s">
        <v>31</v>
      </c>
      <c r="E398" s="31" t="s">
        <v>32</v>
      </c>
      <c r="F398" s="31" t="s">
        <v>33</v>
      </c>
      <c r="G398" s="31" t="s">
        <v>34</v>
      </c>
      <c r="H398" s="31" t="s">
        <v>35</v>
      </c>
      <c r="I398" s="31" t="s">
        <v>36</v>
      </c>
    </row>
    <row r="399" spans="1:9" x14ac:dyDescent="0.25">
      <c r="A399" s="27" t="s">
        <v>356</v>
      </c>
      <c r="B399" s="27" t="s">
        <v>357</v>
      </c>
      <c r="C399" s="28"/>
      <c r="D399" s="28"/>
      <c r="E399" s="28"/>
      <c r="F399" s="28"/>
      <c r="G399" s="28"/>
      <c r="H399" s="28"/>
      <c r="I399" s="28"/>
    </row>
    <row r="400" spans="1:9" x14ac:dyDescent="0.25">
      <c r="A400" s="28" t="s">
        <v>358</v>
      </c>
      <c r="B400" s="28" t="s">
        <v>359</v>
      </c>
      <c r="C400" s="32">
        <v>1100</v>
      </c>
      <c r="D400" s="32" t="s">
        <v>41</v>
      </c>
      <c r="E400" s="29"/>
      <c r="F400" s="28" t="str">
        <f>IF(ISBLANK(E400),"", PRODUCT(C400,E400))</f>
        <v/>
      </c>
      <c r="G400" s="30"/>
      <c r="H400" s="28"/>
      <c r="I400" s="28"/>
    </row>
    <row r="401" spans="1:9" x14ac:dyDescent="0.25">
      <c r="A401" s="28" t="s">
        <v>360</v>
      </c>
      <c r="B401" s="28" t="s">
        <v>361</v>
      </c>
      <c r="C401" s="28"/>
      <c r="D401" s="28"/>
      <c r="E401" s="28"/>
      <c r="F401" s="28"/>
      <c r="G401" s="28"/>
      <c r="H401" s="30"/>
      <c r="I401" s="30"/>
    </row>
    <row r="402" spans="1:9" x14ac:dyDescent="0.25">
      <c r="A402" s="28" t="s">
        <v>362</v>
      </c>
      <c r="B402" s="28" t="s">
        <v>363</v>
      </c>
      <c r="C402" s="28"/>
      <c r="D402" s="28"/>
      <c r="E402" s="28"/>
      <c r="F402" s="28"/>
      <c r="G402" s="28"/>
      <c r="H402" s="30"/>
      <c r="I402" s="30"/>
    </row>
    <row r="403" spans="1:9" x14ac:dyDescent="0.25">
      <c r="A403" s="28" t="s">
        <v>364</v>
      </c>
      <c r="B403" s="28" t="s">
        <v>243</v>
      </c>
      <c r="C403" s="28"/>
      <c r="D403" s="28"/>
      <c r="E403" s="28"/>
      <c r="F403" s="28"/>
      <c r="G403" s="28"/>
      <c r="H403" s="30"/>
      <c r="I403" s="30"/>
    </row>
    <row r="404" spans="1:9" x14ac:dyDescent="0.25">
      <c r="A404" s="28" t="s">
        <v>365</v>
      </c>
      <c r="B404" s="28" t="s">
        <v>366</v>
      </c>
      <c r="C404" s="28"/>
      <c r="D404" s="28"/>
      <c r="E404" s="28"/>
      <c r="F404" s="28"/>
      <c r="G404" s="28"/>
      <c r="H404" s="30"/>
      <c r="I404" s="30"/>
    </row>
    <row r="405" spans="1:9" x14ac:dyDescent="0.25">
      <c r="E405" s="16" t="s">
        <v>85</v>
      </c>
      <c r="F405" s="16" t="str">
        <f>IF((COUNT(C400:C404)&lt;&gt;COUNT(F400:F404)),"", ROUND(SUM(F400:F404),2))</f>
        <v/>
      </c>
      <c r="G405" s="14" t="str">
        <f>IF((COUNT(C400:C404)&lt;&gt;COUNT(F400:F404)),"Neužpildytos visų objektų kainos", "")</f>
        <v>Neužpildytos visų objektų kainos</v>
      </c>
    </row>
    <row r="406" spans="1:9" ht="30" x14ac:dyDescent="0.25">
      <c r="C406" s="23" t="s">
        <v>86</v>
      </c>
      <c r="D406" s="17"/>
      <c r="E406" s="16" t="s">
        <v>87</v>
      </c>
      <c r="F406" s="16" t="str">
        <f>IF(OR(F405="",D406=""),"", ROUND(PRODUCT(D406,F405)/100,2))</f>
        <v/>
      </c>
      <c r="G406" s="14" t="str">
        <f>IF(D406="", "Nurodykite taikomą PVM dydį", "")</f>
        <v>Nurodykite taikomą PVM dydį</v>
      </c>
    </row>
    <row r="407" spans="1:9" x14ac:dyDescent="0.25">
      <c r="E407" s="16" t="s">
        <v>88</v>
      </c>
      <c r="F407" s="16">
        <f>IF(ISBLANK(F406), "", ROUND(SUM(F405:F406),2))</f>
        <v>0</v>
      </c>
    </row>
    <row r="411" spans="1:9" x14ac:dyDescent="0.25">
      <c r="A411" s="12" t="s">
        <v>367</v>
      </c>
      <c r="B411" s="12" t="s">
        <v>368</v>
      </c>
    </row>
    <row r="413" spans="1:9" x14ac:dyDescent="0.25">
      <c r="A413" s="12" t="s">
        <v>27</v>
      </c>
    </row>
    <row r="414" spans="1:9" ht="120" x14ac:dyDescent="0.25">
      <c r="A414" s="31" t="s">
        <v>28</v>
      </c>
      <c r="B414" s="31" t="s">
        <v>29</v>
      </c>
      <c r="C414" s="31" t="s">
        <v>30</v>
      </c>
      <c r="D414" s="31" t="s">
        <v>31</v>
      </c>
      <c r="E414" s="31" t="s">
        <v>32</v>
      </c>
      <c r="F414" s="31" t="s">
        <v>33</v>
      </c>
      <c r="G414" s="31" t="s">
        <v>34</v>
      </c>
      <c r="H414" s="31" t="s">
        <v>35</v>
      </c>
      <c r="I414" s="31" t="s">
        <v>36</v>
      </c>
    </row>
    <row r="415" spans="1:9" x14ac:dyDescent="0.25">
      <c r="A415" s="27" t="s">
        <v>369</v>
      </c>
      <c r="B415" s="27" t="s">
        <v>370</v>
      </c>
      <c r="C415" s="28"/>
      <c r="D415" s="28"/>
      <c r="E415" s="28"/>
      <c r="F415" s="28"/>
      <c r="G415" s="28"/>
      <c r="H415" s="28"/>
      <c r="I415" s="28"/>
    </row>
    <row r="416" spans="1:9" x14ac:dyDescent="0.25">
      <c r="A416" s="28" t="s">
        <v>371</v>
      </c>
      <c r="B416" s="28" t="s">
        <v>370</v>
      </c>
      <c r="C416" s="32">
        <v>2</v>
      </c>
      <c r="D416" s="32" t="s">
        <v>41</v>
      </c>
      <c r="E416" s="29"/>
      <c r="F416" s="28" t="str">
        <f>IF(ISBLANK(E416),"", PRODUCT(C416,E416))</f>
        <v/>
      </c>
      <c r="G416" s="30"/>
      <c r="H416" s="28"/>
      <c r="I416" s="28"/>
    </row>
    <row r="417" spans="1:9" ht="30" x14ac:dyDescent="0.25">
      <c r="A417" s="28" t="s">
        <v>372</v>
      </c>
      <c r="B417" s="28" t="s">
        <v>373</v>
      </c>
      <c r="C417" s="28"/>
      <c r="D417" s="28"/>
      <c r="E417" s="28"/>
      <c r="F417" s="28"/>
      <c r="G417" s="28"/>
      <c r="H417" s="30"/>
      <c r="I417" s="30"/>
    </row>
    <row r="418" spans="1:9" x14ac:dyDescent="0.25">
      <c r="A418" s="28" t="s">
        <v>374</v>
      </c>
      <c r="B418" s="28" t="s">
        <v>375</v>
      </c>
      <c r="C418" s="28"/>
      <c r="D418" s="28"/>
      <c r="E418" s="28"/>
      <c r="F418" s="28"/>
      <c r="G418" s="28"/>
      <c r="H418" s="30"/>
      <c r="I418" s="30"/>
    </row>
    <row r="419" spans="1:9" x14ac:dyDescent="0.25">
      <c r="A419" s="28" t="s">
        <v>376</v>
      </c>
      <c r="B419" s="28" t="s">
        <v>377</v>
      </c>
      <c r="C419" s="28"/>
      <c r="D419" s="28"/>
      <c r="E419" s="28"/>
      <c r="F419" s="28"/>
      <c r="G419" s="28"/>
      <c r="H419" s="30"/>
      <c r="I419" s="30"/>
    </row>
    <row r="420" spans="1:9" x14ac:dyDescent="0.25">
      <c r="E420" s="16" t="s">
        <v>85</v>
      </c>
      <c r="F420" s="16" t="str">
        <f>IF((COUNT(C416:C419)&lt;&gt;COUNT(F416:F419)),"", ROUND(SUM(F416:F419),2))</f>
        <v/>
      </c>
      <c r="G420" s="14" t="str">
        <f>IF((COUNT(C416:C419)&lt;&gt;COUNT(F416:F419)),"Neužpildytos visų objektų kainos", "")</f>
        <v>Neužpildytos visų objektų kainos</v>
      </c>
    </row>
    <row r="421" spans="1:9" ht="30" x14ac:dyDescent="0.25">
      <c r="C421" s="23" t="s">
        <v>86</v>
      </c>
      <c r="D421" s="17"/>
      <c r="E421" s="16" t="s">
        <v>87</v>
      </c>
      <c r="F421" s="16" t="str">
        <f>IF(OR(F420="",D421=""),"", ROUND(PRODUCT(D421,F420)/100,2))</f>
        <v/>
      </c>
      <c r="G421" s="14" t="str">
        <f>IF(D421="", "Nurodykite taikomą PVM dydį", "")</f>
        <v>Nurodykite taikomą PVM dydį</v>
      </c>
    </row>
    <row r="422" spans="1:9" x14ac:dyDescent="0.25">
      <c r="E422" s="16" t="s">
        <v>88</v>
      </c>
      <c r="F422" s="16">
        <f>IF(ISBLANK(F421), "", ROUND(SUM(F420:F421),2))</f>
        <v>0</v>
      </c>
    </row>
    <row r="426" spans="1:9" x14ac:dyDescent="0.25">
      <c r="A426" s="12" t="s">
        <v>378</v>
      </c>
      <c r="B426" s="12" t="s">
        <v>379</v>
      </c>
    </row>
    <row r="428" spans="1:9" x14ac:dyDescent="0.25">
      <c r="A428" s="12" t="s">
        <v>27</v>
      </c>
    </row>
    <row r="429" spans="1:9" ht="120" x14ac:dyDescent="0.25">
      <c r="A429" s="31" t="s">
        <v>28</v>
      </c>
      <c r="B429" s="31" t="s">
        <v>29</v>
      </c>
      <c r="C429" s="31" t="s">
        <v>30</v>
      </c>
      <c r="D429" s="31" t="s">
        <v>31</v>
      </c>
      <c r="E429" s="31" t="s">
        <v>32</v>
      </c>
      <c r="F429" s="31" t="s">
        <v>33</v>
      </c>
      <c r="G429" s="31" t="s">
        <v>34</v>
      </c>
      <c r="H429" s="31" t="s">
        <v>35</v>
      </c>
      <c r="I429" s="31" t="s">
        <v>36</v>
      </c>
    </row>
    <row r="430" spans="1:9" x14ac:dyDescent="0.25">
      <c r="A430" s="34" t="s">
        <v>380</v>
      </c>
      <c r="B430" s="34" t="s">
        <v>381</v>
      </c>
      <c r="C430" s="35"/>
      <c r="D430" s="35"/>
      <c r="E430" s="35"/>
      <c r="F430" s="35"/>
      <c r="G430" s="35"/>
      <c r="H430" s="35"/>
      <c r="I430" s="35"/>
    </row>
    <row r="431" spans="1:9" x14ac:dyDescent="0.25">
      <c r="A431" s="35" t="s">
        <v>382</v>
      </c>
      <c r="B431" s="35" t="s">
        <v>381</v>
      </c>
      <c r="C431" s="32">
        <v>500</v>
      </c>
      <c r="D431" s="32" t="s">
        <v>41</v>
      </c>
      <c r="E431" s="36"/>
      <c r="F431" s="35" t="str">
        <f>IF(ISBLANK(E431),"", PRODUCT(C431,E431))</f>
        <v/>
      </c>
      <c r="G431" s="37"/>
      <c r="H431" s="35"/>
      <c r="I431" s="35"/>
    </row>
    <row r="432" spans="1:9" x14ac:dyDescent="0.25">
      <c r="A432" s="35" t="s">
        <v>383</v>
      </c>
      <c r="B432" s="35" t="s">
        <v>203</v>
      </c>
      <c r="C432" s="35"/>
      <c r="D432" s="35"/>
      <c r="E432" s="35"/>
      <c r="F432" s="35"/>
      <c r="G432" s="35"/>
      <c r="H432" s="37"/>
      <c r="I432" s="37"/>
    </row>
    <row r="433" spans="1:9" x14ac:dyDescent="0.25">
      <c r="A433" s="35" t="s">
        <v>384</v>
      </c>
      <c r="B433" s="35" t="s">
        <v>215</v>
      </c>
      <c r="C433" s="35"/>
      <c r="D433" s="35"/>
      <c r="E433" s="35"/>
      <c r="F433" s="35"/>
      <c r="G433" s="35"/>
      <c r="H433" s="37"/>
      <c r="I433" s="37"/>
    </row>
    <row r="434" spans="1:9" x14ac:dyDescent="0.25">
      <c r="A434" s="35" t="s">
        <v>385</v>
      </c>
      <c r="B434" s="35" t="s">
        <v>386</v>
      </c>
      <c r="C434" s="35"/>
      <c r="D434" s="35"/>
      <c r="E434" s="35"/>
      <c r="F434" s="35"/>
      <c r="G434" s="35"/>
      <c r="H434" s="37"/>
      <c r="I434" s="37"/>
    </row>
    <row r="435" spans="1:9" ht="30" x14ac:dyDescent="0.25">
      <c r="A435" s="35" t="s">
        <v>387</v>
      </c>
      <c r="B435" s="35" t="s">
        <v>388</v>
      </c>
      <c r="C435" s="35"/>
      <c r="D435" s="35"/>
      <c r="E435" s="35"/>
      <c r="F435" s="35"/>
      <c r="G435" s="35"/>
      <c r="H435" s="37"/>
      <c r="I435" s="37"/>
    </row>
    <row r="436" spans="1:9" x14ac:dyDescent="0.25">
      <c r="A436" s="35" t="s">
        <v>389</v>
      </c>
      <c r="B436" s="35" t="s">
        <v>390</v>
      </c>
      <c r="C436" s="35"/>
      <c r="D436" s="35"/>
      <c r="E436" s="35"/>
      <c r="F436" s="35"/>
      <c r="G436" s="35"/>
      <c r="H436" s="37"/>
      <c r="I436" s="37"/>
    </row>
    <row r="437" spans="1:9" x14ac:dyDescent="0.25">
      <c r="E437" s="16" t="s">
        <v>85</v>
      </c>
      <c r="F437" s="16" t="str">
        <f>IF((COUNT(C431:C436)&lt;&gt;COUNT(F431:F436)),"", ROUND(SUM(F431:F436),2))</f>
        <v/>
      </c>
      <c r="G437" s="14" t="str">
        <f>IF((COUNT(C431:C436)&lt;&gt;COUNT(F431:F436)),"Neužpildytos visų objektų kainos", "")</f>
        <v>Neužpildytos visų objektų kainos</v>
      </c>
    </row>
    <row r="438" spans="1:9" ht="30" x14ac:dyDescent="0.25">
      <c r="C438" s="23" t="s">
        <v>86</v>
      </c>
      <c r="D438" s="17"/>
      <c r="E438" s="16" t="s">
        <v>87</v>
      </c>
      <c r="F438" s="16" t="str">
        <f>IF(OR(F437="",D438=""),"", ROUND(PRODUCT(D438,F437)/100,2))</f>
        <v/>
      </c>
      <c r="G438" s="14" t="str">
        <f>IF(D438="", "Nurodykite taikomą PVM dydį", "")</f>
        <v>Nurodykite taikomą PVM dydį</v>
      </c>
    </row>
    <row r="439" spans="1:9" x14ac:dyDescent="0.25">
      <c r="E439" s="16" t="s">
        <v>88</v>
      </c>
      <c r="F439" s="16">
        <f>IF(ISBLANK(F438), "", ROUND(SUM(F437:F438),2))</f>
        <v>0</v>
      </c>
    </row>
    <row r="443" spans="1:9" x14ac:dyDescent="0.25">
      <c r="A443" s="12" t="s">
        <v>391</v>
      </c>
      <c r="B443" s="12" t="s">
        <v>392</v>
      </c>
    </row>
    <row r="445" spans="1:9" x14ac:dyDescent="0.25">
      <c r="A445" s="12" t="s">
        <v>27</v>
      </c>
    </row>
    <row r="446" spans="1:9" ht="120" x14ac:dyDescent="0.25">
      <c r="A446" s="31" t="s">
        <v>28</v>
      </c>
      <c r="B446" s="31" t="s">
        <v>29</v>
      </c>
      <c r="C446" s="31" t="s">
        <v>30</v>
      </c>
      <c r="D446" s="31" t="s">
        <v>31</v>
      </c>
      <c r="E446" s="31" t="s">
        <v>32</v>
      </c>
      <c r="F446" s="31" t="s">
        <v>33</v>
      </c>
      <c r="G446" s="31" t="s">
        <v>34</v>
      </c>
      <c r="H446" s="31" t="s">
        <v>35</v>
      </c>
      <c r="I446" s="31" t="s">
        <v>36</v>
      </c>
    </row>
    <row r="447" spans="1:9" x14ac:dyDescent="0.25">
      <c r="A447" s="23" t="s">
        <v>393</v>
      </c>
      <c r="B447" s="23" t="s">
        <v>394</v>
      </c>
      <c r="C447" s="24"/>
      <c r="D447" s="24"/>
      <c r="E447" s="24"/>
      <c r="F447" s="24"/>
      <c r="G447" s="24"/>
      <c r="H447" s="24"/>
      <c r="I447" s="24"/>
    </row>
    <row r="448" spans="1:9" x14ac:dyDescent="0.25">
      <c r="A448" s="24" t="s">
        <v>395</v>
      </c>
      <c r="B448" s="24" t="s">
        <v>394</v>
      </c>
      <c r="C448" s="33">
        <v>5</v>
      </c>
      <c r="D448" s="33" t="s">
        <v>41</v>
      </c>
      <c r="E448" s="25"/>
      <c r="F448" s="24" t="str">
        <f>IF(ISBLANK(E448),"", PRODUCT(C448,E448))</f>
        <v/>
      </c>
      <c r="G448" s="26"/>
      <c r="H448" s="24"/>
      <c r="I448" s="24"/>
    </row>
    <row r="449" spans="1:9" x14ac:dyDescent="0.25">
      <c r="A449" s="24" t="s">
        <v>396</v>
      </c>
      <c r="B449" s="24" t="s">
        <v>397</v>
      </c>
      <c r="C449" s="24"/>
      <c r="D449" s="24"/>
      <c r="E449" s="24"/>
      <c r="F449" s="24"/>
      <c r="G449" s="24"/>
      <c r="H449" s="26"/>
      <c r="I449" s="26"/>
    </row>
    <row r="450" spans="1:9" ht="30" x14ac:dyDescent="0.25">
      <c r="A450" s="24" t="s">
        <v>398</v>
      </c>
      <c r="B450" s="24" t="s">
        <v>399</v>
      </c>
      <c r="C450" s="24"/>
      <c r="D450" s="24"/>
      <c r="E450" s="24"/>
      <c r="F450" s="24"/>
      <c r="G450" s="24"/>
      <c r="H450" s="26"/>
      <c r="I450" s="26"/>
    </row>
    <row r="451" spans="1:9" x14ac:dyDescent="0.25">
      <c r="A451" s="24" t="s">
        <v>400</v>
      </c>
      <c r="B451" s="24" t="s">
        <v>401</v>
      </c>
      <c r="C451" s="24"/>
      <c r="D451" s="24"/>
      <c r="E451" s="24"/>
      <c r="F451" s="24"/>
      <c r="G451" s="24"/>
      <c r="H451" s="26"/>
      <c r="I451" s="26"/>
    </row>
    <row r="452" spans="1:9" ht="30" x14ac:dyDescent="0.25">
      <c r="A452" s="24" t="s">
        <v>402</v>
      </c>
      <c r="B452" s="24" t="s">
        <v>403</v>
      </c>
      <c r="C452" s="24"/>
      <c r="D452" s="24"/>
      <c r="E452" s="24"/>
      <c r="F452" s="24"/>
      <c r="G452" s="24"/>
      <c r="H452" s="26"/>
      <c r="I452" s="26"/>
    </row>
    <row r="453" spans="1:9" x14ac:dyDescent="0.25">
      <c r="A453" s="24" t="s">
        <v>404</v>
      </c>
      <c r="B453" s="24" t="s">
        <v>405</v>
      </c>
      <c r="C453" s="24"/>
      <c r="D453" s="24"/>
      <c r="E453" s="24"/>
      <c r="F453" s="24"/>
      <c r="G453" s="24"/>
      <c r="H453" s="26"/>
      <c r="I453" s="26"/>
    </row>
    <row r="454" spans="1:9" x14ac:dyDescent="0.25">
      <c r="E454" s="16" t="s">
        <v>85</v>
      </c>
      <c r="F454" s="16" t="str">
        <f>IF((COUNT(C448:C453)&lt;&gt;COUNT(F448:F453)),"", ROUND(SUM(F448:F453),2))</f>
        <v/>
      </c>
      <c r="G454" s="14" t="str">
        <f>IF((COUNT(C448:C453)&lt;&gt;COUNT(F448:F453)),"Neužpildytos visų objektų kainos", "")</f>
        <v>Neužpildytos visų objektų kainos</v>
      </c>
    </row>
    <row r="455" spans="1:9" ht="30" x14ac:dyDescent="0.25">
      <c r="C455" s="23" t="s">
        <v>86</v>
      </c>
      <c r="D455" s="17"/>
      <c r="E455" s="16" t="s">
        <v>87</v>
      </c>
      <c r="F455" s="16" t="str">
        <f>IF(OR(F454="",D455=""),"", ROUND(PRODUCT(D455,F454)/100,2))</f>
        <v/>
      </c>
      <c r="G455" s="14" t="str">
        <f>IF(D455="", "Nurodykite taikomą PVM dydį", "")</f>
        <v>Nurodykite taikomą PVM dydį</v>
      </c>
    </row>
    <row r="456" spans="1:9" x14ac:dyDescent="0.25">
      <c r="E456" s="16" t="s">
        <v>88</v>
      </c>
      <c r="F456" s="16">
        <f>IF(ISBLANK(F455), "", ROUND(SUM(F454:F455),2))</f>
        <v>0</v>
      </c>
    </row>
    <row r="460" spans="1:9" x14ac:dyDescent="0.25">
      <c r="A460" s="12" t="s">
        <v>406</v>
      </c>
      <c r="B460" s="12" t="s">
        <v>392</v>
      </c>
    </row>
    <row r="462" spans="1:9" x14ac:dyDescent="0.25">
      <c r="A462" s="12" t="s">
        <v>27</v>
      </c>
    </row>
    <row r="463" spans="1:9" ht="120" x14ac:dyDescent="0.25">
      <c r="A463" s="31" t="s">
        <v>28</v>
      </c>
      <c r="B463" s="31" t="s">
        <v>29</v>
      </c>
      <c r="C463" s="31" t="s">
        <v>30</v>
      </c>
      <c r="D463" s="31" t="s">
        <v>31</v>
      </c>
      <c r="E463" s="31" t="s">
        <v>32</v>
      </c>
      <c r="F463" s="31" t="s">
        <v>33</v>
      </c>
      <c r="G463" s="31" t="s">
        <v>34</v>
      </c>
      <c r="H463" s="31" t="s">
        <v>35</v>
      </c>
      <c r="I463" s="31" t="s">
        <v>36</v>
      </c>
    </row>
    <row r="464" spans="1:9" x14ac:dyDescent="0.25">
      <c r="A464" s="27" t="s">
        <v>407</v>
      </c>
      <c r="B464" s="27" t="s">
        <v>394</v>
      </c>
      <c r="C464" s="28"/>
      <c r="D464" s="28"/>
      <c r="E464" s="28"/>
      <c r="F464" s="28"/>
      <c r="G464" s="28"/>
      <c r="H464" s="28"/>
      <c r="I464" s="28"/>
    </row>
    <row r="465" spans="1:9" x14ac:dyDescent="0.25">
      <c r="A465" s="28" t="s">
        <v>408</v>
      </c>
      <c r="B465" s="28" t="s">
        <v>394</v>
      </c>
      <c r="C465" s="32">
        <v>5</v>
      </c>
      <c r="D465" s="32" t="s">
        <v>41</v>
      </c>
      <c r="E465" s="29"/>
      <c r="F465" s="28" t="str">
        <f>IF(ISBLANK(E465),"", PRODUCT(C465,E465))</f>
        <v/>
      </c>
      <c r="G465" s="30"/>
      <c r="H465" s="28"/>
      <c r="I465" s="28"/>
    </row>
    <row r="466" spans="1:9" x14ac:dyDescent="0.25">
      <c r="A466" s="28" t="s">
        <v>409</v>
      </c>
      <c r="B466" s="28" t="s">
        <v>410</v>
      </c>
      <c r="C466" s="28"/>
      <c r="D466" s="28"/>
      <c r="E466" s="28"/>
      <c r="F466" s="28"/>
      <c r="G466" s="28"/>
      <c r="H466" s="30"/>
      <c r="I466" s="30"/>
    </row>
    <row r="467" spans="1:9" ht="30" x14ac:dyDescent="0.25">
      <c r="A467" s="28" t="s">
        <v>411</v>
      </c>
      <c r="B467" s="28" t="s">
        <v>399</v>
      </c>
      <c r="C467" s="28"/>
      <c r="D467" s="28"/>
      <c r="E467" s="28"/>
      <c r="F467" s="28"/>
      <c r="G467" s="28"/>
      <c r="H467" s="30"/>
      <c r="I467" s="30"/>
    </row>
    <row r="468" spans="1:9" x14ac:dyDescent="0.25">
      <c r="A468" s="28" t="s">
        <v>412</v>
      </c>
      <c r="B468" s="28" t="s">
        <v>401</v>
      </c>
      <c r="C468" s="28"/>
      <c r="D468" s="28"/>
      <c r="E468" s="28"/>
      <c r="F468" s="28"/>
      <c r="G468" s="28"/>
      <c r="H468" s="30"/>
      <c r="I468" s="30"/>
    </row>
    <row r="469" spans="1:9" ht="30" x14ac:dyDescent="0.25">
      <c r="A469" s="28" t="s">
        <v>413</v>
      </c>
      <c r="B469" s="28" t="s">
        <v>403</v>
      </c>
      <c r="C469" s="28"/>
      <c r="D469" s="28"/>
      <c r="E469" s="28"/>
      <c r="F469" s="28"/>
      <c r="G469" s="28"/>
      <c r="H469" s="30"/>
      <c r="I469" s="30"/>
    </row>
    <row r="470" spans="1:9" x14ac:dyDescent="0.25">
      <c r="A470" s="28" t="s">
        <v>414</v>
      </c>
      <c r="B470" s="28" t="s">
        <v>405</v>
      </c>
      <c r="C470" s="28"/>
      <c r="D470" s="28"/>
      <c r="E470" s="28"/>
      <c r="F470" s="28"/>
      <c r="G470" s="28"/>
      <c r="H470" s="30"/>
      <c r="I470" s="30"/>
    </row>
    <row r="471" spans="1:9" x14ac:dyDescent="0.25">
      <c r="E471" s="16" t="s">
        <v>85</v>
      </c>
      <c r="F471" s="16" t="str">
        <f>IF((COUNT(C465:C470)&lt;&gt;COUNT(F465:F470)),"", ROUND(SUM(F465:F470),2))</f>
        <v/>
      </c>
      <c r="G471" s="14" t="str">
        <f>IF((COUNT(C465:C470)&lt;&gt;COUNT(F465:F470)),"Neužpildytos visų objektų kainos", "")</f>
        <v>Neužpildytos visų objektų kainos</v>
      </c>
    </row>
    <row r="472" spans="1:9" ht="30" x14ac:dyDescent="0.25">
      <c r="C472" s="23" t="s">
        <v>86</v>
      </c>
      <c r="D472" s="17"/>
      <c r="E472" s="16" t="s">
        <v>87</v>
      </c>
      <c r="F472" s="16" t="str">
        <f>IF(OR(F471="",D472=""),"", ROUND(PRODUCT(D472,F471)/100,2))</f>
        <v/>
      </c>
      <c r="G472" s="14" t="str">
        <f>IF(D472="", "Nurodykite taikomą PVM dydį", "")</f>
        <v>Nurodykite taikomą PVM dydį</v>
      </c>
    </row>
    <row r="473" spans="1:9" x14ac:dyDescent="0.25">
      <c r="E473" s="16" t="s">
        <v>88</v>
      </c>
      <c r="F473" s="16">
        <f>IF(ISBLANK(F472), "", ROUND(SUM(F471:F472),2))</f>
        <v>0</v>
      </c>
    </row>
    <row r="477" spans="1:9" x14ac:dyDescent="0.25">
      <c r="A477" s="12" t="s">
        <v>415</v>
      </c>
      <c r="B477" s="12" t="s">
        <v>392</v>
      </c>
    </row>
    <row r="479" spans="1:9" x14ac:dyDescent="0.25">
      <c r="A479" s="12" t="s">
        <v>27</v>
      </c>
    </row>
    <row r="480" spans="1:9" ht="120" x14ac:dyDescent="0.25">
      <c r="A480" s="31" t="s">
        <v>28</v>
      </c>
      <c r="B480" s="31" t="s">
        <v>29</v>
      </c>
      <c r="C480" s="31" t="s">
        <v>30</v>
      </c>
      <c r="D480" s="31" t="s">
        <v>31</v>
      </c>
      <c r="E480" s="31" t="s">
        <v>32</v>
      </c>
      <c r="F480" s="31" t="s">
        <v>33</v>
      </c>
      <c r="G480" s="31" t="s">
        <v>34</v>
      </c>
      <c r="H480" s="31" t="s">
        <v>35</v>
      </c>
      <c r="I480" s="31" t="s">
        <v>36</v>
      </c>
    </row>
    <row r="481" spans="1:9" x14ac:dyDescent="0.25">
      <c r="A481" s="27" t="s">
        <v>416</v>
      </c>
      <c r="B481" s="27" t="s">
        <v>394</v>
      </c>
      <c r="C481" s="28"/>
      <c r="D481" s="28"/>
      <c r="E481" s="28"/>
      <c r="F481" s="28"/>
      <c r="G481" s="28"/>
      <c r="H481" s="28"/>
      <c r="I481" s="28"/>
    </row>
    <row r="482" spans="1:9" x14ac:dyDescent="0.25">
      <c r="A482" s="28" t="s">
        <v>417</v>
      </c>
      <c r="B482" s="28" t="s">
        <v>394</v>
      </c>
      <c r="C482" s="32">
        <v>5</v>
      </c>
      <c r="D482" s="32" t="s">
        <v>41</v>
      </c>
      <c r="E482" s="29"/>
      <c r="F482" s="28" t="str">
        <f>IF(ISBLANK(E482),"", PRODUCT(C482,E482))</f>
        <v/>
      </c>
      <c r="G482" s="30"/>
      <c r="H482" s="28"/>
      <c r="I482" s="28"/>
    </row>
    <row r="483" spans="1:9" x14ac:dyDescent="0.25">
      <c r="A483" s="28" t="s">
        <v>418</v>
      </c>
      <c r="B483" s="28" t="s">
        <v>419</v>
      </c>
      <c r="C483" s="28"/>
      <c r="D483" s="28"/>
      <c r="E483" s="28"/>
      <c r="F483" s="28"/>
      <c r="G483" s="28"/>
      <c r="H483" s="30"/>
      <c r="I483" s="30"/>
    </row>
    <row r="484" spans="1:9" ht="30" x14ac:dyDescent="0.25">
      <c r="A484" s="28" t="s">
        <v>420</v>
      </c>
      <c r="B484" s="28" t="s">
        <v>399</v>
      </c>
      <c r="C484" s="28"/>
      <c r="D484" s="28"/>
      <c r="E484" s="28"/>
      <c r="F484" s="28"/>
      <c r="G484" s="28"/>
      <c r="H484" s="30"/>
      <c r="I484" s="30"/>
    </row>
    <row r="485" spans="1:9" x14ac:dyDescent="0.25">
      <c r="A485" s="28" t="s">
        <v>421</v>
      </c>
      <c r="B485" s="28" t="s">
        <v>401</v>
      </c>
      <c r="C485" s="28"/>
      <c r="D485" s="28"/>
      <c r="E485" s="28"/>
      <c r="F485" s="28"/>
      <c r="G485" s="28"/>
      <c r="H485" s="30"/>
      <c r="I485" s="30"/>
    </row>
    <row r="486" spans="1:9" ht="30" x14ac:dyDescent="0.25">
      <c r="A486" s="28" t="s">
        <v>422</v>
      </c>
      <c r="B486" s="28" t="s">
        <v>403</v>
      </c>
      <c r="C486" s="28"/>
      <c r="D486" s="28"/>
      <c r="E486" s="28"/>
      <c r="F486" s="28"/>
      <c r="G486" s="28"/>
      <c r="H486" s="30"/>
      <c r="I486" s="30"/>
    </row>
    <row r="487" spans="1:9" x14ac:dyDescent="0.25">
      <c r="A487" s="28" t="s">
        <v>423</v>
      </c>
      <c r="B487" s="28" t="s">
        <v>405</v>
      </c>
      <c r="C487" s="28"/>
      <c r="D487" s="28"/>
      <c r="E487" s="28"/>
      <c r="F487" s="28"/>
      <c r="G487" s="28"/>
      <c r="H487" s="30"/>
      <c r="I487" s="30"/>
    </row>
    <row r="488" spans="1:9" x14ac:dyDescent="0.25">
      <c r="E488" s="16" t="s">
        <v>85</v>
      </c>
      <c r="F488" s="16" t="str">
        <f>IF((COUNT(C482:C487)&lt;&gt;COUNT(F482:F487)),"", ROUND(SUM(F482:F487),2))</f>
        <v/>
      </c>
      <c r="G488" s="14" t="str">
        <f>IF((COUNT(C482:C487)&lt;&gt;COUNT(F482:F487)),"Neužpildytos visų objektų kainos", "")</f>
        <v>Neužpildytos visų objektų kainos</v>
      </c>
    </row>
    <row r="489" spans="1:9" ht="30" x14ac:dyDescent="0.25">
      <c r="C489" s="23" t="s">
        <v>86</v>
      </c>
      <c r="D489" s="17"/>
      <c r="E489" s="16" t="s">
        <v>87</v>
      </c>
      <c r="F489" s="16" t="str">
        <f>IF(OR(F488="",D489=""),"", ROUND(PRODUCT(D489,F488)/100,2))</f>
        <v/>
      </c>
      <c r="G489" s="14" t="str">
        <f>IF(D489="", "Nurodykite taikomą PVM dydį", "")</f>
        <v>Nurodykite taikomą PVM dydį</v>
      </c>
    </row>
    <row r="490" spans="1:9" x14ac:dyDescent="0.25">
      <c r="E490" s="16" t="s">
        <v>88</v>
      </c>
      <c r="F490" s="16">
        <f>IF(ISBLANK(F489), "", ROUND(SUM(F488:F489),2))</f>
        <v>0</v>
      </c>
    </row>
    <row r="494" spans="1:9" x14ac:dyDescent="0.25">
      <c r="A494" s="12" t="s">
        <v>424</v>
      </c>
      <c r="B494" s="12" t="s">
        <v>425</v>
      </c>
    </row>
    <row r="496" spans="1:9" x14ac:dyDescent="0.25">
      <c r="A496" s="12" t="s">
        <v>27</v>
      </c>
    </row>
    <row r="497" spans="1:9" ht="120" x14ac:dyDescent="0.25">
      <c r="A497" s="31" t="s">
        <v>28</v>
      </c>
      <c r="B497" s="31" t="s">
        <v>29</v>
      </c>
      <c r="C497" s="31" t="s">
        <v>30</v>
      </c>
      <c r="D497" s="31" t="s">
        <v>31</v>
      </c>
      <c r="E497" s="31" t="s">
        <v>32</v>
      </c>
      <c r="F497" s="31" t="s">
        <v>33</v>
      </c>
      <c r="G497" s="31" t="s">
        <v>34</v>
      </c>
      <c r="H497" s="31" t="s">
        <v>35</v>
      </c>
      <c r="I497" s="31" t="s">
        <v>36</v>
      </c>
    </row>
    <row r="498" spans="1:9" x14ac:dyDescent="0.25">
      <c r="A498" s="27" t="s">
        <v>426</v>
      </c>
      <c r="B498" s="27" t="s">
        <v>427</v>
      </c>
      <c r="C498" s="28"/>
      <c r="D498" s="28"/>
      <c r="E498" s="28"/>
      <c r="F498" s="28"/>
      <c r="G498" s="28"/>
      <c r="H498" s="28"/>
      <c r="I498" s="28"/>
    </row>
    <row r="499" spans="1:9" x14ac:dyDescent="0.25">
      <c r="A499" s="28" t="s">
        <v>428</v>
      </c>
      <c r="B499" s="28" t="s">
        <v>427</v>
      </c>
      <c r="C499" s="32">
        <v>72</v>
      </c>
      <c r="D499" s="32" t="s">
        <v>41</v>
      </c>
      <c r="E499" s="29"/>
      <c r="F499" s="28" t="str">
        <f>IF(ISBLANK(E499),"", PRODUCT(C499,E499))</f>
        <v/>
      </c>
      <c r="G499" s="30"/>
      <c r="H499" s="28"/>
      <c r="I499" s="28"/>
    </row>
    <row r="500" spans="1:9" x14ac:dyDescent="0.25">
      <c r="A500" s="28" t="s">
        <v>429</v>
      </c>
      <c r="B500" s="28" t="s">
        <v>430</v>
      </c>
      <c r="C500" s="28"/>
      <c r="D500" s="28"/>
      <c r="E500" s="28"/>
      <c r="F500" s="28"/>
      <c r="G500" s="28"/>
      <c r="H500" s="30"/>
      <c r="I500" s="30"/>
    </row>
    <row r="501" spans="1:9" ht="30" x14ac:dyDescent="0.25">
      <c r="A501" s="28" t="s">
        <v>431</v>
      </c>
      <c r="B501" s="28" t="s">
        <v>432</v>
      </c>
      <c r="C501" s="28"/>
      <c r="D501" s="28"/>
      <c r="E501" s="28"/>
      <c r="F501" s="28"/>
      <c r="G501" s="28"/>
      <c r="H501" s="30"/>
      <c r="I501" s="30"/>
    </row>
    <row r="502" spans="1:9" ht="30" x14ac:dyDescent="0.25">
      <c r="A502" s="28" t="s">
        <v>433</v>
      </c>
      <c r="B502" s="28" t="s">
        <v>399</v>
      </c>
      <c r="C502" s="28"/>
      <c r="D502" s="28"/>
      <c r="E502" s="28"/>
      <c r="F502" s="28"/>
      <c r="G502" s="28"/>
      <c r="H502" s="30"/>
      <c r="I502" s="30"/>
    </row>
    <row r="503" spans="1:9" x14ac:dyDescent="0.25">
      <c r="A503" s="28" t="s">
        <v>434</v>
      </c>
      <c r="B503" s="28" t="s">
        <v>401</v>
      </c>
      <c r="C503" s="28"/>
      <c r="D503" s="28"/>
      <c r="E503" s="28"/>
      <c r="F503" s="28"/>
      <c r="G503" s="28"/>
      <c r="H503" s="30"/>
      <c r="I503" s="30"/>
    </row>
    <row r="504" spans="1:9" x14ac:dyDescent="0.25">
      <c r="A504" s="28" t="s">
        <v>435</v>
      </c>
      <c r="B504" s="28" t="s">
        <v>436</v>
      </c>
      <c r="C504" s="28"/>
      <c r="D504" s="28"/>
      <c r="E504" s="28"/>
      <c r="F504" s="28"/>
      <c r="G504" s="28"/>
      <c r="H504" s="30"/>
      <c r="I504" s="30"/>
    </row>
    <row r="505" spans="1:9" x14ac:dyDescent="0.25">
      <c r="A505" s="28" t="s">
        <v>437</v>
      </c>
      <c r="B505" s="28" t="s">
        <v>438</v>
      </c>
      <c r="C505" s="28"/>
      <c r="D505" s="28"/>
      <c r="E505" s="28"/>
      <c r="F505" s="28"/>
      <c r="G505" s="28"/>
      <c r="H505" s="30"/>
      <c r="I505" s="30"/>
    </row>
    <row r="506" spans="1:9" x14ac:dyDescent="0.25">
      <c r="E506" s="16" t="s">
        <v>85</v>
      </c>
      <c r="F506" s="16" t="str">
        <f>IF((COUNT(C499:C505)&lt;&gt;COUNT(F499:F505)),"", ROUND(SUM(F499:F505),2))</f>
        <v/>
      </c>
      <c r="G506" s="14" t="str">
        <f>IF((COUNT(C499:C505)&lt;&gt;COUNT(F499:F505)),"Neužpildytos visų objektų kainos", "")</f>
        <v>Neužpildytos visų objektų kainos</v>
      </c>
    </row>
    <row r="507" spans="1:9" ht="30" x14ac:dyDescent="0.25">
      <c r="C507" s="23" t="s">
        <v>86</v>
      </c>
      <c r="D507" s="17"/>
      <c r="E507" s="16" t="s">
        <v>87</v>
      </c>
      <c r="F507" s="16" t="str">
        <f>IF(OR(F506="",D507=""),"", ROUND(PRODUCT(D507,F506)/100,2))</f>
        <v/>
      </c>
      <c r="G507" s="14" t="str">
        <f>IF(D507="", "Nurodykite taikomą PVM dydį", "")</f>
        <v>Nurodykite taikomą PVM dydį</v>
      </c>
    </row>
    <row r="508" spans="1:9" x14ac:dyDescent="0.25">
      <c r="E508" s="16" t="s">
        <v>88</v>
      </c>
      <c r="F508" s="16">
        <f>IF(ISBLANK(F507), "", ROUND(SUM(F506:F507),2))</f>
        <v>0</v>
      </c>
    </row>
    <row r="512" spans="1:9" x14ac:dyDescent="0.25">
      <c r="A512" s="12" t="s">
        <v>439</v>
      </c>
      <c r="B512" s="12" t="s">
        <v>425</v>
      </c>
    </row>
    <row r="514" spans="1:9" x14ac:dyDescent="0.25">
      <c r="A514" s="12" t="s">
        <v>27</v>
      </c>
    </row>
    <row r="515" spans="1:9" ht="120" x14ac:dyDescent="0.25">
      <c r="A515" s="31" t="s">
        <v>28</v>
      </c>
      <c r="B515" s="31" t="s">
        <v>29</v>
      </c>
      <c r="C515" s="31" t="s">
        <v>30</v>
      </c>
      <c r="D515" s="31" t="s">
        <v>31</v>
      </c>
      <c r="E515" s="31" t="s">
        <v>32</v>
      </c>
      <c r="F515" s="31" t="s">
        <v>33</v>
      </c>
      <c r="G515" s="31" t="s">
        <v>34</v>
      </c>
      <c r="H515" s="31" t="s">
        <v>35</v>
      </c>
      <c r="I515" s="31" t="s">
        <v>36</v>
      </c>
    </row>
    <row r="516" spans="1:9" x14ac:dyDescent="0.25">
      <c r="A516" s="27" t="s">
        <v>440</v>
      </c>
      <c r="B516" s="27" t="s">
        <v>427</v>
      </c>
      <c r="C516" s="28"/>
      <c r="D516" s="28"/>
      <c r="E516" s="28"/>
      <c r="F516" s="28"/>
      <c r="G516" s="28"/>
      <c r="H516" s="28"/>
      <c r="I516" s="28"/>
    </row>
    <row r="517" spans="1:9" x14ac:dyDescent="0.25">
      <c r="A517" s="28" t="s">
        <v>441</v>
      </c>
      <c r="B517" s="28" t="s">
        <v>427</v>
      </c>
      <c r="C517" s="32">
        <v>72</v>
      </c>
      <c r="D517" s="32" t="s">
        <v>41</v>
      </c>
      <c r="E517" s="29"/>
      <c r="F517" s="28" t="str">
        <f>IF(ISBLANK(E517),"", PRODUCT(C517,E517))</f>
        <v/>
      </c>
      <c r="G517" s="30"/>
      <c r="H517" s="28"/>
      <c r="I517" s="28"/>
    </row>
    <row r="518" spans="1:9" x14ac:dyDescent="0.25">
      <c r="A518" s="28" t="s">
        <v>442</v>
      </c>
      <c r="B518" s="28" t="s">
        <v>430</v>
      </c>
      <c r="C518" s="28"/>
      <c r="D518" s="28"/>
      <c r="E518" s="28"/>
      <c r="F518" s="28"/>
      <c r="G518" s="28"/>
      <c r="H518" s="30"/>
      <c r="I518" s="30"/>
    </row>
    <row r="519" spans="1:9" ht="30" x14ac:dyDescent="0.25">
      <c r="A519" s="28" t="s">
        <v>443</v>
      </c>
      <c r="B519" s="28" t="s">
        <v>432</v>
      </c>
      <c r="C519" s="28"/>
      <c r="D519" s="28"/>
      <c r="E519" s="28"/>
      <c r="F519" s="28"/>
      <c r="G519" s="28"/>
      <c r="H519" s="30"/>
      <c r="I519" s="30"/>
    </row>
    <row r="520" spans="1:9" ht="30" x14ac:dyDescent="0.25">
      <c r="A520" s="28" t="s">
        <v>444</v>
      </c>
      <c r="B520" s="28" t="s">
        <v>399</v>
      </c>
      <c r="C520" s="28"/>
      <c r="D520" s="28"/>
      <c r="E520" s="28"/>
      <c r="F520" s="28"/>
      <c r="G520" s="28"/>
      <c r="H520" s="30"/>
      <c r="I520" s="30"/>
    </row>
    <row r="521" spans="1:9" x14ac:dyDescent="0.25">
      <c r="A521" s="28" t="s">
        <v>445</v>
      </c>
      <c r="B521" s="28" t="s">
        <v>401</v>
      </c>
      <c r="C521" s="28"/>
      <c r="D521" s="28"/>
      <c r="E521" s="28"/>
      <c r="F521" s="28"/>
      <c r="G521" s="28"/>
      <c r="H521" s="30"/>
      <c r="I521" s="30"/>
    </row>
    <row r="522" spans="1:9" x14ac:dyDescent="0.25">
      <c r="A522" s="28" t="s">
        <v>446</v>
      </c>
      <c r="B522" s="28" t="s">
        <v>447</v>
      </c>
      <c r="C522" s="28"/>
      <c r="D522" s="28"/>
      <c r="E522" s="28"/>
      <c r="F522" s="28"/>
      <c r="G522" s="28"/>
      <c r="H522" s="30"/>
      <c r="I522" s="30"/>
    </row>
    <row r="523" spans="1:9" x14ac:dyDescent="0.25">
      <c r="A523" s="28" t="s">
        <v>448</v>
      </c>
      <c r="B523" s="28" t="s">
        <v>438</v>
      </c>
      <c r="C523" s="28"/>
      <c r="D523" s="28"/>
      <c r="E523" s="28"/>
      <c r="F523" s="28"/>
      <c r="G523" s="28"/>
      <c r="H523" s="30"/>
      <c r="I523" s="30"/>
    </row>
    <row r="524" spans="1:9" x14ac:dyDescent="0.25">
      <c r="E524" s="16" t="s">
        <v>85</v>
      </c>
      <c r="F524" s="16" t="str">
        <f>IF((COUNT(C517:C523)&lt;&gt;COUNT(F517:F523)),"", ROUND(SUM(F517:F523),2))</f>
        <v/>
      </c>
      <c r="G524" s="14" t="str">
        <f>IF((COUNT(C517:C523)&lt;&gt;COUNT(F517:F523)),"Neužpildytos visų objektų kainos", "")</f>
        <v>Neužpildytos visų objektų kainos</v>
      </c>
    </row>
    <row r="525" spans="1:9" ht="30" x14ac:dyDescent="0.25">
      <c r="C525" s="23" t="s">
        <v>86</v>
      </c>
      <c r="D525" s="17"/>
      <c r="E525" s="16" t="s">
        <v>87</v>
      </c>
      <c r="F525" s="16" t="str">
        <f>IF(OR(F524="",D525=""),"", ROUND(PRODUCT(D525,F524)/100,2))</f>
        <v/>
      </c>
      <c r="G525" s="14" t="str">
        <f>IF(D525="", "Nurodykite taikomą PVM dydį", "")</f>
        <v>Nurodykite taikomą PVM dydį</v>
      </c>
    </row>
    <row r="526" spans="1:9" x14ac:dyDescent="0.25">
      <c r="E526" s="16" t="s">
        <v>88</v>
      </c>
      <c r="F526" s="16">
        <f>IF(ISBLANK(F525), "", ROUND(SUM(F524:F525),2))</f>
        <v>0</v>
      </c>
    </row>
    <row r="530" spans="1:9" x14ac:dyDescent="0.25">
      <c r="A530" s="12" t="s">
        <v>449</v>
      </c>
      <c r="B530" s="12" t="s">
        <v>425</v>
      </c>
    </row>
    <row r="532" spans="1:9" x14ac:dyDescent="0.25">
      <c r="A532" s="12" t="s">
        <v>27</v>
      </c>
    </row>
    <row r="533" spans="1:9" ht="120" x14ac:dyDescent="0.25">
      <c r="A533" s="31" t="s">
        <v>28</v>
      </c>
      <c r="B533" s="31" t="s">
        <v>29</v>
      </c>
      <c r="C533" s="31" t="s">
        <v>30</v>
      </c>
      <c r="D533" s="31" t="s">
        <v>31</v>
      </c>
      <c r="E533" s="31" t="s">
        <v>32</v>
      </c>
      <c r="F533" s="31" t="s">
        <v>33</v>
      </c>
      <c r="G533" s="31" t="s">
        <v>34</v>
      </c>
      <c r="H533" s="31" t="s">
        <v>35</v>
      </c>
      <c r="I533" s="31" t="s">
        <v>36</v>
      </c>
    </row>
    <row r="534" spans="1:9" x14ac:dyDescent="0.25">
      <c r="A534" s="27" t="s">
        <v>450</v>
      </c>
      <c r="B534" s="27" t="s">
        <v>427</v>
      </c>
      <c r="C534" s="28"/>
      <c r="D534" s="28"/>
      <c r="E534" s="28"/>
      <c r="F534" s="28"/>
      <c r="G534" s="28"/>
      <c r="H534" s="28"/>
      <c r="I534" s="28"/>
    </row>
    <row r="535" spans="1:9" x14ac:dyDescent="0.25">
      <c r="A535" s="28" t="s">
        <v>451</v>
      </c>
      <c r="B535" s="28" t="s">
        <v>427</v>
      </c>
      <c r="C535" s="32">
        <v>72</v>
      </c>
      <c r="D535" s="32" t="s">
        <v>41</v>
      </c>
      <c r="E535" s="29"/>
      <c r="F535" s="28" t="str">
        <f>IF(ISBLANK(E535),"", PRODUCT(C535,E535))</f>
        <v/>
      </c>
      <c r="G535" s="30"/>
      <c r="H535" s="28"/>
      <c r="I535" s="28"/>
    </row>
    <row r="536" spans="1:9" ht="30" x14ac:dyDescent="0.25">
      <c r="A536" s="28" t="s">
        <v>452</v>
      </c>
      <c r="B536" s="28" t="s">
        <v>432</v>
      </c>
      <c r="C536" s="28"/>
      <c r="D536" s="28"/>
      <c r="E536" s="28"/>
      <c r="F536" s="28"/>
      <c r="G536" s="28"/>
      <c r="H536" s="30"/>
      <c r="I536" s="30"/>
    </row>
    <row r="537" spans="1:9" ht="30" x14ac:dyDescent="0.25">
      <c r="A537" s="28" t="s">
        <v>453</v>
      </c>
      <c r="B537" s="28" t="s">
        <v>399</v>
      </c>
      <c r="C537" s="28"/>
      <c r="D537" s="28"/>
      <c r="E537" s="28"/>
      <c r="F537" s="28"/>
      <c r="G537" s="28"/>
      <c r="H537" s="30"/>
      <c r="I537" s="30"/>
    </row>
    <row r="538" spans="1:9" x14ac:dyDescent="0.25">
      <c r="A538" s="28" t="s">
        <v>454</v>
      </c>
      <c r="B538" s="28" t="s">
        <v>401</v>
      </c>
      <c r="C538" s="28"/>
      <c r="D538" s="28"/>
      <c r="E538" s="28"/>
      <c r="F538" s="28"/>
      <c r="G538" s="28"/>
      <c r="H538" s="30"/>
      <c r="I538" s="30"/>
    </row>
    <row r="539" spans="1:9" x14ac:dyDescent="0.25">
      <c r="A539" s="28" t="s">
        <v>455</v>
      </c>
      <c r="B539" s="28" t="s">
        <v>456</v>
      </c>
      <c r="C539" s="28"/>
      <c r="D539" s="28"/>
      <c r="E539" s="28"/>
      <c r="F539" s="28"/>
      <c r="G539" s="28"/>
      <c r="H539" s="30"/>
      <c r="I539" s="30"/>
    </row>
    <row r="540" spans="1:9" x14ac:dyDescent="0.25">
      <c r="A540" s="28" t="s">
        <v>457</v>
      </c>
      <c r="B540" s="28" t="s">
        <v>438</v>
      </c>
      <c r="C540" s="28"/>
      <c r="D540" s="28"/>
      <c r="E540" s="28"/>
      <c r="F540" s="28"/>
      <c r="G540" s="28"/>
      <c r="H540" s="30"/>
      <c r="I540" s="30"/>
    </row>
    <row r="541" spans="1:9" x14ac:dyDescent="0.25">
      <c r="E541" s="16" t="s">
        <v>85</v>
      </c>
      <c r="F541" s="16" t="str">
        <f>IF((COUNT(C535:C540)&lt;&gt;COUNT(F535:F540)),"", ROUND(SUM(F535:F540),2))</f>
        <v/>
      </c>
      <c r="G541" s="14" t="str">
        <f>IF((COUNT(C535:C540)&lt;&gt;COUNT(F535:F540)),"Neužpildytos visų objektų kainos", "")</f>
        <v>Neužpildytos visų objektų kainos</v>
      </c>
    </row>
    <row r="542" spans="1:9" ht="30" x14ac:dyDescent="0.25">
      <c r="C542" s="23" t="s">
        <v>86</v>
      </c>
      <c r="D542" s="17"/>
      <c r="E542" s="16" t="s">
        <v>87</v>
      </c>
      <c r="F542" s="16" t="str">
        <f>IF(OR(F541="",D542=""),"", ROUND(PRODUCT(D542,F541)/100,2))</f>
        <v/>
      </c>
      <c r="G542" s="14" t="str">
        <f>IF(D542="", "Nurodykite taikomą PVM dydį", "")</f>
        <v>Nurodykite taikomą PVM dydį</v>
      </c>
    </row>
    <row r="543" spans="1:9" x14ac:dyDescent="0.25">
      <c r="E543" s="16" t="s">
        <v>88</v>
      </c>
      <c r="F543" s="16">
        <f>IF(ISBLANK(F542), "", ROUND(SUM(F541:F542),2))</f>
        <v>0</v>
      </c>
    </row>
  </sheetData>
  <sheetProtection algorithmName="SHA-512" hashValue="EVgdebitgAK7GcpvXlTsikwxuCV1JcuyXRx/6SZHhKx1DIbGm6SLfspb5wszxR7eL5ctffI2e7iHaKq0SNRlng==" saltValue="O4urJfVRGgwKj3X1a4D9jw==" spinCount="100000" sheet="1" objects="1" scenarios="1"/>
  <mergeCells count="28">
    <mergeCell ref="A27:F27"/>
    <mergeCell ref="A26:F26"/>
    <mergeCell ref="C19:F19"/>
    <mergeCell ref="A25:F25"/>
    <mergeCell ref="C13:F13"/>
    <mergeCell ref="C18:F18"/>
    <mergeCell ref="A16:B16"/>
    <mergeCell ref="A23:F23"/>
    <mergeCell ref="C15:F15"/>
    <mergeCell ref="A18:B18"/>
    <mergeCell ref="C17:F17"/>
    <mergeCell ref="A15:B15"/>
    <mergeCell ref="A30:C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54" t="s">
        <v>458</v>
      </c>
      <c r="B2" s="39"/>
      <c r="C2" s="39"/>
      <c r="D2" s="39"/>
      <c r="E2" s="39"/>
      <c r="F2" s="39"/>
      <c r="G2" s="39"/>
      <c r="H2" s="39"/>
      <c r="I2" s="39"/>
      <c r="J2" s="39"/>
      <c r="K2" s="39"/>
    </row>
    <row r="3" spans="1:11" x14ac:dyDescent="0.25">
      <c r="A3" s="39"/>
      <c r="B3" s="39"/>
      <c r="C3" s="39"/>
      <c r="D3" s="39"/>
      <c r="E3" s="39"/>
      <c r="F3" s="39"/>
      <c r="G3" s="39"/>
      <c r="H3" s="39"/>
      <c r="I3" s="39"/>
      <c r="J3" s="39"/>
      <c r="K3" s="39"/>
    </row>
    <row r="4" spans="1:11" ht="15.95" customHeight="1" thickBot="1" x14ac:dyDescent="0.3">
      <c r="A4" s="7"/>
      <c r="B4" s="7"/>
      <c r="C4" s="7"/>
      <c r="D4" s="7"/>
      <c r="E4" s="7"/>
      <c r="F4" s="7"/>
      <c r="G4" s="7"/>
      <c r="H4" s="7"/>
      <c r="I4" s="7"/>
      <c r="J4" s="7"/>
    </row>
    <row r="5" spans="1:11" ht="48" customHeight="1" x14ac:dyDescent="0.25">
      <c r="A5" s="81" t="s">
        <v>459</v>
      </c>
      <c r="B5" s="65"/>
      <c r="C5" s="63" t="s">
        <v>460</v>
      </c>
      <c r="D5" s="64"/>
      <c r="E5" s="65"/>
      <c r="F5" s="63" t="s">
        <v>461</v>
      </c>
      <c r="G5" s="64"/>
      <c r="H5" s="65"/>
      <c r="I5" s="63" t="s">
        <v>462</v>
      </c>
      <c r="J5" s="65"/>
      <c r="K5" s="9" t="s">
        <v>463</v>
      </c>
    </row>
    <row r="6" spans="1:11" ht="48.95" customHeight="1" x14ac:dyDescent="0.25">
      <c r="A6" s="57"/>
      <c r="B6" s="44"/>
      <c r="C6" s="58"/>
      <c r="D6" s="56"/>
      <c r="E6" s="44"/>
      <c r="F6" s="58"/>
      <c r="G6" s="56"/>
      <c r="H6" s="44"/>
      <c r="I6" s="58"/>
      <c r="J6" s="44"/>
      <c r="K6" s="18"/>
    </row>
    <row r="7" spans="1:11" ht="48.95" customHeight="1" x14ac:dyDescent="0.25">
      <c r="A7" s="57"/>
      <c r="B7" s="44"/>
      <c r="C7" s="58"/>
      <c r="D7" s="56"/>
      <c r="E7" s="44"/>
      <c r="F7" s="58"/>
      <c r="G7" s="56"/>
      <c r="H7" s="44"/>
      <c r="I7" s="58"/>
      <c r="J7" s="44"/>
      <c r="K7" s="18"/>
    </row>
    <row r="8" spans="1:11" ht="48.95" customHeight="1" x14ac:dyDescent="0.25">
      <c r="A8" s="57"/>
      <c r="B8" s="44"/>
      <c r="C8" s="58"/>
      <c r="D8" s="56"/>
      <c r="E8" s="44"/>
      <c r="F8" s="58"/>
      <c r="G8" s="56"/>
      <c r="H8" s="44"/>
      <c r="I8" s="58"/>
      <c r="J8" s="44"/>
      <c r="K8" s="18"/>
    </row>
    <row r="9" spans="1:11" ht="48.95" customHeight="1" x14ac:dyDescent="0.25">
      <c r="A9" s="57"/>
      <c r="B9" s="44"/>
      <c r="C9" s="58"/>
      <c r="D9" s="56"/>
      <c r="E9" s="44"/>
      <c r="F9" s="58"/>
      <c r="G9" s="56"/>
      <c r="H9" s="44"/>
      <c r="I9" s="58"/>
      <c r="J9" s="44"/>
      <c r="K9" s="18"/>
    </row>
    <row r="10" spans="1:11" ht="48.95" customHeight="1" x14ac:dyDescent="0.25">
      <c r="A10" s="57"/>
      <c r="B10" s="44"/>
      <c r="C10" s="58"/>
      <c r="D10" s="56"/>
      <c r="E10" s="44"/>
      <c r="F10" s="58"/>
      <c r="G10" s="56"/>
      <c r="H10" s="44"/>
      <c r="I10" s="58"/>
      <c r="J10" s="44"/>
      <c r="K10" s="18"/>
    </row>
    <row r="11" spans="1:11" ht="48.95" customHeight="1" x14ac:dyDescent="0.25">
      <c r="A11" s="57"/>
      <c r="B11" s="44"/>
      <c r="C11" s="58"/>
      <c r="D11" s="56"/>
      <c r="E11" s="44"/>
      <c r="F11" s="58"/>
      <c r="G11" s="56"/>
      <c r="H11" s="44"/>
      <c r="I11" s="58"/>
      <c r="J11" s="44"/>
      <c r="K11" s="18"/>
    </row>
    <row r="12" spans="1:11" ht="48.95" customHeight="1" x14ac:dyDescent="0.25">
      <c r="A12" s="57"/>
      <c r="B12" s="44"/>
      <c r="C12" s="58"/>
      <c r="D12" s="56"/>
      <c r="E12" s="44"/>
      <c r="F12" s="58"/>
      <c r="G12" s="56"/>
      <c r="H12" s="44"/>
      <c r="I12" s="58"/>
      <c r="J12" s="44"/>
      <c r="K12" s="18"/>
    </row>
    <row r="13" spans="1:11" ht="48.95" customHeight="1" x14ac:dyDescent="0.25">
      <c r="A13" s="57"/>
      <c r="B13" s="44"/>
      <c r="C13" s="58"/>
      <c r="D13" s="56"/>
      <c r="E13" s="44"/>
      <c r="F13" s="58"/>
      <c r="G13" s="56"/>
      <c r="H13" s="44"/>
      <c r="I13" s="58"/>
      <c r="J13" s="44"/>
      <c r="K13" s="18"/>
    </row>
    <row r="14" spans="1:11" ht="48.95" customHeight="1" x14ac:dyDescent="0.25">
      <c r="A14" s="57"/>
      <c r="B14" s="44"/>
      <c r="C14" s="58"/>
      <c r="D14" s="56"/>
      <c r="E14" s="44"/>
      <c r="F14" s="58"/>
      <c r="G14" s="56"/>
      <c r="H14" s="44"/>
      <c r="I14" s="58"/>
      <c r="J14" s="44"/>
      <c r="K14" s="18"/>
    </row>
    <row r="15" spans="1:11" ht="48" customHeight="1" thickBot="1" x14ac:dyDescent="0.3">
      <c r="A15" s="83"/>
      <c r="B15" s="71"/>
      <c r="C15" s="76"/>
      <c r="D15" s="70"/>
      <c r="E15" s="71"/>
      <c r="F15" s="76"/>
      <c r="G15" s="70"/>
      <c r="H15" s="71"/>
      <c r="I15" s="76"/>
      <c r="J15" s="71"/>
      <c r="K15" s="19"/>
    </row>
    <row r="16" spans="1:11" ht="18.95" customHeight="1" x14ac:dyDescent="0.25">
      <c r="A16" s="10"/>
      <c r="B16" s="10"/>
      <c r="C16" s="10"/>
      <c r="D16" s="10"/>
      <c r="E16" s="10"/>
      <c r="F16" s="10"/>
      <c r="G16" s="10"/>
      <c r="H16" s="10"/>
      <c r="I16" s="10"/>
      <c r="J16" s="10"/>
      <c r="K16" s="11"/>
    </row>
    <row r="17" spans="1:11" ht="48.95" customHeight="1" x14ac:dyDescent="0.25">
      <c r="A17" s="80" t="s">
        <v>464</v>
      </c>
      <c r="B17" s="39"/>
      <c r="C17" s="39"/>
      <c r="D17" s="39"/>
      <c r="E17" s="39"/>
      <c r="F17" s="39"/>
      <c r="G17" s="39"/>
      <c r="H17" s="39"/>
      <c r="I17" s="39"/>
      <c r="J17" s="39"/>
      <c r="K17" s="39"/>
    </row>
    <row r="18" spans="1:11" ht="15.95" customHeight="1" thickBot="1" x14ac:dyDescent="0.3">
      <c r="A18" s="10"/>
      <c r="B18" s="10"/>
      <c r="C18" s="10"/>
      <c r="D18" s="10"/>
      <c r="E18" s="10"/>
      <c r="F18" s="10"/>
      <c r="G18" s="10"/>
      <c r="H18" s="10"/>
      <c r="I18" s="10"/>
      <c r="J18" s="10"/>
      <c r="K18" s="11"/>
    </row>
    <row r="19" spans="1:11" ht="48.95" customHeight="1" x14ac:dyDescent="0.25">
      <c r="A19" s="81" t="s">
        <v>29</v>
      </c>
      <c r="B19" s="65"/>
      <c r="C19" s="63" t="s">
        <v>460</v>
      </c>
      <c r="D19" s="64"/>
      <c r="E19" s="65"/>
      <c r="F19" s="63" t="s">
        <v>465</v>
      </c>
      <c r="G19" s="64"/>
      <c r="H19" s="65"/>
      <c r="I19" s="82" t="s">
        <v>462</v>
      </c>
      <c r="J19" s="79"/>
      <c r="K19" s="11"/>
    </row>
    <row r="20" spans="1:11" ht="48.95" customHeight="1" x14ac:dyDescent="0.25">
      <c r="A20" s="57"/>
      <c r="B20" s="44"/>
      <c r="C20" s="58"/>
      <c r="D20" s="56"/>
      <c r="E20" s="44"/>
      <c r="F20" s="58"/>
      <c r="G20" s="56"/>
      <c r="H20" s="44"/>
      <c r="I20" s="62"/>
      <c r="J20" s="61"/>
      <c r="K20" s="11"/>
    </row>
    <row r="21" spans="1:11" ht="48.95" customHeight="1" x14ac:dyDescent="0.25">
      <c r="A21" s="57"/>
      <c r="B21" s="44"/>
      <c r="C21" s="58"/>
      <c r="D21" s="56"/>
      <c r="E21" s="44"/>
      <c r="F21" s="58"/>
      <c r="G21" s="56"/>
      <c r="H21" s="44"/>
      <c r="I21" s="62"/>
      <c r="J21" s="61"/>
      <c r="K21" s="11"/>
    </row>
    <row r="22" spans="1:11" ht="48.95" customHeight="1" x14ac:dyDescent="0.25">
      <c r="A22" s="57"/>
      <c r="B22" s="44"/>
      <c r="C22" s="58"/>
      <c r="D22" s="56"/>
      <c r="E22" s="44"/>
      <c r="F22" s="58"/>
      <c r="G22" s="56"/>
      <c r="H22" s="44"/>
      <c r="I22" s="62"/>
      <c r="J22" s="61"/>
      <c r="K22" s="11"/>
    </row>
    <row r="23" spans="1:11" ht="48.95" customHeight="1" x14ac:dyDescent="0.25">
      <c r="A23" s="57"/>
      <c r="B23" s="44"/>
      <c r="C23" s="58"/>
      <c r="D23" s="56"/>
      <c r="E23" s="44"/>
      <c r="F23" s="58"/>
      <c r="G23" s="56"/>
      <c r="H23" s="44"/>
      <c r="I23" s="62"/>
      <c r="J23" s="61"/>
      <c r="K23" s="11"/>
    </row>
    <row r="24" spans="1:11" ht="48.95" customHeight="1" x14ac:dyDescent="0.25">
      <c r="A24" s="57"/>
      <c r="B24" s="44"/>
      <c r="C24" s="58"/>
      <c r="D24" s="56"/>
      <c r="E24" s="44"/>
      <c r="F24" s="58"/>
      <c r="G24" s="56"/>
      <c r="H24" s="44"/>
      <c r="I24" s="62"/>
      <c r="J24" s="61"/>
      <c r="K24" s="11"/>
    </row>
    <row r="25" spans="1:11" ht="48.95" customHeight="1" x14ac:dyDescent="0.25">
      <c r="A25" s="57"/>
      <c r="B25" s="44"/>
      <c r="C25" s="58"/>
      <c r="D25" s="56"/>
      <c r="E25" s="44"/>
      <c r="F25" s="58"/>
      <c r="G25" s="56"/>
      <c r="H25" s="44"/>
      <c r="I25" s="62"/>
      <c r="J25" s="61"/>
      <c r="K25" s="11"/>
    </row>
    <row r="26" spans="1:11" ht="48.95" customHeight="1" x14ac:dyDescent="0.25">
      <c r="A26" s="57"/>
      <c r="B26" s="44"/>
      <c r="C26" s="58"/>
      <c r="D26" s="56"/>
      <c r="E26" s="44"/>
      <c r="F26" s="58"/>
      <c r="G26" s="56"/>
      <c r="H26" s="44"/>
      <c r="I26" s="62"/>
      <c r="J26" s="61"/>
      <c r="K26" s="11"/>
    </row>
    <row r="27" spans="1:11" ht="48.95" customHeight="1" x14ac:dyDescent="0.25">
      <c r="A27" s="57"/>
      <c r="B27" s="44"/>
      <c r="C27" s="58"/>
      <c r="D27" s="56"/>
      <c r="E27" s="44"/>
      <c r="F27" s="58"/>
      <c r="G27" s="56"/>
      <c r="H27" s="44"/>
      <c r="I27" s="62"/>
      <c r="J27" s="61"/>
      <c r="K27" s="11"/>
    </row>
    <row r="28" spans="1:11" ht="48.95" customHeight="1" x14ac:dyDescent="0.25">
      <c r="A28" s="57"/>
      <c r="B28" s="44"/>
      <c r="C28" s="58"/>
      <c r="D28" s="56"/>
      <c r="E28" s="44"/>
      <c r="F28" s="58"/>
      <c r="G28" s="56"/>
      <c r="H28" s="44"/>
      <c r="I28" s="62"/>
      <c r="J28" s="61"/>
      <c r="K28" s="11"/>
    </row>
    <row r="29" spans="1:11" ht="48.95" customHeight="1" x14ac:dyDescent="0.25">
      <c r="A29" s="57"/>
      <c r="B29" s="44"/>
      <c r="C29" s="58"/>
      <c r="D29" s="56"/>
      <c r="E29" s="44"/>
      <c r="F29" s="58"/>
      <c r="G29" s="56"/>
      <c r="H29" s="44"/>
      <c r="I29" s="62"/>
      <c r="J29" s="61"/>
      <c r="K29" s="11"/>
    </row>
    <row r="31" spans="1:11" ht="33" customHeight="1" x14ac:dyDescent="0.25">
      <c r="A31" s="68"/>
      <c r="B31" s="39"/>
      <c r="C31" s="39"/>
      <c r="D31" s="39"/>
      <c r="E31" s="39"/>
      <c r="F31" s="39"/>
      <c r="G31" s="39"/>
      <c r="H31" s="39"/>
      <c r="I31" s="39"/>
      <c r="J31" s="39"/>
    </row>
    <row r="33" spans="1:10" ht="15.95" customHeight="1" x14ac:dyDescent="0.25">
      <c r="A33" s="67" t="s">
        <v>466</v>
      </c>
      <c r="B33" s="39"/>
      <c r="C33" s="39"/>
      <c r="D33" s="39"/>
      <c r="E33" s="39"/>
      <c r="F33" s="39"/>
      <c r="G33" s="39"/>
      <c r="H33" s="39"/>
      <c r="I33" s="39"/>
      <c r="J33" s="39"/>
    </row>
    <row r="34" spans="1:10" ht="15.95" customHeight="1" thickBot="1" x14ac:dyDescent="0.3"/>
    <row r="35" spans="1:10" ht="15.95" customHeight="1" x14ac:dyDescent="0.25">
      <c r="A35" s="8" t="s">
        <v>28</v>
      </c>
      <c r="B35" s="77" t="s">
        <v>467</v>
      </c>
      <c r="C35" s="64"/>
      <c r="D35" s="64"/>
      <c r="E35" s="64"/>
      <c r="F35" s="64"/>
      <c r="G35" s="65"/>
      <c r="H35" s="78" t="s">
        <v>468</v>
      </c>
      <c r="I35" s="64"/>
      <c r="J35" s="79"/>
    </row>
    <row r="36" spans="1:10" ht="48" customHeight="1" x14ac:dyDescent="0.25">
      <c r="A36" s="20" t="s">
        <v>469</v>
      </c>
      <c r="B36" s="59" t="s">
        <v>470</v>
      </c>
      <c r="C36" s="56"/>
      <c r="D36" s="56"/>
      <c r="E36" s="56"/>
      <c r="F36" s="56"/>
      <c r="G36" s="44"/>
      <c r="H36" s="60"/>
      <c r="I36" s="56"/>
      <c r="J36" s="61"/>
    </row>
    <row r="37" spans="1:10" ht="48" customHeight="1" x14ac:dyDescent="0.25">
      <c r="A37" s="20" t="s">
        <v>471</v>
      </c>
      <c r="B37" s="59" t="s">
        <v>472</v>
      </c>
      <c r="C37" s="56"/>
      <c r="D37" s="56"/>
      <c r="E37" s="56"/>
      <c r="F37" s="56"/>
      <c r="G37" s="44"/>
      <c r="H37" s="60"/>
      <c r="I37" s="56"/>
      <c r="J37" s="61"/>
    </row>
    <row r="38" spans="1:10" ht="48" customHeight="1" x14ac:dyDescent="0.25">
      <c r="A38" s="20" t="s">
        <v>473</v>
      </c>
      <c r="B38" s="59" t="s">
        <v>474</v>
      </c>
      <c r="C38" s="56"/>
      <c r="D38" s="56"/>
      <c r="E38" s="56"/>
      <c r="F38" s="56"/>
      <c r="G38" s="44"/>
      <c r="H38" s="60"/>
      <c r="I38" s="56"/>
      <c r="J38" s="61"/>
    </row>
    <row r="39" spans="1:10" ht="48" customHeight="1" x14ac:dyDescent="0.25">
      <c r="A39" s="21"/>
      <c r="B39" s="55"/>
      <c r="C39" s="56"/>
      <c r="D39" s="56"/>
      <c r="E39" s="56"/>
      <c r="F39" s="56"/>
      <c r="G39" s="44"/>
      <c r="H39" s="60"/>
      <c r="I39" s="56"/>
      <c r="J39" s="61"/>
    </row>
    <row r="40" spans="1:10" ht="48" customHeight="1" x14ac:dyDescent="0.25">
      <c r="A40" s="21"/>
      <c r="B40" s="55"/>
      <c r="C40" s="56"/>
      <c r="D40" s="56"/>
      <c r="E40" s="56"/>
      <c r="F40" s="56"/>
      <c r="G40" s="44"/>
      <c r="H40" s="60"/>
      <c r="I40" s="56"/>
      <c r="J40" s="61"/>
    </row>
    <row r="41" spans="1:10" ht="48" customHeight="1" x14ac:dyDescent="0.25">
      <c r="A41" s="21"/>
      <c r="B41" s="55"/>
      <c r="C41" s="56"/>
      <c r="D41" s="56"/>
      <c r="E41" s="56"/>
      <c r="F41" s="56"/>
      <c r="G41" s="44"/>
      <c r="H41" s="60"/>
      <c r="I41" s="56"/>
      <c r="J41" s="61"/>
    </row>
    <row r="42" spans="1:10" ht="48" customHeight="1" x14ac:dyDescent="0.25">
      <c r="A42" s="21"/>
      <c r="B42" s="55"/>
      <c r="C42" s="56"/>
      <c r="D42" s="56"/>
      <c r="E42" s="56"/>
      <c r="F42" s="56"/>
      <c r="G42" s="44"/>
      <c r="H42" s="60"/>
      <c r="I42" s="56"/>
      <c r="J42" s="61"/>
    </row>
    <row r="43" spans="1:10" ht="48" customHeight="1" x14ac:dyDescent="0.25">
      <c r="A43" s="21"/>
      <c r="B43" s="55"/>
      <c r="C43" s="56"/>
      <c r="D43" s="56"/>
      <c r="E43" s="56"/>
      <c r="F43" s="56"/>
      <c r="G43" s="44"/>
      <c r="H43" s="60"/>
      <c r="I43" s="56"/>
      <c r="J43" s="61"/>
    </row>
    <row r="44" spans="1:10" ht="48" customHeight="1" x14ac:dyDescent="0.25">
      <c r="A44" s="21"/>
      <c r="B44" s="55"/>
      <c r="C44" s="56"/>
      <c r="D44" s="56"/>
      <c r="E44" s="56"/>
      <c r="F44" s="56"/>
      <c r="G44" s="44"/>
      <c r="H44" s="60"/>
      <c r="I44" s="56"/>
      <c r="J44" s="61"/>
    </row>
    <row r="45" spans="1:10" ht="48" customHeight="1" x14ac:dyDescent="0.25">
      <c r="A45" s="21"/>
      <c r="B45" s="55"/>
      <c r="C45" s="56"/>
      <c r="D45" s="56"/>
      <c r="E45" s="56"/>
      <c r="F45" s="56"/>
      <c r="G45" s="44"/>
      <c r="H45" s="60"/>
      <c r="I45" s="56"/>
      <c r="J45" s="61"/>
    </row>
    <row r="46" spans="1:10" ht="48.95" customHeight="1" thickBot="1" x14ac:dyDescent="0.3">
      <c r="A46" s="22"/>
      <c r="B46" s="69"/>
      <c r="C46" s="70"/>
      <c r="D46" s="70"/>
      <c r="E46" s="70"/>
      <c r="F46" s="70"/>
      <c r="G46" s="71"/>
      <c r="H46" s="72"/>
      <c r="I46" s="73"/>
      <c r="J46" s="74"/>
    </row>
    <row r="48" spans="1:10" ht="102" customHeight="1" x14ac:dyDescent="0.25">
      <c r="A48" s="68" t="s">
        <v>475</v>
      </c>
      <c r="B48" s="39"/>
      <c r="C48" s="39"/>
      <c r="D48" s="39"/>
      <c r="E48" s="39"/>
      <c r="F48" s="39"/>
      <c r="G48" s="39"/>
      <c r="H48" s="39"/>
      <c r="I48" s="39"/>
      <c r="J48" s="39"/>
    </row>
    <row r="51" spans="1:10" x14ac:dyDescent="0.25">
      <c r="A51" s="75" t="s">
        <v>476</v>
      </c>
      <c r="B51" s="39"/>
      <c r="C51" s="39"/>
      <c r="D51" s="39"/>
      <c r="E51" s="66"/>
      <c r="F51" s="39"/>
      <c r="G51" s="39"/>
      <c r="H51" s="39"/>
      <c r="I51" s="39"/>
      <c r="J51" s="39"/>
    </row>
    <row r="53" spans="1:10" x14ac:dyDescent="0.25">
      <c r="A53" s="75" t="s">
        <v>477</v>
      </c>
      <c r="B53" s="39"/>
      <c r="C53" s="39"/>
      <c r="D53" s="39"/>
      <c r="E53" s="66"/>
      <c r="F53" s="39"/>
      <c r="G53" s="39"/>
      <c r="H53" s="39"/>
      <c r="I53" s="39"/>
      <c r="J53" s="39"/>
    </row>
    <row r="100" spans="1:1" ht="15.75" x14ac:dyDescent="0.25">
      <c r="A100" t="s">
        <v>478</v>
      </c>
    </row>
  </sheetData>
  <sheetProtection sheet="1"/>
  <mergeCells count="121">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C7:E7"/>
    <mergeCell ref="A27:B27"/>
    <mergeCell ref="F14:H14"/>
    <mergeCell ref="B36:G36"/>
    <mergeCell ref="A17:K17"/>
    <mergeCell ref="A22:B22"/>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Kul ligonine</cp:lastModifiedBy>
  <dcterms:created xsi:type="dcterms:W3CDTF">2023-04-04T12:16:45Z</dcterms:created>
  <dcterms:modified xsi:type="dcterms:W3CDTF">2025-11-20T07:32:02Z</dcterms:modified>
</cp:coreProperties>
</file>