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lakdlt-my.sharepoint.com/personal/loreta_jakstiene_vialietuva_lt/Documents/Darbalaukis/"/>
    </mc:Choice>
  </mc:AlternateContent>
  <xr:revisionPtr revIDLastSave="0" documentId="8_{064495E0-97E6-4010-B105-902E14E301B0}" xr6:coauthVersionLast="47" xr6:coauthVersionMax="47" xr10:uidLastSave="{00000000-0000-0000-0000-000000000000}"/>
  <bookViews>
    <workbookView xWindow="-108" yWindow="-108" windowWidth="23256" windowHeight="12456" tabRatio="883" xr2:uid="{A0E2F1DD-CAA6-4A6E-B719-11CA0143ACF2}"/>
  </bookViews>
  <sheets>
    <sheet name="SANTRAUKA" sheetId="44" r:id="rId1"/>
    <sheet name="DKŽ_9" sheetId="35" r:id="rId2"/>
    <sheet name="DKŽ_8" sheetId="34" r:id="rId3"/>
    <sheet name="DKŽ_7" sheetId="33" r:id="rId4"/>
    <sheet name="DKŽ_6" sheetId="32" r:id="rId5"/>
    <sheet name="DKŽ_5" sheetId="31" r:id="rId6"/>
    <sheet name="DKŽ_4" sheetId="30" r:id="rId7"/>
    <sheet name="DKŽ_3" sheetId="29" r:id="rId8"/>
    <sheet name="DKŽ_2 (2)" sheetId="28" r:id="rId9"/>
    <sheet name="DKŽ_1 (2)" sheetId="27" r:id="rId10"/>
    <sheet name="DKŽ_(2) 7" sheetId="25" r:id="rId11"/>
    <sheet name="DKŽ_(1) 7" sheetId="24" r:id="rId12"/>
    <sheet name="Elektrotechninė (apšvietimo) 6" sheetId="21" r:id="rId13"/>
    <sheet name="Susisiekimo 6" sheetId="20" r:id="rId14"/>
    <sheet name="Elektrotechninė apšvietimo 5" sheetId="18" r:id="rId15"/>
    <sheet name="Susisiekimo 5" sheetId="17" r:id="rId16"/>
    <sheet name="DKZ_37" sheetId="15" r:id="rId17"/>
    <sheet name="DKZ_36 " sheetId="14" r:id="rId18"/>
    <sheet name="Elektrotechninė (apšvietimo 3" sheetId="9" r:id="rId19"/>
    <sheet name="Susisiekimo 3" sheetId="8" r:id="rId20"/>
    <sheet name="Elektrotechninė 12-14 (apšv)" sheetId="39" r:id="rId21"/>
    <sheet name="Elektrotechninė 12 (apšvietimo)" sheetId="40" r:id="rId22"/>
    <sheet name="Susisiekimo 14" sheetId="41" r:id="rId23"/>
    <sheet name="Susisiekimo 13" sheetId="42" r:id="rId24"/>
    <sheet name="Susisiekimo 12" sheetId="43" r:id="rId25"/>
    <sheet name="Elektrotechninė (apšvietimo)1" sheetId="3" r:id="rId26"/>
    <sheet name="Susisiekimo1" sheetId="2" r:id="rId27"/>
  </sheets>
  <definedNames>
    <definedName name="__DdeLink__12319_354989701" localSheetId="17">'DKZ_36 '!#REF!</definedName>
    <definedName name="__DdeLink__12319_354989701" localSheetId="16">DKZ_37!#REF!</definedName>
    <definedName name="__DdeLink__12319_354989701" localSheetId="11">'DKŽ_(1) 7'!#REF!</definedName>
    <definedName name="__DdeLink__12321_354989701_Copy_3" localSheetId="17">'DKZ_36 '!#REF!</definedName>
    <definedName name="__DdeLink__12321_354989701_Copy_3" localSheetId="16">DKZ_37!#REF!</definedName>
    <definedName name="__DdeLink__12321_354989701_Copy_3" localSheetId="11">'DKŽ_(1) 7'!#REF!</definedName>
    <definedName name="__DdeLink__3079_1289581934" localSheetId="17">'DKZ_36 '!#REF!</definedName>
    <definedName name="__DdeLink__3079_1289581934" localSheetId="16">DKZ_37!#REF!</definedName>
    <definedName name="__DdeLink__3079_1289581934" localSheetId="11">'DKŽ_(1) 7'!#REF!</definedName>
    <definedName name="__DdeLink__3079_1289581934_Copy_1" localSheetId="17">'DKZ_36 '!#REF!</definedName>
    <definedName name="__DdeLink__3079_1289581934_Copy_1" localSheetId="16">DKZ_37!#REF!</definedName>
    <definedName name="__DdeLink__3079_1289581934_Copy_1" localSheetId="11">'DKŽ_(1) 7'!#REF!</definedName>
    <definedName name="__DdeLink__58460_1875833527" localSheetId="17">'DKZ_36 '!#REF!</definedName>
    <definedName name="__DdeLink__58460_1875833527" localSheetId="16">DKZ_37!#REF!</definedName>
    <definedName name="__DdeLink__58460_1875833527" localSheetId="11">'DKŽ_(1) 7'!#REF!</definedName>
    <definedName name="_xlnm._FilterDatabase" localSheetId="17" hidden="1">'DKZ_36 '!$A$3:$I$41</definedName>
    <definedName name="_xlnm._FilterDatabase" localSheetId="16" hidden="1">DKZ_37!$A$3:$I$42</definedName>
    <definedName name="_xlnm._FilterDatabase" localSheetId="11" hidden="1">'DKŽ_(1) 7'!$A$2:$I$15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4" l="1"/>
  <c r="C21" i="44" s="1"/>
  <c r="C7" i="44"/>
  <c r="C8" i="44"/>
  <c r="C9" i="44"/>
  <c r="C10" i="44"/>
  <c r="C11" i="44"/>
  <c r="C12" i="44"/>
  <c r="C13" i="44"/>
  <c r="C14" i="44"/>
  <c r="C15" i="44"/>
  <c r="C16" i="44"/>
  <c r="C17" i="44"/>
  <c r="C18" i="44"/>
  <c r="C19" i="44"/>
  <c r="C20" i="44"/>
  <c r="I48" i="43" l="1"/>
  <c r="G48" i="43"/>
  <c r="G47" i="43"/>
  <c r="G46" i="43"/>
  <c r="G45" i="43"/>
  <c r="G44" i="43"/>
  <c r="G43" i="43"/>
  <c r="I47" i="43" s="1"/>
  <c r="I42" i="43"/>
  <c r="G42" i="43"/>
  <c r="G41" i="43"/>
  <c r="G40" i="43"/>
  <c r="G38" i="43"/>
  <c r="G37" i="43"/>
  <c r="G36" i="43"/>
  <c r="G35" i="43"/>
  <c r="I34" i="43"/>
  <c r="G34" i="43"/>
  <c r="G33" i="43"/>
  <c r="G32" i="43"/>
  <c r="G31" i="43"/>
  <c r="G30" i="43"/>
  <c r="G29" i="43"/>
  <c r="G28" i="43"/>
  <c r="I27" i="43"/>
  <c r="G27" i="43"/>
  <c r="G26" i="43"/>
  <c r="G25" i="43"/>
  <c r="G24" i="43"/>
  <c r="G23" i="43"/>
  <c r="G22" i="43"/>
  <c r="G21" i="43"/>
  <c r="I24" i="43" s="1"/>
  <c r="G20" i="43"/>
  <c r="G19" i="43"/>
  <c r="G18" i="43"/>
  <c r="G17" i="43"/>
  <c r="G16" i="43"/>
  <c r="G15" i="43"/>
  <c r="G14" i="43"/>
  <c r="G13" i="43"/>
  <c r="G12" i="43"/>
  <c r="G11" i="43"/>
  <c r="G10" i="43"/>
  <c r="G9" i="43"/>
  <c r="G8" i="43"/>
  <c r="G7" i="43"/>
  <c r="G6" i="43"/>
  <c r="G49" i="43" s="1"/>
  <c r="G5" i="43"/>
  <c r="I44" i="42"/>
  <c r="G44" i="42"/>
  <c r="I43" i="42"/>
  <c r="G43" i="42"/>
  <c r="G42" i="42"/>
  <c r="G41" i="42"/>
  <c r="G40" i="42"/>
  <c r="G39" i="42"/>
  <c r="I41" i="42" s="1"/>
  <c r="G38" i="42"/>
  <c r="G36" i="42"/>
  <c r="G35" i="42"/>
  <c r="G34" i="42"/>
  <c r="G33" i="42"/>
  <c r="G32" i="42"/>
  <c r="G31" i="42"/>
  <c r="I33" i="42" s="1"/>
  <c r="G30" i="42"/>
  <c r="G29" i="42"/>
  <c r="G28" i="42"/>
  <c r="G27" i="42"/>
  <c r="G26" i="42"/>
  <c r="G25" i="42"/>
  <c r="I27" i="42" s="1"/>
  <c r="G24" i="42"/>
  <c r="G23" i="42"/>
  <c r="G22" i="42"/>
  <c r="G21" i="42"/>
  <c r="G20" i="42"/>
  <c r="G19" i="42"/>
  <c r="I24" i="42" s="1"/>
  <c r="G18" i="42"/>
  <c r="G17" i="42"/>
  <c r="G16" i="42"/>
  <c r="G15" i="42"/>
  <c r="G14" i="42"/>
  <c r="G13" i="42"/>
  <c r="G12" i="42"/>
  <c r="G11" i="42"/>
  <c r="G10" i="42"/>
  <c r="I17" i="42" s="1"/>
  <c r="G9" i="42"/>
  <c r="G8" i="42"/>
  <c r="G7" i="42"/>
  <c r="G6" i="42"/>
  <c r="G5" i="42"/>
  <c r="G45" i="42" s="1"/>
  <c r="G34" i="41"/>
  <c r="G33" i="41"/>
  <c r="I34" i="41" s="1"/>
  <c r="G32" i="41"/>
  <c r="G31" i="41"/>
  <c r="I32" i="41" s="1"/>
  <c r="G30" i="41"/>
  <c r="G28" i="41"/>
  <c r="G27" i="41"/>
  <c r="G26" i="41"/>
  <c r="G25" i="41"/>
  <c r="G24" i="41"/>
  <c r="I30" i="41" s="1"/>
  <c r="G23" i="41"/>
  <c r="I22" i="41"/>
  <c r="G22" i="41"/>
  <c r="G21" i="41"/>
  <c r="G20" i="41"/>
  <c r="G19" i="41"/>
  <c r="G18" i="41"/>
  <c r="I19" i="41" s="1"/>
  <c r="G17" i="41"/>
  <c r="G16" i="41"/>
  <c r="G15" i="41"/>
  <c r="G14" i="41"/>
  <c r="G13" i="41"/>
  <c r="G12" i="41"/>
  <c r="G11" i="41"/>
  <c r="G10" i="41"/>
  <c r="G9" i="41"/>
  <c r="I16" i="41" s="1"/>
  <c r="G8" i="41"/>
  <c r="G7" i="41"/>
  <c r="G6" i="41"/>
  <c r="G5" i="41"/>
  <c r="G35" i="41" s="1"/>
  <c r="G51" i="40"/>
  <c r="G50" i="40"/>
  <c r="G49" i="40"/>
  <c r="G48" i="40"/>
  <c r="G47" i="40"/>
  <c r="G46" i="40"/>
  <c r="G45" i="40"/>
  <c r="G44" i="40"/>
  <c r="G42" i="40"/>
  <c r="G41" i="40"/>
  <c r="G40" i="40"/>
  <c r="G39" i="40"/>
  <c r="G38" i="40"/>
  <c r="G37" i="40"/>
  <c r="I51" i="40" s="1"/>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8" i="40"/>
  <c r="G52" i="40" s="1"/>
  <c r="G7" i="40"/>
  <c r="G6" i="40"/>
  <c r="G48" i="39"/>
  <c r="G47" i="39"/>
  <c r="G46" i="39"/>
  <c r="G45" i="39"/>
  <c r="I48" i="39" s="1"/>
  <c r="G44" i="39"/>
  <c r="G43" i="39"/>
  <c r="G42"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G8" i="39"/>
  <c r="I35" i="39" s="1"/>
  <c r="G7" i="39"/>
  <c r="G6" i="39"/>
  <c r="G49" i="39" s="1"/>
  <c r="I17" i="43" l="1"/>
  <c r="I36" i="40"/>
  <c r="I42" i="35" l="1"/>
  <c r="G42" i="35"/>
  <c r="G41" i="35"/>
  <c r="B41" i="35"/>
  <c r="B42" i="35" s="1"/>
  <c r="G40" i="35"/>
  <c r="G39" i="35"/>
  <c r="B39" i="35"/>
  <c r="G38" i="35"/>
  <c r="B38" i="35"/>
  <c r="G37" i="35"/>
  <c r="G36" i="35"/>
  <c r="G35" i="35"/>
  <c r="G34" i="35"/>
  <c r="G33" i="35"/>
  <c r="G32" i="35"/>
  <c r="G31" i="35"/>
  <c r="G30" i="35"/>
  <c r="G29" i="35"/>
  <c r="B29" i="35"/>
  <c r="B30" i="35" s="1"/>
  <c r="B31" i="35" s="1"/>
  <c r="B32" i="35" s="1"/>
  <c r="B33" i="35" s="1"/>
  <c r="B34" i="35" s="1"/>
  <c r="B35" i="35" s="1"/>
  <c r="B36" i="35" s="1"/>
  <c r="G28" i="35"/>
  <c r="I39" i="35" s="1"/>
  <c r="G27" i="35"/>
  <c r="G26" i="35"/>
  <c r="G25" i="35"/>
  <c r="G24" i="35"/>
  <c r="G23" i="35"/>
  <c r="G22" i="35"/>
  <c r="G21" i="35"/>
  <c r="G20" i="35"/>
  <c r="G19" i="35"/>
  <c r="G18" i="35"/>
  <c r="G17" i="35"/>
  <c r="G16" i="35"/>
  <c r="G15" i="35"/>
  <c r="B15" i="35"/>
  <c r="B16" i="35" s="1"/>
  <c r="B17" i="35" s="1"/>
  <c r="B18" i="35" s="1"/>
  <c r="B19" i="35" s="1"/>
  <c r="B20" i="35" s="1"/>
  <c r="B21" i="35" s="1"/>
  <c r="B22" i="35" s="1"/>
  <c r="B23" i="35" s="1"/>
  <c r="B24" i="35" s="1"/>
  <c r="B25" i="35" s="1"/>
  <c r="B26" i="35" s="1"/>
  <c r="B27" i="35" s="1"/>
  <c r="G14" i="35"/>
  <c r="B14" i="35"/>
  <c r="G13" i="35"/>
  <c r="G12" i="35"/>
  <c r="G11" i="35"/>
  <c r="G10" i="35"/>
  <c r="G9" i="35"/>
  <c r="G8" i="35"/>
  <c r="G7" i="35"/>
  <c r="G6" i="35"/>
  <c r="G43" i="35" s="1"/>
  <c r="B6" i="35"/>
  <c r="B7" i="35" s="1"/>
  <c r="B8" i="35" s="1"/>
  <c r="B9" i="35" s="1"/>
  <c r="B10" i="35" s="1"/>
  <c r="B11" i="35" s="1"/>
  <c r="B12" i="35" s="1"/>
  <c r="G5" i="35"/>
  <c r="B5" i="35"/>
  <c r="G4" i="35"/>
  <c r="I27" i="35" s="1"/>
  <c r="G42" i="34"/>
  <c r="I42" i="34" s="1"/>
  <c r="G41" i="34"/>
  <c r="B41" i="34"/>
  <c r="B42" i="34" s="1"/>
  <c r="G40" i="34"/>
  <c r="G39" i="34"/>
  <c r="B39" i="34"/>
  <c r="G38" i="34"/>
  <c r="B38" i="34"/>
  <c r="G37" i="34"/>
  <c r="G36" i="34"/>
  <c r="G35" i="34"/>
  <c r="G34" i="34"/>
  <c r="G33" i="34"/>
  <c r="G32" i="34"/>
  <c r="G31" i="34"/>
  <c r="G30" i="34"/>
  <c r="I39" i="34" s="1"/>
  <c r="B30" i="34"/>
  <c r="B31" i="34" s="1"/>
  <c r="B32" i="34" s="1"/>
  <c r="B33" i="34" s="1"/>
  <c r="B34" i="34" s="1"/>
  <c r="B35" i="34" s="1"/>
  <c r="B36" i="34" s="1"/>
  <c r="G29" i="34"/>
  <c r="B29" i="34"/>
  <c r="G28" i="34"/>
  <c r="G27" i="34"/>
  <c r="G26" i="34"/>
  <c r="G25" i="34"/>
  <c r="G24" i="34"/>
  <c r="G23" i="34"/>
  <c r="G22" i="34"/>
  <c r="G21" i="34"/>
  <c r="G20" i="34"/>
  <c r="G19" i="34"/>
  <c r="G18" i="34"/>
  <c r="G17" i="34"/>
  <c r="G16" i="34"/>
  <c r="G15" i="34"/>
  <c r="G14" i="34"/>
  <c r="B14" i="34"/>
  <c r="B15" i="34" s="1"/>
  <c r="B16" i="34" s="1"/>
  <c r="B17" i="34" s="1"/>
  <c r="B18" i="34" s="1"/>
  <c r="B19" i="34" s="1"/>
  <c r="B20" i="34" s="1"/>
  <c r="B21" i="34" s="1"/>
  <c r="B22" i="34" s="1"/>
  <c r="B23" i="34" s="1"/>
  <c r="B24" i="34" s="1"/>
  <c r="B25" i="34" s="1"/>
  <c r="B26" i="34" s="1"/>
  <c r="B27" i="34" s="1"/>
  <c r="G13" i="34"/>
  <c r="G12" i="34"/>
  <c r="G11" i="34"/>
  <c r="G10" i="34"/>
  <c r="G9" i="34"/>
  <c r="G8" i="34"/>
  <c r="G7" i="34"/>
  <c r="G6" i="34"/>
  <c r="B6" i="34"/>
  <c r="B7" i="34" s="1"/>
  <c r="B8" i="34" s="1"/>
  <c r="B9" i="34" s="1"/>
  <c r="B10" i="34" s="1"/>
  <c r="B11" i="34" s="1"/>
  <c r="B12" i="34" s="1"/>
  <c r="G5" i="34"/>
  <c r="B5" i="34"/>
  <c r="G4" i="34"/>
  <c r="G43" i="34" s="1"/>
  <c r="G41" i="33"/>
  <c r="I41" i="33" s="1"/>
  <c r="G40" i="33"/>
  <c r="B40" i="33"/>
  <c r="B41" i="33" s="1"/>
  <c r="G39" i="33"/>
  <c r="G38" i="33"/>
  <c r="B38" i="33"/>
  <c r="G37" i="33"/>
  <c r="B37" i="33"/>
  <c r="G36" i="33"/>
  <c r="G35" i="33"/>
  <c r="G34" i="33"/>
  <c r="G33" i="33"/>
  <c r="G32" i="33"/>
  <c r="G31" i="33"/>
  <c r="G30" i="33"/>
  <c r="G29" i="33"/>
  <c r="B29" i="33"/>
  <c r="B30" i="33" s="1"/>
  <c r="B31" i="33" s="1"/>
  <c r="B32" i="33" s="1"/>
  <c r="B33" i="33" s="1"/>
  <c r="B34" i="33" s="1"/>
  <c r="B35" i="33" s="1"/>
  <c r="G28" i="33"/>
  <c r="B28" i="33"/>
  <c r="G27" i="33"/>
  <c r="I38" i="33" s="1"/>
  <c r="G26" i="33"/>
  <c r="G25" i="33"/>
  <c r="G24" i="33"/>
  <c r="G23" i="33"/>
  <c r="G22" i="33"/>
  <c r="G21" i="33"/>
  <c r="G20" i="33"/>
  <c r="G19" i="33"/>
  <c r="G18" i="33"/>
  <c r="G17" i="33"/>
  <c r="G16" i="33"/>
  <c r="G15" i="33"/>
  <c r="G14" i="33"/>
  <c r="B14" i="33"/>
  <c r="B15" i="33" s="1"/>
  <c r="B16" i="33" s="1"/>
  <c r="B17" i="33" s="1"/>
  <c r="B18" i="33" s="1"/>
  <c r="B19" i="33" s="1"/>
  <c r="B20" i="33" s="1"/>
  <c r="B21" i="33" s="1"/>
  <c r="B22" i="33" s="1"/>
  <c r="B23" i="33" s="1"/>
  <c r="B24" i="33" s="1"/>
  <c r="B25" i="33" s="1"/>
  <c r="B26" i="33" s="1"/>
  <c r="G13" i="33"/>
  <c r="G12" i="33"/>
  <c r="G11" i="33"/>
  <c r="G10" i="33"/>
  <c r="G9" i="33"/>
  <c r="G8" i="33"/>
  <c r="G7" i="33"/>
  <c r="G6" i="33"/>
  <c r="G5" i="33"/>
  <c r="B5" i="33"/>
  <c r="B6" i="33" s="1"/>
  <c r="B7" i="33" s="1"/>
  <c r="B8" i="33" s="1"/>
  <c r="B9" i="33" s="1"/>
  <c r="B10" i="33" s="1"/>
  <c r="B11" i="33" s="1"/>
  <c r="B12" i="33" s="1"/>
  <c r="G4" i="33"/>
  <c r="I26" i="33" s="1"/>
  <c r="G20" i="32"/>
  <c r="I20" i="32" s="1"/>
  <c r="G19" i="32"/>
  <c r="B19" i="32"/>
  <c r="B20" i="32" s="1"/>
  <c r="G18" i="32"/>
  <c r="G17" i="32"/>
  <c r="I17" i="32" s="1"/>
  <c r="G16" i="32"/>
  <c r="G15" i="32"/>
  <c r="B15" i="32"/>
  <c r="B16" i="32" s="1"/>
  <c r="B17" i="32" s="1"/>
  <c r="G14" i="32"/>
  <c r="G13" i="32"/>
  <c r="G12" i="32"/>
  <c r="I13" i="32" s="1"/>
  <c r="G11" i="32"/>
  <c r="B11" i="32"/>
  <c r="B12" i="32" s="1"/>
  <c r="B13" i="32" s="1"/>
  <c r="G10" i="32"/>
  <c r="G9" i="32"/>
  <c r="G21" i="32" s="1"/>
  <c r="B9" i="32"/>
  <c r="I8" i="32"/>
  <c r="G8" i="32"/>
  <c r="G7" i="32"/>
  <c r="G6" i="32"/>
  <c r="G5" i="32"/>
  <c r="B5" i="32"/>
  <c r="B7" i="32" s="1"/>
  <c r="G4" i="32"/>
  <c r="B4" i="32"/>
  <c r="I26" i="31"/>
  <c r="G26" i="31"/>
  <c r="B26" i="31"/>
  <c r="G25" i="31"/>
  <c r="G24" i="31"/>
  <c r="B24" i="31"/>
  <c r="G23" i="31"/>
  <c r="I24" i="31" s="1"/>
  <c r="I22" i="31"/>
  <c r="G22" i="31"/>
  <c r="G21" i="31"/>
  <c r="I21" i="31" s="1"/>
  <c r="G20" i="31"/>
  <c r="G19" i="31"/>
  <c r="I20" i="31" s="1"/>
  <c r="B19" i="31"/>
  <c r="B20" i="31" s="1"/>
  <c r="G18" i="31"/>
  <c r="G17" i="31"/>
  <c r="G16" i="31"/>
  <c r="G15" i="31"/>
  <c r="G14" i="31"/>
  <c r="G13" i="31"/>
  <c r="I17" i="31" s="1"/>
  <c r="B13" i="31"/>
  <c r="B14" i="31" s="1"/>
  <c r="B15" i="31" s="1"/>
  <c r="B16" i="31" s="1"/>
  <c r="B17" i="31" s="1"/>
  <c r="G12" i="31"/>
  <c r="G11" i="31"/>
  <c r="G10" i="31"/>
  <c r="G9" i="31"/>
  <c r="B9" i="31"/>
  <c r="B10" i="31" s="1"/>
  <c r="B11" i="31" s="1"/>
  <c r="G8" i="31"/>
  <c r="B8" i="31"/>
  <c r="G7" i="31"/>
  <c r="I11" i="31" s="1"/>
  <c r="I6" i="31"/>
  <c r="G6" i="31"/>
  <c r="G5" i="31"/>
  <c r="I5" i="31" s="1"/>
  <c r="B5" i="31"/>
  <c r="G4" i="31"/>
  <c r="G15" i="30"/>
  <c r="I15" i="30" s="1"/>
  <c r="G14" i="30"/>
  <c r="B14" i="30"/>
  <c r="G13" i="30"/>
  <c r="I14" i="30" s="1"/>
  <c r="G12" i="30"/>
  <c r="G11" i="30"/>
  <c r="I12" i="30" s="1"/>
  <c r="G10" i="30"/>
  <c r="B10" i="30"/>
  <c r="B11" i="30" s="1"/>
  <c r="B12" i="30" s="1"/>
  <c r="G9" i="30"/>
  <c r="G8" i="30"/>
  <c r="G16" i="30" s="1"/>
  <c r="B8" i="30"/>
  <c r="G7" i="30"/>
  <c r="G6" i="30"/>
  <c r="G5" i="30"/>
  <c r="I7" i="30" s="1"/>
  <c r="B5" i="30"/>
  <c r="B6" i="30" s="1"/>
  <c r="B7" i="30" s="1"/>
  <c r="G4" i="30"/>
  <c r="B4" i="30"/>
  <c r="G25" i="29"/>
  <c r="I25" i="29" s="1"/>
  <c r="B25" i="29"/>
  <c r="G24" i="29"/>
  <c r="G23" i="29"/>
  <c r="B23" i="29"/>
  <c r="G22" i="29"/>
  <c r="I23" i="29" s="1"/>
  <c r="G21" i="29"/>
  <c r="I21" i="29" s="1"/>
  <c r="I20" i="29"/>
  <c r="G20" i="29"/>
  <c r="G19" i="29"/>
  <c r="B19" i="29"/>
  <c r="G18" i="29"/>
  <c r="I19" i="29" s="1"/>
  <c r="G17" i="29"/>
  <c r="G16" i="29"/>
  <c r="G15" i="29"/>
  <c r="G14" i="29"/>
  <c r="B14" i="29"/>
  <c r="B15" i="29" s="1"/>
  <c r="B16" i="29" s="1"/>
  <c r="B17" i="29" s="1"/>
  <c r="G13" i="29"/>
  <c r="I17" i="29" s="1"/>
  <c r="B13" i="29"/>
  <c r="G12" i="29"/>
  <c r="G11" i="29"/>
  <c r="G10" i="29"/>
  <c r="B10" i="29"/>
  <c r="B11" i="29" s="1"/>
  <c r="G9" i="29"/>
  <c r="I11" i="29" s="1"/>
  <c r="B9" i="29"/>
  <c r="G8" i="29"/>
  <c r="B8" i="29"/>
  <c r="G7" i="29"/>
  <c r="G6" i="29"/>
  <c r="I6" i="29" s="1"/>
  <c r="G5" i="29"/>
  <c r="I5" i="29" s="1"/>
  <c r="B5" i="29"/>
  <c r="G4" i="29"/>
  <c r="G28" i="28"/>
  <c r="I28" i="28" s="1"/>
  <c r="G27" i="28"/>
  <c r="I27" i="28" s="1"/>
  <c r="I26" i="28"/>
  <c r="G26" i="28"/>
  <c r="B26" i="28"/>
  <c r="G25" i="28"/>
  <c r="B25" i="28"/>
  <c r="G24" i="28"/>
  <c r="G23" i="28"/>
  <c r="G22" i="28"/>
  <c r="B22" i="28"/>
  <c r="B23" i="28" s="1"/>
  <c r="G21" i="28"/>
  <c r="I23" i="28" s="1"/>
  <c r="G20" i="28"/>
  <c r="G19" i="28"/>
  <c r="G18" i="28"/>
  <c r="B18" i="28"/>
  <c r="B19" i="28" s="1"/>
  <c r="B20" i="28" s="1"/>
  <c r="G17" i="28"/>
  <c r="B17" i="28"/>
  <c r="G16" i="28"/>
  <c r="I20" i="28" s="1"/>
  <c r="B16" i="28"/>
  <c r="G15" i="28"/>
  <c r="I14" i="28"/>
  <c r="G14" i="28"/>
  <c r="B14" i="28"/>
  <c r="G13" i="28"/>
  <c r="B13" i="28"/>
  <c r="G12" i="28"/>
  <c r="B12" i="28"/>
  <c r="G11" i="28"/>
  <c r="I10" i="28"/>
  <c r="G10" i="28"/>
  <c r="G9" i="28"/>
  <c r="G8" i="28"/>
  <c r="G7" i="28"/>
  <c r="G6" i="28"/>
  <c r="B6" i="28"/>
  <c r="B7" i="28" s="1"/>
  <c r="B8" i="28" s="1"/>
  <c r="B9" i="28" s="1"/>
  <c r="B10" i="28" s="1"/>
  <c r="G5" i="28"/>
  <c r="B5" i="28"/>
  <c r="G4" i="28"/>
  <c r="G29" i="28" s="1"/>
  <c r="B4" i="28"/>
  <c r="G21" i="27"/>
  <c r="B21" i="27"/>
  <c r="G20" i="27"/>
  <c r="I21" i="27" s="1"/>
  <c r="I19" i="27"/>
  <c r="G19" i="27"/>
  <c r="G18" i="27"/>
  <c r="I18" i="27" s="1"/>
  <c r="I17" i="27"/>
  <c r="G17" i="27"/>
  <c r="B17" i="27"/>
  <c r="G16" i="27"/>
  <c r="I15" i="27"/>
  <c r="G15" i="27"/>
  <c r="G14" i="27"/>
  <c r="B14" i="27"/>
  <c r="B15" i="27" s="1"/>
  <c r="G13" i="27"/>
  <c r="G12" i="27"/>
  <c r="G11" i="27"/>
  <c r="G10" i="27"/>
  <c r="B10" i="27"/>
  <c r="B11" i="27" s="1"/>
  <c r="B12" i="27" s="1"/>
  <c r="G9" i="27"/>
  <c r="B9" i="27"/>
  <c r="G8" i="27"/>
  <c r="I12" i="27" s="1"/>
  <c r="I7" i="27"/>
  <c r="G7" i="27"/>
  <c r="G6" i="27"/>
  <c r="I6" i="27" s="1"/>
  <c r="B6" i="27"/>
  <c r="G5" i="27"/>
  <c r="B5" i="27"/>
  <c r="G4" i="27"/>
  <c r="G22" i="27" s="1"/>
  <c r="I27" i="34" l="1"/>
  <c r="G42" i="33"/>
  <c r="B6" i="32"/>
  <c r="B8" i="32" s="1"/>
  <c r="I9" i="32"/>
  <c r="G27" i="31"/>
  <c r="I8" i="30"/>
  <c r="G26" i="29"/>
  <c r="G43" i="25" l="1"/>
  <c r="G42" i="25"/>
  <c r="G41" i="25"/>
  <c r="B41" i="25"/>
  <c r="B42" i="25" s="1"/>
  <c r="G40" i="25"/>
  <c r="I42" i="25" s="1"/>
  <c r="G39" i="25"/>
  <c r="G38" i="25"/>
  <c r="G37" i="25"/>
  <c r="G36" i="25"/>
  <c r="G35" i="25"/>
  <c r="G34" i="25"/>
  <c r="G33" i="25"/>
  <c r="G32" i="25"/>
  <c r="G31" i="25"/>
  <c r="G30" i="25"/>
  <c r="I39" i="25" s="1"/>
  <c r="B30" i="25"/>
  <c r="B31" i="25" s="1"/>
  <c r="B32" i="25" s="1"/>
  <c r="B33" i="25" s="1"/>
  <c r="B34" i="25" s="1"/>
  <c r="B35" i="25" s="1"/>
  <c r="B36" i="25" s="1"/>
  <c r="G29" i="25"/>
  <c r="B29" i="25"/>
  <c r="G28" i="25"/>
  <c r="G27" i="25"/>
  <c r="G26" i="25"/>
  <c r="G25" i="25"/>
  <c r="G24" i="25"/>
  <c r="G23" i="25"/>
  <c r="G22" i="25"/>
  <c r="G21" i="25"/>
  <c r="G20" i="25"/>
  <c r="G19" i="25"/>
  <c r="G18" i="25"/>
  <c r="G17" i="25"/>
  <c r="G16" i="25"/>
  <c r="G15" i="25"/>
  <c r="G14" i="25"/>
  <c r="B14" i="25"/>
  <c r="B15" i="25" s="1"/>
  <c r="B16" i="25" s="1"/>
  <c r="B17" i="25" s="1"/>
  <c r="B18" i="25" s="1"/>
  <c r="B19" i="25" s="1"/>
  <c r="B20" i="25" s="1"/>
  <c r="B21" i="25" s="1"/>
  <c r="B22" i="25" s="1"/>
  <c r="B23" i="25" s="1"/>
  <c r="B24" i="25" s="1"/>
  <c r="B25" i="25" s="1"/>
  <c r="B26" i="25" s="1"/>
  <c r="B27" i="25" s="1"/>
  <c r="G13" i="25"/>
  <c r="B13" i="25"/>
  <c r="G12" i="25"/>
  <c r="G11" i="25"/>
  <c r="G10" i="25"/>
  <c r="G9" i="25"/>
  <c r="G8" i="25"/>
  <c r="G7" i="25"/>
  <c r="G6" i="25"/>
  <c r="B6" i="25"/>
  <c r="B7" i="25" s="1"/>
  <c r="B8" i="25" s="1"/>
  <c r="B9" i="25" s="1"/>
  <c r="B10" i="25" s="1"/>
  <c r="B11" i="25" s="1"/>
  <c r="B12" i="25" s="1"/>
  <c r="G5" i="25"/>
  <c r="B5" i="25"/>
  <c r="G4" i="25"/>
  <c r="I27" i="25" s="1"/>
  <c r="G14" i="24"/>
  <c r="I14" i="24" s="1"/>
  <c r="G13" i="24"/>
  <c r="I13" i="24" s="1"/>
  <c r="I12" i="24"/>
  <c r="G12" i="24"/>
  <c r="B12" i="24"/>
  <c r="G11" i="24"/>
  <c r="I11" i="24" s="1"/>
  <c r="B11" i="24"/>
  <c r="G10" i="24"/>
  <c r="B10" i="24"/>
  <c r="G9" i="24"/>
  <c r="G8" i="24"/>
  <c r="I8" i="24" s="1"/>
  <c r="G7" i="24"/>
  <c r="I7" i="24" s="1"/>
  <c r="G6" i="24"/>
  <c r="G5" i="24"/>
  <c r="G4" i="24"/>
  <c r="B4" i="24"/>
  <c r="B5" i="24" s="1"/>
  <c r="B6" i="24" s="1"/>
  <c r="B7" i="24" s="1"/>
  <c r="G15" i="24" l="1"/>
  <c r="G43" i="21" l="1"/>
  <c r="G42" i="21"/>
  <c r="G41" i="21"/>
  <c r="G40" i="21"/>
  <c r="G39" i="21"/>
  <c r="G38" i="21"/>
  <c r="G37" i="21"/>
  <c r="G36" i="21"/>
  <c r="G35" i="21"/>
  <c r="G34" i="21"/>
  <c r="G33" i="21"/>
  <c r="I43" i="21" s="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44" i="21" s="1"/>
  <c r="G5" i="21"/>
  <c r="I32" i="21" s="1"/>
  <c r="G40" i="20"/>
  <c r="I40" i="20" s="1"/>
  <c r="I39" i="20"/>
  <c r="G39" i="20"/>
  <c r="G38" i="20"/>
  <c r="G37" i="20"/>
  <c r="G36" i="20"/>
  <c r="G35" i="20"/>
  <c r="G34" i="20"/>
  <c r="I37" i="20" s="1"/>
  <c r="G33" i="20"/>
  <c r="G32" i="20"/>
  <c r="G31" i="20"/>
  <c r="G30" i="20"/>
  <c r="G29" i="20"/>
  <c r="G28" i="20"/>
  <c r="G27" i="20"/>
  <c r="G26" i="20"/>
  <c r="I33" i="20" s="1"/>
  <c r="G25" i="20"/>
  <c r="G24" i="20"/>
  <c r="G23" i="20"/>
  <c r="I25" i="20" s="1"/>
  <c r="G22" i="20"/>
  <c r="G21" i="20"/>
  <c r="G20" i="20"/>
  <c r="I22" i="20" s="1"/>
  <c r="G19" i="20"/>
  <c r="G18" i="20"/>
  <c r="G17" i="20"/>
  <c r="G16" i="20"/>
  <c r="G15" i="20"/>
  <c r="G14" i="20"/>
  <c r="G13" i="20"/>
  <c r="G12" i="20"/>
  <c r="G11" i="20"/>
  <c r="G10" i="20"/>
  <c r="G9" i="20"/>
  <c r="G8" i="20"/>
  <c r="G7" i="20"/>
  <c r="G6" i="20"/>
  <c r="G5" i="20"/>
  <c r="G41" i="20" s="1"/>
  <c r="I16" i="20" l="1"/>
  <c r="G46" i="18" l="1"/>
  <c r="G45" i="18"/>
  <c r="G44" i="18"/>
  <c r="G43" i="18"/>
  <c r="G42" i="18"/>
  <c r="G41" i="18"/>
  <c r="G40" i="18"/>
  <c r="G39" i="18"/>
  <c r="G38" i="18"/>
  <c r="I46" i="18" s="1"/>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7" i="18" s="1"/>
  <c r="G60" i="17"/>
  <c r="G59" i="17"/>
  <c r="I60" i="17" s="1"/>
  <c r="G58" i="17"/>
  <c r="G57" i="17"/>
  <c r="G56" i="17"/>
  <c r="G55" i="17"/>
  <c r="G54" i="17"/>
  <c r="I58" i="17" s="1"/>
  <c r="G53" i="17"/>
  <c r="G52" i="17"/>
  <c r="G51" i="17"/>
  <c r="G50" i="17"/>
  <c r="G49" i="17"/>
  <c r="I53" i="17" s="1"/>
  <c r="I48" i="17"/>
  <c r="G48" i="17"/>
  <c r="G47" i="17"/>
  <c r="G46" i="17"/>
  <c r="G45" i="17"/>
  <c r="G44" i="17"/>
  <c r="G43" i="17"/>
  <c r="G42" i="17"/>
  <c r="G41" i="17"/>
  <c r="G40" i="17"/>
  <c r="G39" i="17"/>
  <c r="G38" i="17"/>
  <c r="G37" i="17"/>
  <c r="G36" i="17"/>
  <c r="G35" i="17"/>
  <c r="G34" i="17"/>
  <c r="G33" i="17"/>
  <c r="G32" i="17"/>
  <c r="I40" i="17" s="1"/>
  <c r="G31" i="17"/>
  <c r="G30" i="17"/>
  <c r="G29" i="17"/>
  <c r="G28" i="17"/>
  <c r="G27" i="17"/>
  <c r="G26" i="17"/>
  <c r="G25" i="17"/>
  <c r="I31" i="17" s="1"/>
  <c r="G24" i="17"/>
  <c r="G23" i="17"/>
  <c r="I24" i="17" s="1"/>
  <c r="G22" i="17"/>
  <c r="G21" i="17"/>
  <c r="I21" i="17" s="1"/>
  <c r="G20" i="17"/>
  <c r="G19" i="17"/>
  <c r="G18" i="17"/>
  <c r="G17" i="17"/>
  <c r="G16" i="17"/>
  <c r="G15" i="17"/>
  <c r="G14" i="17"/>
  <c r="G13" i="17"/>
  <c r="G12" i="17"/>
  <c r="G11" i="17"/>
  <c r="G10" i="17"/>
  <c r="G9" i="17"/>
  <c r="G8" i="17"/>
  <c r="G7" i="17"/>
  <c r="G6" i="17"/>
  <c r="G61" i="17" s="1"/>
  <c r="G5" i="17"/>
  <c r="I15" i="17" s="1"/>
  <c r="I34" i="18" l="1"/>
  <c r="I42" i="15" l="1"/>
  <c r="G42" i="15"/>
  <c r="G41" i="15"/>
  <c r="G40" i="15"/>
  <c r="G39" i="15"/>
  <c r="G38" i="15"/>
  <c r="G37" i="15"/>
  <c r="G36" i="15"/>
  <c r="G35" i="15"/>
  <c r="I39" i="15" s="1"/>
  <c r="G34" i="15"/>
  <c r="G33" i="15"/>
  <c r="G32" i="15"/>
  <c r="G31" i="15"/>
  <c r="G30" i="15"/>
  <c r="G29" i="15"/>
  <c r="G28" i="15"/>
  <c r="G27" i="15"/>
  <c r="G26" i="15"/>
  <c r="G25" i="15"/>
  <c r="G24" i="15"/>
  <c r="I34" i="15" s="1"/>
  <c r="G23" i="15"/>
  <c r="G22" i="15"/>
  <c r="G21" i="15"/>
  <c r="I23" i="15" s="1"/>
  <c r="G20" i="15"/>
  <c r="G19" i="15"/>
  <c r="G18" i="15"/>
  <c r="G17" i="15"/>
  <c r="G16" i="15"/>
  <c r="G15" i="15"/>
  <c r="G14" i="15"/>
  <c r="G13" i="15"/>
  <c r="G12" i="15"/>
  <c r="G11" i="15"/>
  <c r="G10" i="15"/>
  <c r="G9" i="15"/>
  <c r="G8" i="15"/>
  <c r="G7" i="15"/>
  <c r="G6" i="15"/>
  <c r="G43" i="15" s="1"/>
  <c r="G5" i="15"/>
  <c r="G41" i="14"/>
  <c r="G40" i="14"/>
  <c r="G39" i="14"/>
  <c r="I41" i="14" s="1"/>
  <c r="G38" i="14"/>
  <c r="G37" i="14"/>
  <c r="G36" i="14"/>
  <c r="G35" i="14"/>
  <c r="G34" i="14"/>
  <c r="I38" i="14" s="1"/>
  <c r="G33" i="14"/>
  <c r="G32" i="14"/>
  <c r="G31" i="14"/>
  <c r="G30" i="14"/>
  <c r="G29" i="14"/>
  <c r="G28" i="14"/>
  <c r="G27" i="14"/>
  <c r="G26" i="14"/>
  <c r="G25" i="14"/>
  <c r="I33" i="14" s="1"/>
  <c r="G24" i="14"/>
  <c r="G23" i="14"/>
  <c r="G22" i="14"/>
  <c r="G21" i="14"/>
  <c r="G20" i="14"/>
  <c r="I22" i="14" s="1"/>
  <c r="G19" i="14"/>
  <c r="G18" i="14"/>
  <c r="G17" i="14"/>
  <c r="G16" i="14"/>
  <c r="G15" i="14"/>
  <c r="G14" i="14"/>
  <c r="G13" i="14"/>
  <c r="G12" i="14"/>
  <c r="G11" i="14"/>
  <c r="I19" i="14" s="1"/>
  <c r="G10" i="14"/>
  <c r="G9" i="14"/>
  <c r="G8" i="14"/>
  <c r="G7" i="14"/>
  <c r="G6" i="14"/>
  <c r="G5" i="14"/>
  <c r="G42" i="14" s="1"/>
  <c r="I18" i="15" l="1"/>
  <c r="G48" i="9" l="1"/>
  <c r="G47" i="9"/>
  <c r="G46" i="9"/>
  <c r="G45" i="9"/>
  <c r="G44" i="9"/>
  <c r="G43" i="9"/>
  <c r="G42" i="9"/>
  <c r="G41" i="9"/>
  <c r="G40" i="9"/>
  <c r="G39" i="9"/>
  <c r="G38" i="9"/>
  <c r="G37" i="9"/>
  <c r="G36" i="9"/>
  <c r="G35" i="9"/>
  <c r="I48" i="9" s="1"/>
  <c r="G34" i="9"/>
  <c r="G33" i="9"/>
  <c r="G32" i="9"/>
  <c r="G31" i="9"/>
  <c r="G30" i="9"/>
  <c r="G29" i="9"/>
  <c r="G28" i="9"/>
  <c r="G27" i="9"/>
  <c r="G26" i="9"/>
  <c r="G25" i="9"/>
  <c r="G24" i="9"/>
  <c r="G23" i="9"/>
  <c r="G22" i="9"/>
  <c r="G21" i="9"/>
  <c r="G20" i="9"/>
  <c r="G19" i="9"/>
  <c r="G18" i="9"/>
  <c r="G17" i="9"/>
  <c r="G16" i="9"/>
  <c r="G15" i="9"/>
  <c r="G14" i="9"/>
  <c r="G13" i="9"/>
  <c r="G12" i="9"/>
  <c r="G11" i="9"/>
  <c r="G10" i="9"/>
  <c r="G9" i="9"/>
  <c r="G49" i="9" s="1"/>
  <c r="G8" i="9"/>
  <c r="G7" i="9"/>
  <c r="G6" i="9"/>
  <c r="I97" i="8"/>
  <c r="G96" i="8"/>
  <c r="G95" i="8"/>
  <c r="G94" i="8"/>
  <c r="G93" i="8"/>
  <c r="G92" i="8"/>
  <c r="G91" i="8"/>
  <c r="G90" i="8"/>
  <c r="I96" i="8" s="1"/>
  <c r="G89" i="8"/>
  <c r="G88" i="8"/>
  <c r="G87" i="8"/>
  <c r="G86" i="8"/>
  <c r="G85" i="8"/>
  <c r="I89" i="8" s="1"/>
  <c r="G84" i="8"/>
  <c r="G83" i="8"/>
  <c r="I84" i="8" s="1"/>
  <c r="G82" i="8"/>
  <c r="G81" i="8"/>
  <c r="G80" i="8"/>
  <c r="G79" i="8"/>
  <c r="I81" i="8" s="1"/>
  <c r="G78" i="8"/>
  <c r="G77" i="8"/>
  <c r="I78" i="8" s="1"/>
  <c r="G76" i="8"/>
  <c r="G75" i="8"/>
  <c r="G74" i="8"/>
  <c r="G73" i="8"/>
  <c r="G72" i="8"/>
  <c r="G71" i="8"/>
  <c r="G70" i="8"/>
  <c r="G69" i="8"/>
  <c r="G68" i="8"/>
  <c r="G67" i="8"/>
  <c r="G66" i="8"/>
  <c r="G65" i="8"/>
  <c r="G64" i="8"/>
  <c r="G63" i="8"/>
  <c r="G98" i="8" s="1"/>
  <c r="G56" i="8"/>
  <c r="G55" i="8"/>
  <c r="G54" i="8"/>
  <c r="I56" i="8" s="1"/>
  <c r="I53" i="8"/>
  <c r="G53" i="8"/>
  <c r="G52" i="8"/>
  <c r="G51" i="8"/>
  <c r="G50" i="8"/>
  <c r="G49" i="8"/>
  <c r="G48" i="8"/>
  <c r="G47" i="8"/>
  <c r="I47" i="8" s="1"/>
  <c r="G46" i="8"/>
  <c r="G45" i="8"/>
  <c r="G44" i="8"/>
  <c r="G43" i="8"/>
  <c r="G42" i="8"/>
  <c r="G41" i="8"/>
  <c r="G40" i="8"/>
  <c r="G39" i="8"/>
  <c r="G38" i="8"/>
  <c r="G37" i="8"/>
  <c r="G36" i="8"/>
  <c r="G35" i="8"/>
  <c r="I42" i="8" s="1"/>
  <c r="G34" i="8"/>
  <c r="G33" i="8"/>
  <c r="G32" i="8"/>
  <c r="G31" i="8"/>
  <c r="G30" i="8"/>
  <c r="G29" i="8"/>
  <c r="I34" i="8" s="1"/>
  <c r="G28" i="8"/>
  <c r="G27" i="8"/>
  <c r="I28" i="8" s="1"/>
  <c r="I26" i="8"/>
  <c r="G26" i="8"/>
  <c r="G25" i="8"/>
  <c r="G24" i="8"/>
  <c r="G23" i="8"/>
  <c r="G22" i="8"/>
  <c r="G21" i="8"/>
  <c r="G20" i="8"/>
  <c r="G19" i="8"/>
  <c r="G18" i="8"/>
  <c r="G17" i="8"/>
  <c r="G16" i="8"/>
  <c r="G15" i="8"/>
  <c r="G14" i="8"/>
  <c r="G13" i="8"/>
  <c r="G12" i="8"/>
  <c r="I19" i="8" s="1"/>
  <c r="G11" i="8"/>
  <c r="G10" i="8"/>
  <c r="G9" i="8"/>
  <c r="G8" i="8"/>
  <c r="G7" i="8"/>
  <c r="G6" i="8"/>
  <c r="G5" i="8"/>
  <c r="G57" i="8" s="1"/>
  <c r="I34" i="9" l="1"/>
  <c r="I75" i="8"/>
  <c r="G97" i="3" l="1"/>
  <c r="G96" i="3"/>
  <c r="G95" i="3"/>
  <c r="G94" i="3"/>
  <c r="G93" i="3"/>
  <c r="G92" i="3"/>
  <c r="G91" i="3"/>
  <c r="G90" i="3"/>
  <c r="G89" i="3"/>
  <c r="I97" i="3" s="1"/>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98" i="3" s="1"/>
  <c r="G57" i="3"/>
  <c r="G56" i="3"/>
  <c r="G55" i="3"/>
  <c r="G54" i="3"/>
  <c r="G47" i="3"/>
  <c r="G46" i="3"/>
  <c r="G45" i="3"/>
  <c r="G44" i="3"/>
  <c r="G43" i="3"/>
  <c r="G42" i="3"/>
  <c r="G41" i="3"/>
  <c r="G40" i="3"/>
  <c r="G39" i="3"/>
  <c r="G38" i="3"/>
  <c r="I47" i="3" s="1"/>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48" i="3" s="1"/>
  <c r="G6" i="3"/>
  <c r="I34" i="3" s="1"/>
  <c r="G110" i="2"/>
  <c r="I110" i="2" s="1"/>
  <c r="G109" i="2"/>
  <c r="G108" i="2"/>
  <c r="G107" i="2"/>
  <c r="I107" i="2" s="1"/>
  <c r="G106" i="2"/>
  <c r="G105" i="2"/>
  <c r="G104" i="2"/>
  <c r="G103" i="2"/>
  <c r="G102" i="2"/>
  <c r="G101" i="2"/>
  <c r="G100" i="2"/>
  <c r="I106" i="2" s="1"/>
  <c r="G99" i="2"/>
  <c r="I99" i="2" s="1"/>
  <c r="G98" i="2"/>
  <c r="G97" i="2"/>
  <c r="G96" i="2"/>
  <c r="G95" i="2"/>
  <c r="G94" i="2"/>
  <c r="G93" i="2"/>
  <c r="G92" i="2"/>
  <c r="G91" i="2"/>
  <c r="G90" i="2"/>
  <c r="I98" i="2" s="1"/>
  <c r="G89" i="2"/>
  <c r="G88" i="2"/>
  <c r="G87" i="2"/>
  <c r="G86" i="2"/>
  <c r="G85" i="2"/>
  <c r="G84" i="2"/>
  <c r="G83" i="2"/>
  <c r="G82" i="2"/>
  <c r="G81" i="2"/>
  <c r="G80" i="2"/>
  <c r="G79" i="2"/>
  <c r="G78" i="2"/>
  <c r="I87" i="2" s="1"/>
  <c r="I77" i="2"/>
  <c r="G77" i="2"/>
  <c r="G76" i="2"/>
  <c r="G75" i="2"/>
  <c r="G74" i="2"/>
  <c r="G73" i="2"/>
  <c r="G72" i="2"/>
  <c r="G71" i="2"/>
  <c r="G70" i="2"/>
  <c r="G69" i="2"/>
  <c r="I71" i="2" s="1"/>
  <c r="G68" i="2"/>
  <c r="G67" i="2"/>
  <c r="G66" i="2"/>
  <c r="G65" i="2"/>
  <c r="G64" i="2"/>
  <c r="G63" i="2"/>
  <c r="G62" i="2"/>
  <c r="G61" i="2"/>
  <c r="I68" i="2" s="1"/>
  <c r="G60" i="2"/>
  <c r="G59" i="2"/>
  <c r="G58" i="2"/>
  <c r="G57" i="2"/>
  <c r="G56" i="2"/>
  <c r="G55" i="2"/>
  <c r="G54" i="2"/>
  <c r="G53" i="2"/>
  <c r="G52" i="2"/>
  <c r="G51" i="2"/>
  <c r="G50" i="2"/>
  <c r="G49" i="2"/>
  <c r="G48" i="2"/>
  <c r="G47" i="2"/>
  <c r="G111" i="2" s="1"/>
  <c r="G46" i="2"/>
  <c r="I60" i="2" s="1"/>
  <c r="G40" i="2"/>
  <c r="G39" i="2"/>
  <c r="I40" i="2" s="1"/>
  <c r="I38" i="2"/>
  <c r="G38" i="2"/>
  <c r="G37" i="2"/>
  <c r="G36" i="2"/>
  <c r="G35" i="2"/>
  <c r="G34" i="2"/>
  <c r="G33" i="2"/>
  <c r="G32" i="2"/>
  <c r="G31" i="2"/>
  <c r="G30" i="2"/>
  <c r="G29" i="2"/>
  <c r="G28" i="2"/>
  <c r="G27" i="2"/>
  <c r="G26" i="2"/>
  <c r="G25" i="2"/>
  <c r="G24" i="2"/>
  <c r="I32" i="2" s="1"/>
  <c r="G23" i="2"/>
  <c r="I23" i="2" s="1"/>
  <c r="G22" i="2"/>
  <c r="G21" i="2"/>
  <c r="G20" i="2"/>
  <c r="G19" i="2"/>
  <c r="G18" i="2"/>
  <c r="G17" i="2"/>
  <c r="G16" i="2"/>
  <c r="G15" i="2"/>
  <c r="G14" i="2"/>
  <c r="I20" i="2" s="1"/>
  <c r="G13" i="2"/>
  <c r="G12" i="2"/>
  <c r="G11" i="2"/>
  <c r="G10" i="2"/>
  <c r="G9" i="2"/>
  <c r="G8" i="2"/>
  <c r="G7" i="2"/>
  <c r="G6" i="2"/>
  <c r="G5" i="2"/>
  <c r="G41" i="2" s="1"/>
  <c r="I83" i="3" l="1"/>
  <c r="I13" i="2"/>
</calcChain>
</file>

<file path=xl/sharedStrings.xml><?xml version="1.0" encoding="utf-8"?>
<sst xmlns="http://schemas.openxmlformats.org/spreadsheetml/2006/main" count="4383" uniqueCount="692">
  <si>
    <t>Valstybinės reikšmės krašto kelio Nr. 120 Radiškis–Anykščiai–Rokiškis ties 52,94 km ir 53,496 km paprastasis remontas, sutvarkant pėsčiųjų perėjas</t>
  </si>
  <si>
    <t>Nr. 57 Valstybinės reikšmės krašto kelias Nr. 120 Radiškis–Anykščiai–Rokiškis ties 52,94 km</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</si>
  <si>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</si>
  <si>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</si>
  <si>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</si>
  <si>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</si>
  <si>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</si>
  <si>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</si>
  <si>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</si>
  <si>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</si>
  <si>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</si>
  <si>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Trasos nužymėjimas</t>
  </si>
  <si>
    <t>kompl.</t>
  </si>
  <si>
    <t>1.2.</t>
  </si>
  <si>
    <t>Esamų gatvės bordiūrų, sudėtų ant betoninio pagrindo, išardymas</t>
  </si>
  <si>
    <t>m</t>
  </si>
  <si>
    <t>1.3.</t>
  </si>
  <si>
    <t>Išilginės asfalto siūlės pjovimas diskine freza</t>
  </si>
  <si>
    <t>1.4.</t>
  </si>
  <si>
    <t>Esamos asfalto dangos frezavimas (daugiau kaip 5cm)</t>
  </si>
  <si>
    <r>
      <t>m</t>
    </r>
    <r>
      <rPr>
        <vertAlign val="superscript"/>
        <sz val="11"/>
        <color theme="1"/>
        <rFont val="Times New Roman"/>
        <family val="1"/>
        <charset val="186"/>
      </rPr>
      <t>2</t>
    </r>
  </si>
  <si>
    <t>1.5.</t>
  </si>
  <si>
    <t>Naudoto asfalto pakrovimas ir išvežimas į sandėliavimo aikštelę antriniam panaudojimui 50 km atstumu</t>
  </si>
  <si>
    <t>t</t>
  </si>
  <si>
    <t>1.6.</t>
  </si>
  <si>
    <t xml:space="preserve">Kelio ženklų vienstiebių metalinių atramų ant monolitinių betoninių pamatų demontavimas </t>
  </si>
  <si>
    <t>vnt.</t>
  </si>
  <si>
    <t>1.7.</t>
  </si>
  <si>
    <t xml:space="preserve">Kelio ženklų skydų demontavimas nuo vienstiebių atramų rankiniu būdu </t>
  </si>
  <si>
    <t>1.8.</t>
  </si>
  <si>
    <t>Esamo horizontaliojo dangos ženklinimo pašalinimas</t>
  </si>
  <si>
    <t>1.9.</t>
  </si>
  <si>
    <t>Statybinių šiukšlių mechanizuotas pakrovimas ir išvežimas Rangovo pasirinktu atstumu</t>
  </si>
  <si>
    <t>Iš viso skyriuje 1, Eur be PVM</t>
  </si>
  <si>
    <t>2. Žemės darbai</t>
  </si>
  <si>
    <t>2.1.</t>
  </si>
  <si>
    <t>Dirvožemio kasimas, pakrovimas į autosavivarčius ir išvežimas Rangovo pasirinktu atstumu sandėliavimui</t>
  </si>
  <si>
    <r>
      <t>m</t>
    </r>
    <r>
      <rPr>
        <vertAlign val="superscript"/>
        <sz val="11"/>
        <color theme="1"/>
        <rFont val="Times New Roman"/>
        <family val="1"/>
        <charset val="186"/>
      </rPr>
      <t>3</t>
    </r>
  </si>
  <si>
    <t>2.2.</t>
  </si>
  <si>
    <t>Esamo pagrindo iš nesurištųjų mineralinių medžiagų išardymas, pakrovimas į autosavivarčius ir išvežimas Rangovo pasirinktu atstumu</t>
  </si>
  <si>
    <t>2.3.</t>
  </si>
  <si>
    <t>Esamo pagrindo planiravimas</t>
  </si>
  <si>
    <t>2.4.</t>
  </si>
  <si>
    <t>Esamo pagrindo sutankinimas</t>
  </si>
  <si>
    <t>2.5.</t>
  </si>
  <si>
    <t>Plotų ir šlaitų planiravimas</t>
  </si>
  <si>
    <t>2.6.</t>
  </si>
  <si>
    <t>Dirvožemio kasimas, pakrovimas į autosavivarčius ir atvežimas į statybos darbų aikštelę iš sandėliavimo vietos (vejos atstatymui)</t>
  </si>
  <si>
    <t>2.7.</t>
  </si>
  <si>
    <t>Vejos sutvarkymas, užpilant ≥6 cm storio augaliniu gruntu, apsėjant žolės sėklomis</t>
  </si>
  <si>
    <t>Iš viso skyriuje 2, Eur be PVM</t>
  </si>
  <si>
    <t>3.1. Važiuojamosios dalies atstatymo darbai (ties įrengiamais bordiūrais)</t>
  </si>
  <si>
    <t>3.1.1.</t>
  </si>
  <si>
    <t>Asfalto dangos pagruntavimas bitumine emulsija</t>
  </si>
  <si>
    <t>3.1.2.</t>
  </si>
  <si>
    <t>5 cm storio asfalto pagrindo-dangos sluoksnio iš mišinio AC 16 PD įrengimas</t>
  </si>
  <si>
    <t>3.1.3.</t>
  </si>
  <si>
    <t>Asfaltbetonio dangos technologinių siūlių apdorojimas bitumo emulsija</t>
  </si>
  <si>
    <t>Iš viso skyriuje 3.1, Eur be PVM</t>
  </si>
  <si>
    <t>3.2.	Asfalto dangos (šaligatvis) atstatymo darbai</t>
  </si>
  <si>
    <t>3.2.1.</t>
  </si>
  <si>
    <t>20 cm storio skaldos pagrindo sluoksnio įrengimas iš nesurištojo mineralinių medžiagų mišinio (fr. 0/45)</t>
  </si>
  <si>
    <t>3.2.2.</t>
  </si>
  <si>
    <t>3 cm pasluoksnio iš nesurištojo mineralinių medžiagų mišinio įrengimas fr. 0/5</t>
  </si>
  <si>
    <t>3.2.3.</t>
  </si>
  <si>
    <t>8 cm storio betoninių ažūrinių trinkelių 600x400mm dangos įrengimas</t>
  </si>
  <si>
    <t>3.2.4.</t>
  </si>
  <si>
    <t>8 cm storio betoninių trinkelių 200x100mm dangos įrengimas (neregių įspėjamieji paviršiai)</t>
  </si>
  <si>
    <t>3.2.5.</t>
  </si>
  <si>
    <t>8 cm storio betoninių trinkelių 200x100mm dangos įrengimas (neregių vedimo paviršiai)</t>
  </si>
  <si>
    <t>3.2.6.</t>
  </si>
  <si>
    <t>8 cm storio asfalto pagrindo-dangos sluoksnio iš mišinio AC 16 PD įrengimas</t>
  </si>
  <si>
    <t>3.2.7.</t>
  </si>
  <si>
    <t>Naujos asfaltbetonio dangos išardymas, pakrovimas ir išvežimas Rangovo pasirinktu atstumu neregių paviršiaus įrengimui</t>
  </si>
  <si>
    <t>3.2.8.</t>
  </si>
  <si>
    <r>
      <t>Betoninių bordiūrų 100.30.15 ant betono pagrindo įrengimas (betonas pagrindas 1m – 0,17 m</t>
    </r>
    <r>
      <rPr>
        <vertAlign val="superscript"/>
        <sz val="11"/>
        <color theme="1"/>
        <rFont val="Times New Roman"/>
        <family val="1"/>
        <charset val="186"/>
      </rPr>
      <t>3</t>
    </r>
    <r>
      <rPr>
        <sz val="11"/>
        <color theme="1"/>
        <rFont val="Times New Roman"/>
        <family val="1"/>
        <charset val="186"/>
      </rPr>
      <t>)</t>
    </r>
  </si>
  <si>
    <t>3.2.9.</t>
  </si>
  <si>
    <t>Sandūros tarp bordiūrų ir kelio dangos užtaisymas amortizacine (sandarinimo) juosta</t>
  </si>
  <si>
    <t>Iš viso skyriuje 3.2, Eur be PVM</t>
  </si>
  <si>
    <t>4. Eismo organizavimo įrengimo darbai</t>
  </si>
  <si>
    <t>4.1.</t>
  </si>
  <si>
    <t>Kelio ženklų vienstiebių metalinių atramų (d = 76 mm) ant monolitinių betoninių pamatų pastatymas</t>
  </si>
  <si>
    <t>4.2.</t>
  </si>
  <si>
    <t>Kelio ženklų skydų montavimas prie vienstiebių atramų rankiniu būdu</t>
  </si>
  <si>
    <t>4.3.</t>
  </si>
  <si>
    <t>Kelio ženklų skydų montavimas prie apšvietimo atramų rankiniu būdu</t>
  </si>
  <si>
    <t>4.4.</t>
  </si>
  <si>
    <t>Apsauginės tvorelės įrengimas</t>
  </si>
  <si>
    <t>4.5.</t>
  </si>
  <si>
    <t>Ratų atmušėjų įrengimas</t>
  </si>
  <si>
    <t>4.6.</t>
  </si>
  <si>
    <t>Horizontaliojo dangos ženklinimo iš polimerinių medžiagų įrengimas</t>
  </si>
  <si>
    <t>Iš viso skyriuje 4, Eur be PVM</t>
  </si>
  <si>
    <t>5. Kiti darbai</t>
  </si>
  <si>
    <t>5.1.</t>
  </si>
  <si>
    <t>Išpildomosios dokumentacijos parengimas</t>
  </si>
  <si>
    <t>5.2.</t>
  </si>
  <si>
    <t>Statinio kadastrinės bylos tikslinimas/atnaujinimas</t>
  </si>
  <si>
    <t>Iš viso skyriuje 5, Eur be PVM</t>
  </si>
  <si>
    <t>IŠ VISO ŽINIARAŠTYJE 57, EUR BE PVM</t>
  </si>
  <si>
    <t>Nr. 58 Valstybinės reikšmės krašto kelias Nr. 120 Radiškis–Anykščiai–Rokiškis ties 53,496 km</t>
  </si>
  <si>
    <t>Esamo keleivių laukimo paviljono plokštės demontavimas (išsaugant medžiagas)</t>
  </si>
  <si>
    <t>Esamų vejos bordiūrų, sudėtų ant betoninio pagrindo, išardymas</t>
  </si>
  <si>
    <t>Esamų betoninių trinkelių dangos išardymas (išsaugant medžiagas)</t>
  </si>
  <si>
    <r>
      <t xml:space="preserve">Esamų komunikacijų šulinių liukų demontavimas, </t>
    </r>
    <r>
      <rPr>
        <sz val="11"/>
        <color theme="1"/>
        <rFont val="Times New Roman"/>
        <family val="1"/>
        <charset val="186"/>
      </rPr>
      <t>mechanizuotas pakrovimas ir išvežimas Rangovo pasirinktu atstumu</t>
    </r>
  </si>
  <si>
    <t xml:space="preserve">Esamos asfalto dangos demontavimas </t>
  </si>
  <si>
    <t>1.10.</t>
  </si>
  <si>
    <t>1.11.</t>
  </si>
  <si>
    <t>1.12.</t>
  </si>
  <si>
    <t>1.13.</t>
  </si>
  <si>
    <t>Kelio ženklų skydų demontavimas nuo vienstiebių atramų rankiniu būdu (išsaugant medžiagas)</t>
  </si>
  <si>
    <t>1.14.</t>
  </si>
  <si>
    <t>1.15.</t>
  </si>
  <si>
    <t>Grunto kasimas mechanizuotu būdu, pakrovimas į autosavivarčius ir išvežimas Rangovo pasirinktu atstumu sandėliavimui (pylimams)</t>
  </si>
  <si>
    <t>m3</t>
  </si>
  <si>
    <t>2.8.</t>
  </si>
  <si>
    <t>4 cm storio asfalto viršutinio sluoksnio iš mišinio AC 11 VS įrengimas</t>
  </si>
  <si>
    <t>3.2.	Iškilaus trapecinio greičio mažinimo kalnelio įrengimo darbai</t>
  </si>
  <si>
    <t>Polimerbetoninio latako ant betono pagrindo įrengimas su ketinėmis grotelėmis (betonas pagrindas 1m – 0,06 m3, sandarinimas hermetinėmis medžiagomis šalia bordiūro 1m-0,002m3)</t>
  </si>
  <si>
    <t>4 cm storio asfalto apatinio sluoksnio iš mišinio AC 16 AS įrengimas</t>
  </si>
  <si>
    <t xml:space="preserve">Asfalto dangos pagruntavimas bitumine emulsija </t>
  </si>
  <si>
    <t>3.3.	Betoninių trinkelių dangos (šaligatvis) įrengimo darbai</t>
  </si>
  <si>
    <t>3.3.1.</t>
  </si>
  <si>
    <t>3.3.2.</t>
  </si>
  <si>
    <t>19 cm storio šalčiui nejautraus sluoksnio įrengimas iš nesurištojo mineralinių medžiagų mišinio</t>
  </si>
  <si>
    <t>3.3.3.</t>
  </si>
  <si>
    <t>15 cm storio skaldos pagrindo sluoksnio įrengimas iš nesurištojo mineralinių medžiagų mišinio (fr. 0/45)</t>
  </si>
  <si>
    <t>3.3.4.</t>
  </si>
  <si>
    <t>3.3.5.</t>
  </si>
  <si>
    <t>8 cm storio betoninių trinkelių 200x100mm dangos įrengimas</t>
  </si>
  <si>
    <t>3.3.6.</t>
  </si>
  <si>
    <t>3.3.7.</t>
  </si>
  <si>
    <t>3.3.8.</t>
  </si>
  <si>
    <t>3.3.9.</t>
  </si>
  <si>
    <t>Betoninių bordiūrų 100.20.8 ant betono pagrindo įrengimas</t>
  </si>
  <si>
    <t>3.3.10.</t>
  </si>
  <si>
    <t>Iš viso skyriuje 3.3, Eur be PVM</t>
  </si>
  <si>
    <t>3.4.	Betoninių trinkelių/asfalto dangos (šaligatvis, pandusas) atstatymo darbai</t>
  </si>
  <si>
    <t>3.4.1.</t>
  </si>
  <si>
    <t>3.4.2.</t>
  </si>
  <si>
    <t>3.4.3.</t>
  </si>
  <si>
    <t>3.4.4.</t>
  </si>
  <si>
    <t>Betoninių trinkelių dangos įrengimas (panaudojant išsaugotas medžiagas)</t>
  </si>
  <si>
    <t>3.4.5.</t>
  </si>
  <si>
    <t>3.4.6.</t>
  </si>
  <si>
    <t>3.4.7.</t>
  </si>
  <si>
    <t>3.4.8.</t>
  </si>
  <si>
    <t>3.4.9.</t>
  </si>
  <si>
    <t>3.4.10.</t>
  </si>
  <si>
    <t>3.4.11.</t>
  </si>
  <si>
    <t>Iš viso skyriuje 3.4, Eur be PVM</t>
  </si>
  <si>
    <t>3.5.	Kelkraščių įrengimo darbai</t>
  </si>
  <si>
    <t>3.5.1.</t>
  </si>
  <si>
    <t>8 cm storio kelkraščio dangos įrengimas iš nesurištojo mineralinių medžiagų mišinio pridedant 30 % skaldos (fr. 0/32)</t>
  </si>
  <si>
    <t>Iš viso skyriuje 3.5, Eur be PVM</t>
  </si>
  <si>
    <t>4.	Eismo organizavimo įrengimo darbai</t>
  </si>
  <si>
    <t>Kelio ženklų skydų montavimas prie vienstiebių atramų rankiniu būdu (panaudojant išsaugotas medžiagas)</t>
  </si>
  <si>
    <t>Horizontaliojo dangos ženklinimo Nr. 1.34 iš polimerinių medžiagų įrengimas</t>
  </si>
  <si>
    <t>4.7.</t>
  </si>
  <si>
    <t>Turėklo įrengimas</t>
  </si>
  <si>
    <t>5.	Keleivių laukimo paviljono atstatymo darbai</t>
  </si>
  <si>
    <t xml:space="preserve">Keleivių laukimo paviljono plokštės atstatymas panaudojant išsaugotas medžiagas </t>
  </si>
  <si>
    <t>Iš viso skyriuje 5.1, Eur be PVM</t>
  </si>
  <si>
    <t>6. Kiti darbai</t>
  </si>
  <si>
    <t>6.1.</t>
  </si>
  <si>
    <t>Esamų komunikacijų šulinių liukų keitimas ir pritaikymas iki projektinio lygio</t>
  </si>
  <si>
    <t>6.2.</t>
  </si>
  <si>
    <t>6.3.</t>
  </si>
  <si>
    <t>Iš viso skyriuje 6, Eur be PVM</t>
  </si>
  <si>
    <t>IŠ VISO ŽINIARAŠTYJE 58, EUR BE PVM</t>
  </si>
  <si>
    <t>1. Apšvietimo tinklų montavimas</t>
  </si>
  <si>
    <t>1.</t>
  </si>
  <si>
    <t>Apšvietimo valdymo spintos su pamatu montavimas</t>
  </si>
  <si>
    <t>kompl</t>
  </si>
  <si>
    <t>2.</t>
  </si>
  <si>
    <t>Duobių AVS pamatui kasimas ir užpylimas</t>
  </si>
  <si>
    <t>vnt</t>
  </si>
  <si>
    <t>3.</t>
  </si>
  <si>
    <t>Įžeminimo kontūro R≤10Ω varžos įrengimas AVS</t>
  </si>
  <si>
    <t>4.</t>
  </si>
  <si>
    <t>Tranšėjos kasimas ir užpylimas rankiniu būdu</t>
  </si>
  <si>
    <t>5.</t>
  </si>
  <si>
    <t>Tranšėjos kasimas ir užpylimas mechanizuotu būdu</t>
  </si>
  <si>
    <t>6.</t>
  </si>
  <si>
    <t>PE vamzdžio Ø50 mm paklojimas tranšėjoje</t>
  </si>
  <si>
    <t>7.</t>
  </si>
  <si>
    <t>Signalinės juostos paklojimas tranšėjoje</t>
  </si>
  <si>
    <t>8.</t>
  </si>
  <si>
    <t>Duobių betranšėjiniam inžinerinių tinklų tiesimui kasimas ir užpylimas</t>
  </si>
  <si>
    <t>9.</t>
  </si>
  <si>
    <t>Betranšėjinių inžinerinių tinklų įrengimas įtraukiant PE Ø75 mm vamzdį</t>
  </si>
  <si>
    <t>10.</t>
  </si>
  <si>
    <t>Kabelio 4x16 Al gyslomis tiesiant PE vamzdyje</t>
  </si>
  <si>
    <t>11.</t>
  </si>
  <si>
    <t>Kabelio 4x16 Al gyslomis montavimas apšvietimo atramoje</t>
  </si>
  <si>
    <t>12.</t>
  </si>
  <si>
    <t>Kabelio 4x16 Al gyslomis montavimas spintoje</t>
  </si>
  <si>
    <t>13.</t>
  </si>
  <si>
    <t>Kabelio Cu-3x1,5 mm2 gyslomis montavimas atramose</t>
  </si>
  <si>
    <t>14.</t>
  </si>
  <si>
    <t>Gaubto kabeliui tvirtinimas prie atramos</t>
  </si>
  <si>
    <t>15.</t>
  </si>
  <si>
    <t>Duobių apšvietimo atramų pamatams kasimas ir užpylimas</t>
  </si>
  <si>
    <t>16.</t>
  </si>
  <si>
    <t>Gelžbetoninių pamatų atramų montavimas-pastatymas</t>
  </si>
  <si>
    <t>17.</t>
  </si>
  <si>
    <t>Apšvietimo 6 m aukščio atramų pastatymas</t>
  </si>
  <si>
    <t>18.</t>
  </si>
  <si>
    <t>Išorės šviestuvo montavimas</t>
  </si>
  <si>
    <t>19.</t>
  </si>
  <si>
    <t>Atšakinių gnybtų montavimas atramoje (SV15 tipo)</t>
  </si>
  <si>
    <t>20.</t>
  </si>
  <si>
    <t>Automatinio išjungikli0 1F C6A montavimas atramoje</t>
  </si>
  <si>
    <t>Vnt.</t>
  </si>
  <si>
    <t>21.</t>
  </si>
  <si>
    <t>Kabelio iki 16mm2 skerspjūvio galinės movos montavimas</t>
  </si>
  <si>
    <t>22.</t>
  </si>
  <si>
    <t>Kabelio izoliacijos varžos matavimas</t>
  </si>
  <si>
    <t>23.</t>
  </si>
  <si>
    <t>Įžeminimo kontūro R≤30Ω varžos įrengimas apšvietimo atramai</t>
  </si>
  <si>
    <t>24.</t>
  </si>
  <si>
    <t>Įžeminimo kontūro varžos matavimas</t>
  </si>
  <si>
    <t>25.</t>
  </si>
  <si>
    <t>Įžeminimo įrenginių kontaktinių jungčių, PEN, PE ir N laidų pereinamosios varžos matavimai</t>
  </si>
  <si>
    <t>26.</t>
  </si>
  <si>
    <t>Fazinio ir nulinio laidų grandinės varžos matavimai</t>
  </si>
  <si>
    <t>27.</t>
  </si>
  <si>
    <t>Geodeziniai nužymėjimai ir išpildomosios nuotraukos parengimas</t>
  </si>
  <si>
    <t>28.</t>
  </si>
  <si>
    <t>Plotų išlyginimas rankiniu būdu</t>
  </si>
  <si>
    <r>
      <t>m</t>
    </r>
    <r>
      <rPr>
        <vertAlign val="superscript"/>
        <sz val="10"/>
        <color theme="1"/>
        <rFont val="Times New Roman"/>
        <family val="1"/>
        <charset val="186"/>
      </rPr>
      <t>2</t>
    </r>
  </si>
  <si>
    <t>29.</t>
  </si>
  <si>
    <t>Grunto tankinimas vibroplokštėmis</t>
  </si>
  <si>
    <r>
      <t>m</t>
    </r>
    <r>
      <rPr>
        <vertAlign val="superscript"/>
        <sz val="10"/>
        <color theme="1"/>
        <rFont val="Times New Roman"/>
        <family val="1"/>
        <charset val="186"/>
      </rPr>
      <t>3</t>
    </r>
  </si>
  <si>
    <t>2. Apšvietimo tinklų montavimo medžiagos</t>
  </si>
  <si>
    <t>Apšvietimo valdymo spinta (AVS) komplekte su:
- cinkuotas metalinis pamatas – 1vnt.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</si>
  <si>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Atšakinių gnybtų komplektas (SV15 tipo)</t>
  </si>
  <si>
    <t>Automatinis išjungiklis 1F C6A</t>
  </si>
  <si>
    <t>Iki 1 kV kabelis 4x16 mm2 skerspjūvio aliuminio gyslomis</t>
  </si>
  <si>
    <t xml:space="preserve">Iki  1 kV kabelis 3x1,5 mm2 skerspjūvio vario gyslomis </t>
  </si>
  <si>
    <r>
      <t>Termosusitraukiančios pirštinės mova kabeliui 10-35mm</t>
    </r>
    <r>
      <rPr>
        <vertAlign val="superscript"/>
        <sz val="10"/>
        <color theme="1"/>
        <rFont val="Times New Roman"/>
        <family val="1"/>
        <charset val="186"/>
      </rPr>
      <t>2</t>
    </r>
  </si>
  <si>
    <t>Kabelių apsaugos PE vamzdžiai Ø75 mm klojami uždaru būdu</t>
  </si>
  <si>
    <t>Kabelių apsaugos PE vamzdžiai Ø50 mm</t>
  </si>
  <si>
    <t>Signalinės juosta “Dėmesio ! Kabelis ! “</t>
  </si>
  <si>
    <t>Gaubtas kabeliui su apkabomis tvirtinimui</t>
  </si>
  <si>
    <t>kompl..</t>
  </si>
  <si>
    <t>Apšvietimo atrama, h=6 m, su pamatu, apsaugine pamato guma</t>
  </si>
  <si>
    <t xml:space="preserve">Pėsčiųjų perėjos  LED šviestuvas, 5700K, 7120lm, iki 55W, optikos tipas: „DPR1“. </t>
  </si>
  <si>
    <t>Įžeminimo kontūro įrengimo medžiagos</t>
  </si>
  <si>
    <t>Signalinio šviestuvo montavimas</t>
  </si>
  <si>
    <t>30.</t>
  </si>
  <si>
    <t>Pėsčiųjų perėjų signalinis LED šviestuvas</t>
  </si>
  <si>
    <t>DARBŲ KIEKIŲ ŽINIARAŠČIŲ SANTRAUKA</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</si>
  <si>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</si>
  <si>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</si>
  <si>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</si>
  <si>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</si>
  <si>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</si>
  <si>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Valstybinės reikšmės rajoninio kelio Nr. 1204 Kavarskas–Taujėnai–Vadokliai–Ramygala ties 46,167 km ir Valstybinės reikšmės magistralinio kelio Nr. A8 Panevėžys–Aristava–Sitkūnai ties 25,171 km paprastasis remontas, sutvarkant pėsčiųjų perėjas</t>
  </si>
  <si>
    <t>Nr. 17 Valstybinės reikšmės rajoninio kelio Nr. 1204 Kavarskas–Taujėnai–Vadokliai–Ramygala ties 46,167 km</t>
  </si>
  <si>
    <t>Esamos pėsčiųjų tvorelės ardymas (išsaugant medžiagas)</t>
  </si>
  <si>
    <t>Esamų betoninių trinkelių dangos išardymas</t>
  </si>
  <si>
    <t>m2</t>
  </si>
  <si>
    <t>Esamų komunikacijų šulinių liukų demontavimas, mechanizuotas pakrovimas ir išvežimas Rangovo pasirinktu atstumu</t>
  </si>
  <si>
    <t>Esamos asfalto dangos frezavimas (iki 5cm)</t>
  </si>
  <si>
    <t>Kelio ženklų vienstiebių metalinių atramų ant monolitinių betoninių pamatų demontavimas</t>
  </si>
  <si>
    <t>Kelio ženklų skydų demontavimas nuo vienstiebių atramų rankiniu būdu</t>
  </si>
  <si>
    <t>Esamų B grupės signalinių stulpelių demontavimas</t>
  </si>
  <si>
    <r>
      <t>3.1.1.</t>
    </r>
    <r>
      <rPr>
        <sz val="7"/>
        <color theme="1"/>
        <rFont val="Times New Roman"/>
        <family val="1"/>
        <charset val="186"/>
      </rPr>
      <t xml:space="preserve">  </t>
    </r>
    <r>
      <rPr>
        <sz val="11"/>
        <color theme="1"/>
        <rFont val="Times New Roman"/>
        <family val="1"/>
        <charset val="186"/>
      </rPr>
      <t> </t>
    </r>
  </si>
  <si>
    <r>
      <t>3.1.2.</t>
    </r>
    <r>
      <rPr>
        <sz val="7"/>
        <color theme="1"/>
        <rFont val="Times New Roman"/>
        <family val="1"/>
        <charset val="186"/>
      </rPr>
      <t xml:space="preserve">  </t>
    </r>
    <r>
      <rPr>
        <sz val="11"/>
        <color theme="1"/>
        <rFont val="Times New Roman"/>
        <family val="1"/>
        <charset val="186"/>
      </rPr>
      <t> </t>
    </r>
  </si>
  <si>
    <r>
      <t>3.2.1.</t>
    </r>
    <r>
      <rPr>
        <sz val="7"/>
        <color theme="1"/>
        <rFont val="Times New Roman"/>
        <family val="1"/>
        <charset val="186"/>
      </rPr>
      <t xml:space="preserve">  </t>
    </r>
    <r>
      <rPr>
        <sz val="11"/>
        <color theme="1"/>
        <rFont val="Times New Roman"/>
        <family val="1"/>
        <charset val="186"/>
      </rPr>
      <t> </t>
    </r>
  </si>
  <si>
    <r>
      <t>3.2.2.</t>
    </r>
    <r>
      <rPr>
        <sz val="7"/>
        <color theme="1"/>
        <rFont val="Times New Roman"/>
        <family val="1"/>
        <charset val="186"/>
      </rPr>
      <t xml:space="preserve">  </t>
    </r>
    <r>
      <rPr>
        <sz val="11"/>
        <color theme="1"/>
        <rFont val="Times New Roman"/>
        <family val="1"/>
        <charset val="186"/>
      </rPr>
      <t> </t>
    </r>
  </si>
  <si>
    <r>
      <t>3.2.3.</t>
    </r>
    <r>
      <rPr>
        <sz val="7"/>
        <color theme="1"/>
        <rFont val="Times New Roman"/>
        <family val="1"/>
        <charset val="186"/>
      </rPr>
      <t xml:space="preserve">  </t>
    </r>
    <r>
      <rPr>
        <sz val="11"/>
        <color theme="1"/>
        <rFont val="Times New Roman"/>
        <family val="1"/>
        <charset val="186"/>
      </rPr>
      <t> </t>
    </r>
  </si>
  <si>
    <r>
      <t>3.2.4.</t>
    </r>
    <r>
      <rPr>
        <sz val="7"/>
        <color theme="1"/>
        <rFont val="Times New Roman"/>
        <family val="1"/>
        <charset val="186"/>
      </rPr>
      <t xml:space="preserve">  </t>
    </r>
    <r>
      <rPr>
        <sz val="11"/>
        <color theme="1"/>
        <rFont val="Times New Roman"/>
        <family val="1"/>
        <charset val="186"/>
      </rPr>
      <t> </t>
    </r>
  </si>
  <si>
    <r>
      <t>3.2.5.</t>
    </r>
    <r>
      <rPr>
        <sz val="7"/>
        <color theme="1"/>
        <rFont val="Times New Roman"/>
        <family val="1"/>
        <charset val="186"/>
      </rPr>
      <t xml:space="preserve">  </t>
    </r>
    <r>
      <rPr>
        <sz val="11"/>
        <color theme="1"/>
        <rFont val="Times New Roman"/>
        <family val="1"/>
        <charset val="186"/>
      </rPr>
      <t> </t>
    </r>
  </si>
  <si>
    <r>
      <t>3.2.6.</t>
    </r>
    <r>
      <rPr>
        <sz val="7"/>
        <color theme="1"/>
        <rFont val="Times New Roman"/>
        <family val="1"/>
        <charset val="186"/>
      </rPr>
      <t xml:space="preserve">  </t>
    </r>
    <r>
      <rPr>
        <sz val="11"/>
        <color theme="1"/>
        <rFont val="Times New Roman"/>
        <family val="1"/>
        <charset val="186"/>
      </rPr>
      <t> </t>
    </r>
  </si>
  <si>
    <t>3.3.	Betoninių trinkelių atstatymo darbai</t>
  </si>
  <si>
    <t>Betoninių bordiūrų 100.30.15 ant betono pagrindo įrengimas (betonas pagrindas 1m – 0,17 m3)</t>
  </si>
  <si>
    <t>3.4.	Iškilios saugumo salelės įrengimo darbai</t>
  </si>
  <si>
    <t>Kelio ženklų skydų Nr. 407 kartu su vertikaliuoju ženklinimu Nr. 2.3 (apklijuojant metalinę atramą) montavimas prie vienstiebių atramų rankiniu būdu</t>
  </si>
  <si>
    <t>Pėsčiųjų tvorelės atstatymas panaudojant išsaugotas medžiagas</t>
  </si>
  <si>
    <t>5.3.</t>
  </si>
  <si>
    <t>IŠ VISO ŽINIARAŠTYJE, EUR BE PVM</t>
  </si>
  <si>
    <t>Nr. 18 Valstybinės reikšmės magistralinio kelio Nr. A8 Panevėžys–Aristava–Sitkūnai ties 25,171 km</t>
  </si>
  <si>
    <t>Esamų plastikinių pilonų išardymas pakrovimas ir išvežimas Rangovo pasirinktu atstumu</t>
  </si>
  <si>
    <t>Esamų betoninių trinkelių/plytelių dangos išardymas</t>
  </si>
  <si>
    <t>2.	Žemės darbai</t>
  </si>
  <si>
    <t>3.1.	Važiuojamosios dalies atstatymo darbai (ties įrengiamais bordiūrais)</t>
  </si>
  <si>
    <t>3.2.	Betoninių trinkelių dangos (šaligatvis) atstatymo darbai</t>
  </si>
  <si>
    <t>3.3.	Iškilios saugumo salelės įrengimo darbai</t>
  </si>
  <si>
    <t>Kelio ženklų skydų montavimas prie apšvietimo atramų rankiniu būdu panaudojant išsaugotas medžiagas</t>
  </si>
  <si>
    <t>Horizontaliojo dangos ženklinimo Nr. 1.35 iš polimerinių medžiagų įrengimas</t>
  </si>
  <si>
    <t>3.1.</t>
  </si>
  <si>
    <t>DARBŲ IR MEDŽIAGŲ ŽINIARAŠTIS (APŠVIETIMAS)</t>
  </si>
  <si>
    <t>Apšvietimo tinklų montavimas</t>
  </si>
  <si>
    <t>1</t>
  </si>
  <si>
    <t>Automatinio jungiklio ir kabelio prijungimo gnybtų montavimas AVS spintoje.</t>
  </si>
  <si>
    <t>2</t>
  </si>
  <si>
    <t>Duobių kasimas ir užpylimas (AVS ir apšvietimo atramų pamatams, betranšėjiniam inžinerinių tinklų tiesimui) (4 m3)</t>
  </si>
  <si>
    <t>3</t>
  </si>
  <si>
    <t>Tranšėjos 1-2 kabeliams kasimas ir užpylimas mechanizuotu būdu iki 1m gylio.</t>
  </si>
  <si>
    <t>4</t>
  </si>
  <si>
    <t>Tranšėjos 1-2 kabeliams kasimas ir užpylimas rankiniu būdu iki 1m gylio.</t>
  </si>
  <si>
    <t>5</t>
  </si>
  <si>
    <t>PE vamzdžio Ø50 mm klojimas tranšėjoje</t>
  </si>
  <si>
    <t>6</t>
  </si>
  <si>
    <t>Signalinės juostos klojimas tranšėjoje</t>
  </si>
  <si>
    <t>7</t>
  </si>
  <si>
    <t>Apsauginio vamzdžio klojimas uždaru betranšėju būdu</t>
  </si>
  <si>
    <t>8</t>
  </si>
  <si>
    <r>
      <t>Kabelio Al 4x16mm</t>
    </r>
    <r>
      <rPr>
        <vertAlign val="superscript"/>
        <sz val="10"/>
        <color theme="1"/>
        <rFont val="Times New Roman"/>
        <family val="1"/>
        <charset val="186"/>
      </rPr>
      <t>2</t>
    </r>
    <r>
      <rPr>
        <sz val="10"/>
        <color theme="1"/>
        <rFont val="Times New Roman"/>
        <family val="1"/>
        <charset val="186"/>
      </rPr>
      <t xml:space="preserve"> tiesimas apsauginiame vamzdyje</t>
    </r>
  </si>
  <si>
    <t>9</t>
  </si>
  <si>
    <r>
      <t>Kabelio Al 4x16mm</t>
    </r>
    <r>
      <rPr>
        <vertAlign val="superscript"/>
        <sz val="10"/>
        <color theme="1"/>
        <rFont val="Times New Roman"/>
        <family val="1"/>
        <charset val="186"/>
      </rPr>
      <t xml:space="preserve">2 </t>
    </r>
    <r>
      <rPr>
        <sz val="10"/>
        <color theme="1"/>
        <rFont val="Times New Roman"/>
        <family val="1"/>
        <charset val="186"/>
      </rPr>
      <t>montavimas (apšvietimo atramose, el. spintose)</t>
    </r>
  </si>
  <si>
    <t>10</t>
  </si>
  <si>
    <t>Vamzdžio galų sandarinimas</t>
  </si>
  <si>
    <t>11</t>
  </si>
  <si>
    <r>
      <t>Kabelio Cu 3x1,5mm</t>
    </r>
    <r>
      <rPr>
        <vertAlign val="superscript"/>
        <sz val="10"/>
        <color theme="1"/>
        <rFont val="Times New Roman"/>
        <family val="1"/>
        <charset val="186"/>
      </rPr>
      <t>2</t>
    </r>
    <r>
      <rPr>
        <sz val="10"/>
        <color theme="1"/>
        <rFont val="Times New Roman"/>
        <family val="1"/>
        <charset val="186"/>
      </rPr>
      <t xml:space="preserve"> montavimas atramoje</t>
    </r>
  </si>
  <si>
    <t>12</t>
  </si>
  <si>
    <t>Pamato apšvietimo atramai montavimas</t>
  </si>
  <si>
    <t>13</t>
  </si>
  <si>
    <t>Metalinės apšvietimo atramos montavimas</t>
  </si>
  <si>
    <t>14</t>
  </si>
  <si>
    <t>Šviestuvo montavimas atramoje</t>
  </si>
  <si>
    <t>15</t>
  </si>
  <si>
    <t>Pėsčiųjų perėjos mirksinčio signalinio led šviestuvo montavimas ant atramos</t>
  </si>
  <si>
    <t>16</t>
  </si>
  <si>
    <t xml:space="preserve">Atšakinių gnybtų montavimas apšvietimo atramoje </t>
  </si>
  <si>
    <t>17</t>
  </si>
  <si>
    <t>1F C6A automatinio jungiklio montavimas atramoje</t>
  </si>
  <si>
    <t>18</t>
  </si>
  <si>
    <r>
      <t>Kabelio iki 16mm</t>
    </r>
    <r>
      <rPr>
        <vertAlign val="superscript"/>
        <sz val="10"/>
        <color theme="1"/>
        <rFont val="Times New Roman"/>
        <family val="1"/>
        <charset val="186"/>
      </rPr>
      <t>2</t>
    </r>
    <r>
      <rPr>
        <sz val="10"/>
        <color theme="1"/>
        <rFont val="Times New Roman"/>
        <family val="1"/>
        <charset val="186"/>
      </rPr>
      <t xml:space="preserve"> skerspjūvio galinės movos montavimas</t>
    </r>
  </si>
  <si>
    <t>19</t>
  </si>
  <si>
    <t>20</t>
  </si>
  <si>
    <t>21</t>
  </si>
  <si>
    <t>22</t>
  </si>
  <si>
    <t>23</t>
  </si>
  <si>
    <t>24</t>
  </si>
  <si>
    <t>Trasos nužymėjimas (taškai)</t>
  </si>
  <si>
    <t>25</t>
  </si>
  <si>
    <t>Išpildomosios nuotraukos sudarymas</t>
  </si>
  <si>
    <t>26</t>
  </si>
  <si>
    <t>27</t>
  </si>
  <si>
    <t>28</t>
  </si>
  <si>
    <t>Dirvos paruošimas gazonams rank. būdu, nepilant augalinio dirvožemio</t>
  </si>
  <si>
    <t>29</t>
  </si>
  <si>
    <t xml:space="preserve">Paprastų, parterinių ir mauritaniškų gazonų užsėjimas rankiniu būdu </t>
  </si>
  <si>
    <t>Apšvietimo tinklų montavimo medžiagos</t>
  </si>
  <si>
    <t>30</t>
  </si>
  <si>
    <t>Automatinis jungiklis, 1F, C 16A. Montuojamas į esamą AVS spintą.</t>
  </si>
  <si>
    <t>31</t>
  </si>
  <si>
    <r>
      <t>Gnybtai AL 4x16 mm</t>
    </r>
    <r>
      <rPr>
        <vertAlign val="superscript"/>
        <sz val="10"/>
        <color theme="1"/>
        <rFont val="Times New Roman"/>
        <family val="1"/>
        <charset val="186"/>
      </rPr>
      <t>2</t>
    </r>
    <r>
      <rPr>
        <sz val="10"/>
        <color theme="1"/>
        <rFont val="Times New Roman"/>
        <family val="1"/>
        <charset val="186"/>
      </rPr>
      <t xml:space="preserve"> kabelio prijungimui AVS spintoje</t>
    </r>
  </si>
  <si>
    <t>32</t>
  </si>
  <si>
    <t>Atšakinių gnybtų komplektas SV15 (arba analogas)</t>
  </si>
  <si>
    <t>33</t>
  </si>
  <si>
    <t>Automatinis jungiklis, 1F, C 6A</t>
  </si>
  <si>
    <t>34</t>
  </si>
  <si>
    <r>
      <t>1 kV kabelis 4x16 mm</t>
    </r>
    <r>
      <rPr>
        <vertAlign val="superscript"/>
        <sz val="10"/>
        <color theme="1"/>
        <rFont val="Times New Roman"/>
        <family val="1"/>
        <charset val="186"/>
      </rPr>
      <t>2</t>
    </r>
    <r>
      <rPr>
        <sz val="10"/>
        <color theme="1"/>
        <rFont val="Times New Roman"/>
        <family val="1"/>
        <charset val="186"/>
      </rPr>
      <t xml:space="preserve"> skerspjūvio aliuminio gyslomis</t>
    </r>
  </si>
  <si>
    <t>35</t>
  </si>
  <si>
    <r>
      <t>0,4 kV kabelis 3x1,5 mm</t>
    </r>
    <r>
      <rPr>
        <vertAlign val="superscript"/>
        <sz val="10"/>
        <color theme="1"/>
        <rFont val="Times New Roman"/>
        <family val="1"/>
        <charset val="186"/>
      </rPr>
      <t>2</t>
    </r>
    <r>
      <rPr>
        <sz val="10"/>
        <color theme="1"/>
        <rFont val="Times New Roman"/>
        <family val="1"/>
        <charset val="186"/>
      </rPr>
      <t xml:space="preserve"> skerspjūvio vario gyslomis </t>
    </r>
  </si>
  <si>
    <t>36</t>
  </si>
  <si>
    <t>37</t>
  </si>
  <si>
    <t>38</t>
  </si>
  <si>
    <t>39</t>
  </si>
  <si>
    <t>40</t>
  </si>
  <si>
    <t>Apšvietimo atrama, h=6 m. Komplekte su pamatu, apsaugine pamato guma.</t>
  </si>
  <si>
    <t>41</t>
  </si>
  <si>
    <t>Perėjos apšvietimo šviestuvas. LED tipo, 5700K, ≥9700lm, iki 65W, optikos tipas: „DPR1“. Bendri šviestuvams keliami reikalavimai pateikti apšvietimo techninėse specifikacijose.</t>
  </si>
  <si>
    <t>42</t>
  </si>
  <si>
    <t>Pėsčiųjų perėjos mirksintis signalinis Led šviestuvas</t>
  </si>
  <si>
    <t>43</t>
  </si>
  <si>
    <t>Dirbtinis įžemintuvas. Įžeminimo varža R≤30Ω.</t>
  </si>
  <si>
    <t>Valstybinės reikšmės rajoninio kelio Nr. 3601 Rokiškis-Juodupė-Onuškis-Ilzenbergas ties 0,709 km paprastasis remontas, sutvarkant pėsčiųjų perėją</t>
  </si>
  <si>
    <t>Nr. 36 Kelio Nr. 3601 Rokiškis-Juodupė-Onuškis-Ilzenbergas ties 0,709 km</t>
  </si>
  <si>
    <r>
      <t>Vieneto kaina, Eur be PVM  (</t>
    </r>
    <r>
      <rPr>
        <sz val="11"/>
        <color rgb="FFFF0000"/>
        <rFont val="Times New Roman"/>
        <family val="1"/>
        <charset val="186"/>
      </rPr>
      <t>pildo Tiekėjas</t>
    </r>
    <r>
      <rPr>
        <sz val="11"/>
        <rFont val="Times New Roman"/>
        <family val="1"/>
      </rPr>
      <t>)</t>
    </r>
  </si>
  <si>
    <t>1.1</t>
  </si>
  <si>
    <t>1.2</t>
  </si>
  <si>
    <t xml:space="preserve">Esamų gatvės bordiūrų, sudėtų ant betoninio pagrindo, išardymas </t>
  </si>
  <si>
    <t>1.3</t>
  </si>
  <si>
    <t>1.4</t>
  </si>
  <si>
    <t xml:space="preserve">Esamų betoninių trinkelių dangos išardymas </t>
  </si>
  <si>
    <r>
      <t>m</t>
    </r>
    <r>
      <rPr>
        <vertAlign val="superscript"/>
        <sz val="11"/>
        <color theme="1"/>
        <rFont val="Times New Roman"/>
        <family val="1"/>
      </rPr>
      <t>2</t>
    </r>
  </si>
  <si>
    <t>1.5</t>
  </si>
  <si>
    <t>1.6</t>
  </si>
  <si>
    <t>Betoninės šiukšliadėžės demontavimas</t>
  </si>
  <si>
    <t>1.7</t>
  </si>
  <si>
    <t>1.8</t>
  </si>
  <si>
    <r>
      <t>m</t>
    </r>
    <r>
      <rPr>
        <vertAlign val="superscript"/>
        <sz val="11"/>
        <color theme="1"/>
        <rFont val="Times New Roman"/>
        <family val="1"/>
      </rPr>
      <t>3</t>
    </r>
  </si>
  <si>
    <t>1.9</t>
  </si>
  <si>
    <t>Esamos asfalto dangos frezavimas (daugiau kaip 5 cm)</t>
  </si>
  <si>
    <t>1.10</t>
  </si>
  <si>
    <t xml:space="preserve">Naudoto asfalto pakrovimas ir išvežimas į sandėliavimo aikštelę antriniam panaudojimui 50 km atstumu </t>
  </si>
  <si>
    <t>1.11</t>
  </si>
  <si>
    <t>1.12</t>
  </si>
  <si>
    <t>1.13</t>
  </si>
  <si>
    <t>1.14</t>
  </si>
  <si>
    <t>1.15</t>
  </si>
  <si>
    <t>2.1</t>
  </si>
  <si>
    <t>2.2</t>
  </si>
  <si>
    <t xml:space="preserve">Esamo pagrindo sutankinimas </t>
  </si>
  <si>
    <t>2.3</t>
  </si>
  <si>
    <t>3. Dangų konstrukcijos įrengimo darbai</t>
  </si>
  <si>
    <t>3.1.1</t>
  </si>
  <si>
    <t>3.1.2</t>
  </si>
  <si>
    <t xml:space="preserve">4 cm storio asfalto viršutinio sluoksnio iš mišinio AC 11 VS įrengimas </t>
  </si>
  <si>
    <t>3.1.3</t>
  </si>
  <si>
    <t>3.2.1</t>
  </si>
  <si>
    <t>3.2.2</t>
  </si>
  <si>
    <t>3 cm storio pasluoksnio iš nesurištojo mineralinių medžiagų mišinio įrengimas fr. 0/5</t>
  </si>
  <si>
    <t>3.2.3</t>
  </si>
  <si>
    <t>3.2.4</t>
  </si>
  <si>
    <t>3.2.5</t>
  </si>
  <si>
    <r>
      <t>Betoninių bordiūrų 100.30.15 ant betono pagrindo įrengimas (betono pagrindas 1 m – 0,17 m</t>
    </r>
    <r>
      <rPr>
        <vertAlign val="superscript"/>
        <sz val="11"/>
        <color theme="1"/>
        <rFont val="Times New Roman"/>
        <family val="1"/>
      </rPr>
      <t>3</t>
    </r>
    <r>
      <rPr>
        <sz val="11"/>
        <color theme="1"/>
        <rFont val="Times New Roman"/>
        <family val="1"/>
      </rPr>
      <t>)</t>
    </r>
  </si>
  <si>
    <t>3.2.6</t>
  </si>
  <si>
    <t>3.2.7</t>
  </si>
  <si>
    <t>3.3.1</t>
  </si>
  <si>
    <t>Akmenų grindinio dangos įrengimas ant 5 cm storio betono mišinio pasluoksnio užpildant siūles nesurištojo mineralinių medžiagų mišiniu fr. 0/5</t>
  </si>
  <si>
    <t>Iš viso skyriuje 3, Eur be PVM</t>
  </si>
  <si>
    <t>4.1</t>
  </si>
  <si>
    <t>4.2</t>
  </si>
  <si>
    <t>Kelio ženklų skydų montavimas prie vienstiebių atramų rankiniu būdu (panaudojant išsaugtas medžiagas)</t>
  </si>
  <si>
    <t>4.3</t>
  </si>
  <si>
    <t xml:space="preserve">Kelio ženklų skydų montavimas prie apšvietimo atramų rankiniu būdu </t>
  </si>
  <si>
    <t>4.4</t>
  </si>
  <si>
    <t>Kelio ženklų skydų montavimas prie apšvietimo atramų rankiniu būdu (panaudojant išsaugotas medžiagas)</t>
  </si>
  <si>
    <t>4.5</t>
  </si>
  <si>
    <t xml:space="preserve">Horizontaliojo dangos ženklinimo iš polimerinių medžiagų įrengimas </t>
  </si>
  <si>
    <t>5.1</t>
  </si>
  <si>
    <t>5.2</t>
  </si>
  <si>
    <t>5.3</t>
  </si>
  <si>
    <t>Statinio kadastrinės bylos atnaujinimas/tikslinimas</t>
  </si>
  <si>
    <t>IŠ VISO ŽINIARAŠTYJE 36, EUR BE PVM</t>
  </si>
  <si>
    <t>Valstybinės reikšmės rajoninio kelio Nr. 3601 Rokiškis-Juodupė-Onuškis-Ilzenbergas ties 0,785 km paprastasis remontas, sutvarkant pėsčiųjų perėją</t>
  </si>
  <si>
    <t>Nr. 37 Kelio Nr. 3601 Rokiškis-Juodupė-Onuškis-Ilzenbergas ties 0,785 km</t>
  </si>
  <si>
    <t xml:space="preserve">Esamų betoninių plytelių dangos išardymas </t>
  </si>
  <si>
    <t xml:space="preserve">Esamo pagrindo planiravimas </t>
  </si>
  <si>
    <t>2.4</t>
  </si>
  <si>
    <t>2.6</t>
  </si>
  <si>
    <t xml:space="preserve">Kelio ženklų skydų montavimas prie vienstiebių atramų rankiniu būdu </t>
  </si>
  <si>
    <t>IŠ VISO ŽINIARAŠTYJE 37, EUR BE PVM</t>
  </si>
  <si>
    <t>Valstybinės reikšmės magistralinio kelio A15 Vilnius-Lyda ties 28,513 km paprastojo remonto, perkeliant pėsčiųjų perėją, aprašas</t>
  </si>
  <si>
    <t>Nr. 15 Valstybinės reikšmės magistralinis kelias A15 Vilnius-Lyda ties 28,513 km</t>
  </si>
  <si>
    <t>Esamos asfalto dangos demontavimas</t>
  </si>
  <si>
    <t>Naudoto asfalto pakrovimas ir išvežimas į sandėliavimo aikštelę antriniam panaudojimui 50 
km atstumu</t>
  </si>
  <si>
    <t>Dirvožemio kasimas, pakrovimas į autosavivarčius ir išvežimas Rangovo pasirinktu atstumu 
sandėliavimui</t>
  </si>
  <si>
    <t>Esamo pagrindo iš nesurištųjų mineralinių medžiagų išardymas, pakrovimas į autosavivarčius ir 
išvežimas Rangovo pasirinktu atstumu</t>
  </si>
  <si>
    <t>2.5</t>
  </si>
  <si>
    <t>Dirvožemio kasimas, pakrovimas į autosavivarčius ir atvežimas į statybos darbų aikštelę iš 
sandėliavimo vietos (vejos atstatymui)</t>
  </si>
  <si>
    <t>3.1 Važiuojamosios dalies atstatymo darbai 
(ties įrengiamais bordiūrais)</t>
  </si>
  <si>
    <t>3.2 Kelio dangos konstrukcijos įrengimo 
darbai</t>
  </si>
  <si>
    <t>20 cm storio skaldos pagrindo sluoksnio įrengimas iš nesurištojo mineralinių medžiagų mišinio
(fr. 0/45)</t>
  </si>
  <si>
    <t>10 cm storio asfalto pagrindo sluoksnio iš mišinio AC 22 PS įrengimas</t>
  </si>
  <si>
    <t>8 cm storio asfalto apatinio sluoksnio iš mišinio AC 16 AS įrengimas</t>
  </si>
  <si>
    <t>3.3 Betoninių plytelių dangos (šaligatvis) 
įrengimo darbai</t>
  </si>
  <si>
    <t>15 cm storio skaldos pagrindo sluoksnio įrengimas iš nesurištojo mineralinių medžiagų mišinio
(fr. 0/45)</t>
  </si>
  <si>
    <t>8 cm storio betoninių plytelių 500x500mm dangos įrengimas</t>
  </si>
  <si>
    <t>3.4 Betoninių plytelių dangos (šaligatvis) 
atstatymo darbai</t>
  </si>
  <si>
    <t>3.5 Iškilios saugumo salelės įrengimo 
darbai</t>
  </si>
  <si>
    <t>3.5.2.</t>
  </si>
  <si>
    <t>3.5.3.</t>
  </si>
  <si>
    <t>3.5.4.</t>
  </si>
  <si>
    <t>3.5.5.</t>
  </si>
  <si>
    <t>Kelio ženklų vienstiebių metalinių atramų (d = 76 mm) ant monolitinių betoninių pamatų 
pastatymas</t>
  </si>
  <si>
    <t>Kelio ženklų skydų montavimas prie apšvietimo atramų rankiniu būdu (panaudojant išsaugotas
medžiagas)</t>
  </si>
  <si>
    <t>IŠ VISO ŽINIARAŠTYJE 15, EUR BE PVM</t>
  </si>
  <si>
    <t>Betranšėjinių  inžinerinių  tinklų  įrengimas  įtraukiant  PE Ø50 mm vamzdį</t>
  </si>
  <si>
    <t>Kabelio 4x16 Al gyslomis tiesiant PE vamzdyje Ø50 mm</t>
  </si>
  <si>
    <t>Kabelio   4x16   Al   gyslomis   montavimas   apšvietimo atramoje</t>
  </si>
  <si>
    <t>Kabelio 4x16 Al gyslomis montavimas el. spintose</t>
  </si>
  <si>
    <t>Kabelio 3x1,5 Cu gyslomis montavimas atramose</t>
  </si>
  <si>
    <t>Duobių    apšvietimo    atramų    pamatams    kasimas    ir užpylimas</t>
  </si>
  <si>
    <t>1.16.</t>
  </si>
  <si>
    <t>1.17.</t>
  </si>
  <si>
    <t>Automatinio išjungiklio 1F C6A montavimas atramoje</t>
  </si>
  <si>
    <t>1.18.</t>
  </si>
  <si>
    <t>Kabelio     iki     16mm2     skerspjūvio     galinės     movos
montavimas</t>
  </si>
  <si>
    <t>1.19.</t>
  </si>
  <si>
    <t>1.20.</t>
  </si>
  <si>
    <t>Įžeminimo kontūro R≤10Ω varžos įrengimas apšvietimo valdymo spintai (AVS)</t>
  </si>
  <si>
    <t>1.21.</t>
  </si>
  <si>
    <t>1.22.</t>
  </si>
  <si>
    <t>1.23.</t>
  </si>
  <si>
    <t>Įžeminimo  įrenginių  kontaktinių  jungčių,  PEN,  PE  ir  N
laidų pereinamosios varžos matavimai</t>
  </si>
  <si>
    <t>1.24.</t>
  </si>
  <si>
    <t>1.25.</t>
  </si>
  <si>
    <t>1.26.</t>
  </si>
  <si>
    <t>1.27.</t>
  </si>
  <si>
    <t>1.28.</t>
  </si>
  <si>
    <t>1.29.</t>
  </si>
  <si>
    <t>Paprastų, parterinių ir mauritaniškų gazonų užsėjimas rankiniu būdu</t>
  </si>
  <si>
    <t>1.30.</t>
  </si>
  <si>
    <t>Asfalto dangos ardymas-atstatymas</t>
  </si>
  <si>
    <t>Apšvietimo valdymo spinta (AVS) komplekte su:
- cinkuotas metalinis pamatas – 1vnt.
- kirtiklis, 3F, 25A - 1 vnt.
- automatinis jungiklis 1F, "C", 10A - 1 vnt.
- automatinis jungiklis 1F, "C", 6A - 1 vnt.
- viršįtampių ribotuvas 2P, "1" tipo, - 1 vnt.
- kontaktorius 2P, 32 A, n.a, Ur=230 V - 1 vnt.
- atsišakojimo-paskirstymo gnybtai, 4P – 2 vnt.
- kabelių prijungimo praplėtimo gnybtai, 1 vnt.
- astronominis laikmatis - 1vnt.
- foto rėlė (komplekte su apšvietos jutikliu) – 1 vnt.
- trijų padėčių perjungiklis su 0 padėtimi - 1 vnt.
- modulinė signalinė lemputė, žalia -1 vnt.</t>
  </si>
  <si>
    <t>Iki   1   kV   kabelis   4x16   mm2   skerspjūvio   aliuminio gyslomis</t>
  </si>
  <si>
    <t>Iki  1 kV kabelis 3x1,5 mm2 skerspjūvio vario gyslomis</t>
  </si>
  <si>
    <t>Termosusitraukiančios pirštinės mova kabeliui 10-35mm2</t>
  </si>
  <si>
    <t>Kabelių apsaugos PE vamzdžiai Ø50 mm klojami uždaru būdu</t>
  </si>
  <si>
    <t>2.9.</t>
  </si>
  <si>
    <t>2.10.</t>
  </si>
  <si>
    <t>2.11.</t>
  </si>
  <si>
    <t>Pėsčiųjų perėjos LED šviestuvas</t>
  </si>
  <si>
    <t>2.12.</t>
  </si>
  <si>
    <t>Valstybinės reikšmės magistralinio kelio A15 Vilnius-Lyda ties 28,623 km paprastojo remonto, perkeliant pėsčiųjų perėją, aprašas</t>
  </si>
  <si>
    <t>Nr. 16 Valstybinės reikšmės magistralinis kelias A15 Vilnius-Lyda ties 28,623 km</t>
  </si>
  <si>
    <t>Esamos betoninių trinkelių dangos išardymas</t>
  </si>
  <si>
    <t>3.2 Betoninių trinkelių dangos (šaligatvis)
atstatymo darbai</t>
  </si>
  <si>
    <t>3.3 Iškilios salelės įrengimo darbai</t>
  </si>
  <si>
    <t>10 cm storio granitinių trinkelių 100x100mm dangos įrengimas</t>
  </si>
  <si>
    <t>IŠ VISO ŽINIARAŠTYJE 16, EUR BE PVM</t>
  </si>
  <si>
    <t>Trinkelių dangos ardymas-atstatymas</t>
  </si>
  <si>
    <t>IŠ VISO ŽINIARAŠTYJE 1 , EUR BE PVM</t>
  </si>
  <si>
    <t>Išpildomoji nuotrauka (taip pat pateikti laisvos formos deklaraciją, patvirtinančią išpildomosios geodezinės nuotraukos ir parengtos kadastrinės bylos atitikimą parengtam projektui)</t>
  </si>
  <si>
    <r>
      <t>m</t>
    </r>
    <r>
      <rPr>
        <vertAlign val="superscript"/>
        <sz val="11"/>
        <rFont val="Times New Roman"/>
        <family val="1"/>
        <charset val="186"/>
      </rPr>
      <t>2</t>
    </r>
  </si>
  <si>
    <t>Asfalto dangos ženklinimas termoplastinėmis arba reaktyviosiomis medžiagomis</t>
  </si>
  <si>
    <t>5. Kelio apstatymas ir saugaus eismo organizavimas (kelio ženklinimas)</t>
  </si>
  <si>
    <t>I grupės ženklų skydų montavimas ant apšvietimo atramų</t>
  </si>
  <si>
    <t>4. Kelio apstatymas ir saugaus eismo organizavimas (kelio ženklai)</t>
  </si>
  <si>
    <t>Vedimo paviršių iš betoninių trinkelių (20x10x8cm) įrengimas</t>
  </si>
  <si>
    <t>3.Pėsčiųjų tako dangos neregių paviršiaus įrengimas</t>
  </si>
  <si>
    <t>Įspėjamųjų paviršių iš betoninių trinkelių (20x10x8cm) įrengimas</t>
  </si>
  <si>
    <t>Skaldos atsijų pasluoksnio h=0,03 m įrengimas</t>
  </si>
  <si>
    <t xml:space="preserve">Sankasos pado planiravimas ir tankinimas mechanizuotai </t>
  </si>
  <si>
    <t>2. Žemės sankasa</t>
  </si>
  <si>
    <t>Esamo horizontalaus ženklinimo šalinimas nuo asfalto dangos</t>
  </si>
  <si>
    <t>Betoninių plytelių išardymas, pakrovimas ir išvežimas į rangovo pasirinktą vietą</t>
  </si>
  <si>
    <t>Kelio ženklų metalinių atramų išardymas ir išvežimas</t>
  </si>
  <si>
    <t>Kelio ženklų metalinių skydų išardymas ir išvežimas</t>
  </si>
  <si>
    <t>Vieneto kaina, Eur be PVM  (pildo Tiekėjas)</t>
  </si>
  <si>
    <t>DARBŲ KIEKIŲ ŽINIARAŠTIS NR. 1 - Perėja Nr. 14</t>
  </si>
  <si>
    <t>Valstybinės reikšmės krašto kelio Nr. 202 Kirtimai–Pagiriai–Baltoji Vokė paprastasis remontas, ties 10,374 km atnaujinant pėsčiųjų perėją</t>
  </si>
  <si>
    <t>DARBŲ KIEKIŲ ŽINIARAŠTIS NR. 2 – APŠVIETIMO TINKLAI, Perėja Nr. 14</t>
  </si>
  <si>
    <t>1. Apšvietimo tinklų montavimo (darbai)</t>
  </si>
  <si>
    <t>Tranšėjų kasimas ir užpylimas mechanizuotu būdu</t>
  </si>
  <si>
    <t>Tranšėjų kasimas ir užpylimas rankiniu būdu</t>
  </si>
  <si>
    <t>Vamzdžio paklojimas atviru būdu</t>
  </si>
  <si>
    <t>Vamzdžio paklojimas uždaru gręžimo būdu</t>
  </si>
  <si>
    <t>Automatikos spintos AVS montavimas</t>
  </si>
  <si>
    <t>Kompl</t>
  </si>
  <si>
    <t>Kabelio 3x1,5 tiesimas cinkuotoje atramoje</t>
  </si>
  <si>
    <t>Kabelio 4x16 tiesimas vamzdyje</t>
  </si>
  <si>
    <t>Kabelio 4x16 tiesimas įrengtose konstrukcijose</t>
  </si>
  <si>
    <t xml:space="preserve">Signalinės juostos paklojimas </t>
  </si>
  <si>
    <t>Cinkuotos atramos su g/b pamatu montavimas</t>
  </si>
  <si>
    <t>LED šviestuvo sumontavimas ant cinkuotos atramos</t>
  </si>
  <si>
    <t>Automatinio jungiklio ir gnybtų komplekto atramoje montavimas</t>
  </si>
  <si>
    <r>
      <t>Galinės 0,4kV AL 4x16 mm</t>
    </r>
    <r>
      <rPr>
        <vertAlign val="superscript"/>
        <sz val="11"/>
        <rFont val="Times New Roman"/>
        <family val="1"/>
        <charset val="186"/>
      </rPr>
      <t>2</t>
    </r>
    <r>
      <rPr>
        <sz val="11"/>
        <rFont val="Times New Roman"/>
        <family val="1"/>
        <charset val="186"/>
      </rPr>
      <t xml:space="preserve"> kabelio movos montavimas</t>
    </r>
  </si>
  <si>
    <t>Kabelio izoliacijos varžos matavimai</t>
  </si>
  <si>
    <t xml:space="preserve">Įžeminimo kontūro įrengimas </t>
  </si>
  <si>
    <t>Įžeminimo kontūro matavimas</t>
  </si>
  <si>
    <r>
      <t>m</t>
    </r>
    <r>
      <rPr>
        <vertAlign val="superscript"/>
        <sz val="11"/>
        <rFont val="Times New Roman"/>
        <family val="1"/>
        <charset val="186"/>
      </rPr>
      <t>3</t>
    </r>
  </si>
  <si>
    <t>Šaligatvio trinkelių ardymas/atstatymas</t>
  </si>
  <si>
    <t xml:space="preserve">Geodezinė nuotrauka </t>
  </si>
  <si>
    <t xml:space="preserve">Geodezinis nužymėjimas </t>
  </si>
  <si>
    <t>Markiruočių uždėjimas</t>
  </si>
  <si>
    <t>Pereinamųjų varžų matavimai</t>
  </si>
  <si>
    <t>2. Apšvietimo tinklų montavimo (medžiagos)</t>
  </si>
  <si>
    <t>APŠVIETIMO VALDYMO SPINTA (AVS)
su plieniniu cinkuotu korpusu, su užraktais ir pamatu IP44, komplekte su:
- kirtiklis, 3F, 25A - 1 vnt.
- automatinis jungiklis 1F, "C", 10A - 1 vnt.
- automatinis jungiklis 1F, "C", 6A - 1 vnt.
- viršįtampių ribotuvas 2P, "1" tipo, - 1 vnt.
- kontaktorius 2P, 25 A, n.a, Ur=230 V - 1 vnt.
- astronominis laikmatis - 1vnt.
- foto rėlė (komplekte su apšvietos jutikliu) – 1 vnt.
- trijų padėčių perjungiklis su 0 padėtimi - 1 vnt.
- - modulinė signalinė lemputė, žalia -1 vnt.</t>
  </si>
  <si>
    <t>IKI 1000 V KABELIAI PLASTIKINE IZOLIACIJA SKIRTI KLOTI ŽEMĖJE ,
PATALPOSE IR ATVIRAME ORE:
Laidininkų skaičius- 4;
Laidininkas - Atkaitintas aliuminis;
Apsauginis sluoksnis tarp gyslų izoliacijos ir
išorinio apvalkalo – užpildas;
Laidininko skerspjūvio plotas – 16mm2</t>
  </si>
  <si>
    <t>IKI 1000 V VARININIAI VIENVIELIAI KABELIAI:
Laidininkų skaičius- 3;
Laidininkas - Atkaitintas apvalus monolitinis varis;
Laidininkų izoliacija: PVC arba XLPE
Laidininko skerspjūvio plotas – 1,5mm2</t>
  </si>
  <si>
    <t>KARŠTAI CINKUOTA ATRAMA SU ĮLEIDŽIAMOMIS DURELĖMIS (BE TARPINIŲ)
-Aukštis virš žemės 6m;</t>
  </si>
  <si>
    <t>G/b pamatas su apsaugine sandarinimo guma</t>
  </si>
  <si>
    <t>GNYBTŲ KOMPLEKTAS
Izoliacinė korpuso dalis pagaminta iš smūgiams atsparios ir degimo nepalaikančios termoplastinės medžiagos polipropileno</t>
  </si>
  <si>
    <t>6A/1f automatinis jungiklis</t>
  </si>
  <si>
    <t>PERĖJOS APŠVIETIMO ŠVIESTUVAS LED tipo, 5700K, 8425lm, 60W, 140,4lm/W, optikos tipas: „DPR1“. Bendri šviestuvams keliami reikalavimai pateikti techninėse specifikacijose.</t>
  </si>
  <si>
    <t>IKI 1 kV KABELIŲ PLASTIKINE IZOLIACIJA GALINĖS IR JUNGIAMOSIOS MOVOS:
Eksploatavimo sąlygos - patalpose; atvirame ore
Kabelio gyslų skaičius – 4; 
Galinių kabelių gyslų skerspjūvis - 16mm2;</t>
  </si>
  <si>
    <t>ATVIRU BŪDU ŽEMĖJE KLOJAMŲ KABELIŲ APSAUGOS VAMZDŽIAI:
Išorinis vamzdžio skersmuo – 50 mm;
Vamzdžio išorinė sienelė –gofruota.</t>
  </si>
  <si>
    <t>KABELIŲ SIGNALINĖS JUOSTOS:
Juostos plotis – 100mm.</t>
  </si>
  <si>
    <t>UŽDARU BŪDU ŽEMĖJE KLOJAMŲ KABELIŲ APSAUGOS VAMZDŽIAI:
Išorinis vamzdžio skersmuo – 50 mm;
Vamzdžio išorinė sienelė –lygi</t>
  </si>
  <si>
    <t>3. Apšvietimo tinklų montavimo (įžeminimo kontūras)</t>
  </si>
  <si>
    <t>Įžeminimo elektrodas L-1,5m</t>
  </si>
  <si>
    <t>Cinkuota plieno juosta 30x4mm</t>
  </si>
  <si>
    <t>Kryžmė juosta</t>
  </si>
  <si>
    <t>IŠ VISO ŽINIARAŠTYJE 2, EUR BE PVM</t>
  </si>
  <si>
    <t>Valstybinės reikšmės rajoninio kelio Nr. 5216 Privažiuojamasis kelias prie Nemenčinės nuo kelio Vilnius–Švenčionys–Zarasai paprastasis remontas, 2,650 km, 2,794 km ir 3,108 km atnaujinant pėsčiųjų perėjas</t>
  </si>
  <si>
    <t>DARBŲ KIEKIŲ ŽINIARAŠTIS NR. 1 - Perėja Nr. 41 (kelio sklype)</t>
  </si>
  <si>
    <r>
      <t>Vieneto kaina, Eur be PVM  (</t>
    </r>
    <r>
      <rPr>
        <sz val="11"/>
        <color rgb="FFFF0000"/>
        <rFont val="Times New Roman"/>
        <family val="1"/>
      </rPr>
      <t>pildo Tiekėjas</t>
    </r>
    <r>
      <rPr>
        <sz val="11"/>
        <rFont val="Times New Roman"/>
        <family val="1"/>
      </rPr>
      <t>)</t>
    </r>
  </si>
  <si>
    <t xml:space="preserve">Esamos asfaltbetonio dangos frezavimas mechanizuotai iki 10 cm gyliu, pakrovimas mechanizuotai į savivarčius ir išvežimas sandėliavimui </t>
  </si>
  <si>
    <t>Betoninių kelio bordiūrų išardymas, pakrovimas ir išvežimas į rangovo pasirinktą vietą</t>
  </si>
  <si>
    <t>3.Pėsčiųjų tako dangos iš betoninių trinkelių įrengimas</t>
  </si>
  <si>
    <t>Šalčiui nejautrių medžiagų sluoksnio h=0,19 m įrengimas</t>
  </si>
  <si>
    <r>
      <t>m</t>
    </r>
    <r>
      <rPr>
        <vertAlign val="superscript"/>
        <sz val="10"/>
        <color theme="1"/>
        <rFont val="Arial"/>
        <family val="2"/>
      </rPr>
      <t>3</t>
    </r>
  </si>
  <si>
    <r>
      <t>Skaldos pagrindo sluoksnio fr. 0/45, h=0,15 m  įrengimas, Ev2</t>
    </r>
    <r>
      <rPr>
        <sz val="11"/>
        <color theme="4" tint="-0.499984740745262"/>
        <rFont val="Calibri"/>
        <family val="2"/>
      </rPr>
      <t>≥</t>
    </r>
    <r>
      <rPr>
        <sz val="10"/>
        <color theme="4" tint="-0.499984740745262"/>
        <rFont val="Arial"/>
        <family val="2"/>
      </rPr>
      <t>100 Mpa.</t>
    </r>
  </si>
  <si>
    <t>Betoninių trinkelių (20x10x8cm) įrengimas</t>
  </si>
  <si>
    <t>4. Asfalto atsatymas prie bordiūro</t>
  </si>
  <si>
    <t>Asfalto viršutinio 4 cm storio dangos sluoksnio iš mišinio AC 11 VS (su kelio bitumu 50/70 arba 70/100) įrengimas</t>
  </si>
  <si>
    <t>Dangos pagruntavimas prieš viršutinio asfalto sluoksnio įrengimą, panaudojant bituminę emulsiją C60BP4-S 250 g/m</t>
  </si>
  <si>
    <t>Bituminės masės įrengimas</t>
  </si>
  <si>
    <t>5. Betoninių elementų įrengimas</t>
  </si>
  <si>
    <t>Betoninių gatvės bortų (100x30x15cm) ant betono pagrindo C20/25 įrengimas</t>
  </si>
  <si>
    <t>Sandarinimo juostos įrengimas</t>
  </si>
  <si>
    <t>6. Kelio apstatymas ir saugaus eismo organizavimas (kelio ženklai)</t>
  </si>
  <si>
    <t>7. Kelio apstatymas ir saugaus eismo organizavimas (kelio ženklinimas)</t>
  </si>
  <si>
    <t>Iš viso skyriuje 7, Eur be PVM</t>
  </si>
  <si>
    <t>8. Kiti darbai</t>
  </si>
  <si>
    <t>Kadastrinių matavimų bylos parengimas ir (ar) įregistruoto kelio ruožo į kurį patenka statinys, kadastrinės bylos patikslinimas</t>
  </si>
  <si>
    <t>Iš viso skyriuje 8, Eur be PVM</t>
  </si>
  <si>
    <t>DARBŲ KIEKIŲ ŽINIARAŠTIS NR. 2 - Perėja Nr. 41 (už kelio sklypo ribos)</t>
  </si>
  <si>
    <t>Betoninių trinkelių išardymas, pakrovimas ir išvežimas į rangovo pasirinktą vietą</t>
  </si>
  <si>
    <t>Betoninių vejos bordiūrų išardymas, pakrovimas ir išvežimas į rangovo pasirinktą vietą</t>
  </si>
  <si>
    <t>Humusingo dirvožemio sluoksnio h=0,15 m pašalinimas, perstumiant jį mechanizuotai iki 20 m atstumu</t>
  </si>
  <si>
    <t xml:space="preserve">Šlaitų ir planiruotų pakelės plotų tvirtinimas 6 cm storio dirvožemio sluoksniu, užsėjant žole (žolės sėklomis). </t>
  </si>
  <si>
    <t>Šlaitų ir pakelės plotų planiravimas rankiniu būdu</t>
  </si>
  <si>
    <t>3.Pėsčiųjų tako dangos iš betoninių plytelių ir betoninių trinkelių įrengimas</t>
  </si>
  <si>
    <t>Betoninių plytelių (37,5x37,5x8cm) įrengimas</t>
  </si>
  <si>
    <t>Betoninių vejos bortų (100x30x8cm) ant betono pagrindo C12/15 įrengimas</t>
  </si>
  <si>
    <t>IŠ VISO ŽINIARAŠTYJE 2 , EUR BE PVM</t>
  </si>
  <si>
    <t>DARBŲ KIEKIŲ ŽINIARAŠTIS NR. 3 - Perėja Nr. 42 (kelio sklype)</t>
  </si>
  <si>
    <t>4. Greičio mažinimo kalnelio įrengimas, dangų suvedimas ir asfalto atstatymas prie bordiūro</t>
  </si>
  <si>
    <t>Asfalto apatinio 4 cm storio dangos sluoksnio iš mišinio AC 16 AS (su kelio bitumu 50/70) įrengimas</t>
  </si>
  <si>
    <t>Dangos pagruntavimas prieš apatinio asfalto sluoksnio įrengimą, panaudojant bituminę emulsiją C60BP4-S 300 g/m</t>
  </si>
  <si>
    <t>8. Vandens nuvedimo įrenginių įrengimas</t>
  </si>
  <si>
    <t>Vandens nuvedimo latakas su grotelėmis</t>
  </si>
  <si>
    <t>Sandarinimo užpilo įrengimas</t>
  </si>
  <si>
    <t>9. Kiti darbai</t>
  </si>
  <si>
    <t>Iš viso skyriuje 9, Eur be PVM</t>
  </si>
  <si>
    <t>IŠ VISO ŽINIARAŠTYJE 3 , EUR BE PVM</t>
  </si>
  <si>
    <t>DARBŲ KIEKIŲ ŽINIARAŠTIS NR. 4 - Perėja Nr. 42 (už kelio sklypo ribos)</t>
  </si>
  <si>
    <t>4. Betoninių elementų įrengimas</t>
  </si>
  <si>
    <t>5. Kelio apstatymas ir saugaus eismo organizavimas (kelio ženklai)</t>
  </si>
  <si>
    <t>IŠ VISO ŽINIARAŠTYJE 4 , EUR BE PVM</t>
  </si>
  <si>
    <t>DARBŲ KIEKIŲ ŽINIARAŠTIS NR. 5 - Perėja Nr. 43 (kelio sklype)</t>
  </si>
  <si>
    <t>IŠ VISO ŽINIARAŠTYJE 5 , EUR BE PVM</t>
  </si>
  <si>
    <t>DARBŲ KIEKIŲ ŽINIARAŠTIS NR. 6 - Perėja Nr. 43 (už kelio sklypo ribos)</t>
  </si>
  <si>
    <t>Kelio ženklų vienstiebių atramų įrengimas iš cinkuoto metalinio vamzdžio  Ø76,1 mm, betonuojant pamatą iš C 25/30 betono, V=0,05m3</t>
  </si>
  <si>
    <t>0 grupės ženklų skydų montavimas prie vienstiebių vamzdinių atramų</t>
  </si>
  <si>
    <t>IŠ VISO ŽINIARAŠTYJE 6 , EUR BE PVM</t>
  </si>
  <si>
    <t>DARBŲ KIEKIŲ ŽINIARAŠTIS NR. 7 – APŠVIETIMO TINKLAI, Perėja Nr. 41</t>
  </si>
  <si>
    <t>km</t>
  </si>
  <si>
    <r>
      <t>Galinės 0,4kV AL 4x16 mm</t>
    </r>
    <r>
      <rPr>
        <vertAlign val="superscript"/>
        <sz val="10"/>
        <color theme="1"/>
        <rFont val="Arial"/>
        <family val="2"/>
      </rPr>
      <t>2</t>
    </r>
    <r>
      <rPr>
        <sz val="10"/>
        <color theme="1"/>
        <rFont val="Arial"/>
        <family val="2"/>
      </rPr>
      <t xml:space="preserve"> kabelio movos montavimas</t>
    </r>
  </si>
  <si>
    <r>
      <t>IKI 1000 V KABELIAI PLASTIKINE IZOLIACIJA SKIRTI KLOTI ŽEMĖJE ,
PATALPOSE IR ATVIRAME ORE:
Laidininkų skaičius- 4;
Laidininkas - Atkaitintas aliuminis;
Apsauginis sluoksnis tarp gyslų izoliacijos ir
išorinio apvalkalo – užpildas;
Laidininko skerspjūvio plotas – 16mm</t>
    </r>
    <r>
      <rPr>
        <sz val="9"/>
        <color theme="1"/>
        <rFont val="Arial"/>
        <family val="2"/>
      </rPr>
      <t>2</t>
    </r>
  </si>
  <si>
    <t>IŠ VISO ŽINIARAŠTYJE 7, EUR BE PVM</t>
  </si>
  <si>
    <t>DARBŲ KIEKIŲ ŽINIARAŠTIS NR. 8 – APŠVIETIMO TINKLAI, Perėja Nr. 42</t>
  </si>
  <si>
    <t>Šaligatvio trinkelių atstatymas</t>
  </si>
  <si>
    <t>IŠ VISO ŽINIARAŠTYJE 8, EUR BE PVM</t>
  </si>
  <si>
    <t>DARBŲ KIEKIŲ ŽINIARAŠTIS NR. 9 – APŠVIETIMO TINKLAI, Perėja Nr. 43</t>
  </si>
  <si>
    <t>IŠ VISO ŽINIARAŠTYJE 9, EUR BE PVM</t>
  </si>
  <si>
    <t>Valstybinės reikšmės krašto kelio Nr. 195 Kėdainiai–Krekenava–Panevėžys ties 28,338 km ir ties 28,768 km, valstybinės reikšmės rajoninio kelio Nr. 3004 Krekenava –Skėmai–Grinkiškis ties 0,008 km paprastasis remontas, sutvarkant pėsčiųjų perėjas</t>
  </si>
  <si>
    <t>Valstybinės reikšmės krašto kelio Nr. 195 Kėdainiai–Krekenava–Panevėžys ties 28,768 km  Valstybinės reikšmės rajoninio kelio Nr. 3004 Krekenava –Skėmai–Grinkiškis ties 0,008 km</t>
  </si>
  <si>
    <t>Duobių kasimas ir užpylimas (AVS ir apšvietimo atramų pamatams, betranšėjiniam inžinerinių tinklų tiesimui)</t>
  </si>
  <si>
    <t>1.16</t>
  </si>
  <si>
    <t>1.17</t>
  </si>
  <si>
    <t>1.18</t>
  </si>
  <si>
    <t>1.19</t>
  </si>
  <si>
    <t>1.20</t>
  </si>
  <si>
    <t>1.21</t>
  </si>
  <si>
    <t>1.22</t>
  </si>
  <si>
    <t>1.23</t>
  </si>
  <si>
    <t>1.24</t>
  </si>
  <si>
    <t>1.25</t>
  </si>
  <si>
    <t>1.26</t>
  </si>
  <si>
    <t>1.27</t>
  </si>
  <si>
    <t>1.28</t>
  </si>
  <si>
    <t>Šaligatvio plytelių dangos ardymo – atstatymo darbai</t>
  </si>
  <si>
    <t>1.29</t>
  </si>
  <si>
    <t>1.30</t>
  </si>
  <si>
    <t>Apšvietimo valdymo spinta (AVS2) komplekte su:
- cinkuotas metalinis pamatas – 1vnt.
- kirtiklis, 3F, 25A - 1 vnt.
- automatinis jungiklis 1F, "C", 10A - 2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</si>
  <si>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r>
      <t>400/750V kabelis 3x1,5 mm</t>
    </r>
    <r>
      <rPr>
        <vertAlign val="superscript"/>
        <sz val="10"/>
        <color theme="1"/>
        <rFont val="Times New Roman"/>
        <family val="1"/>
        <charset val="186"/>
      </rPr>
      <t>2</t>
    </r>
    <r>
      <rPr>
        <sz val="10"/>
        <color theme="1"/>
        <rFont val="Times New Roman"/>
        <family val="1"/>
        <charset val="186"/>
      </rPr>
      <t xml:space="preserve"> skerspjūvio vario gyslomis </t>
    </r>
  </si>
  <si>
    <t>2.7</t>
  </si>
  <si>
    <t>2.8</t>
  </si>
  <si>
    <t>2.9</t>
  </si>
  <si>
    <t>2.10</t>
  </si>
  <si>
    <t>2.11</t>
  </si>
  <si>
    <t>Perėjos apšvietimo šviestuvas. LED tipo, 5700K, ≥8000lm, iki 55W, optikos tipas: „DPR1“. Bendri šviestuvams keliami reikalavimai pateikti apšvietimo techninėse specifikacijose.</t>
  </si>
  <si>
    <t>2.12</t>
  </si>
  <si>
    <t>2.13</t>
  </si>
  <si>
    <t>Dirbtinis įžemintuvas. Įžeminimo varža R≤10Ω.</t>
  </si>
  <si>
    <t xml:space="preserve">Valstybinės reikšmės krašto kelio Nr. 195 Kėdainiai –Krekenava – Panevėžys ties 28,338 </t>
  </si>
  <si>
    <t>Kabelio apsauginio gaubto montavimas prie g/b atramos</t>
  </si>
  <si>
    <t>1.31</t>
  </si>
  <si>
    <t>AApšvietimo valdymo spinta (AVS1) komplekte su:
- cinkuotas metalinis pamatas – 1vnt.
- kirtiklis, 3F, 25A - 1 vnt.
- automatinis jungiklis 1F, "C", 10A - 2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</si>
  <si>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Prie g/b atramos montuojamas kabelio apsauginis gaubtas. Komplekte su tvirtinimo apkabomis.</t>
  </si>
  <si>
    <t>2.14</t>
  </si>
  <si>
    <t>2.15</t>
  </si>
  <si>
    <t>Valstybinės reikšmės rajoninio kelio Nr. 3004 Krekenava –Skėmai–Grinkiškis ties 0,008 km</t>
  </si>
  <si>
    <t>Esamų betoninių plytelių dangos išardymas (išsaugant medžiagas)</t>
  </si>
  <si>
    <t>2. 	Žemės darbai</t>
  </si>
  <si>
    <t>3.2. Betoninių plytelių dangos (šaligatvis) atstatymo darbai</t>
  </si>
  <si>
    <t>Betoninių plytelių dangos įrengimas (panaudojant išsaugotas medžiagas)</t>
  </si>
  <si>
    <t>3.2.8</t>
  </si>
  <si>
    <t>IŠ VISO ŽINIARAŠTYJE 1, EUR BE PVM</t>
  </si>
  <si>
    <t xml:space="preserve">Valstybinės reikšmės krašto kelio Nr. 195 Kėdainiai–Krekenava–Panevėžys ties 28,768 km </t>
  </si>
  <si>
    <t>Esamų betoninių plytelių dangos išardymas</t>
  </si>
  <si>
    <t>3.2. Iškilaus trapecinio greičio mažinimo kalnelio įrengimo darbai</t>
  </si>
  <si>
    <t>3.3. Betoninių trinkelių/plytelių dangos (šaligatvis) atstatymo darbai</t>
  </si>
  <si>
    <t>Valstybinės reikšmės krašto kelio Nr. 195 Kėdainiai–Krekenava–Panevėžys ties 28,338 km</t>
  </si>
  <si>
    <t>Esamos asfalto dangos frezavimas (daugiau nei 5cm)</t>
  </si>
  <si>
    <t>3.3.	 Betoninių plytelių dangos (šaligatvis) atstatymo darbai</t>
  </si>
  <si>
    <t xml:space="preserve">Kelio ženklų vienstiebių metalinių atramų (d = 76 mm) ant monolitinių betoninių pamatų pastatymas </t>
  </si>
  <si>
    <t>Santraukos nr.</t>
  </si>
  <si>
    <t xml:space="preserve"> Nr. 43Valstybinės reikšmės rajoninio kelio Nr. 5216 Privažiuojamasis kelias prie Nemenčinės nuo kelio Vilnius–Švenčionys–Zarasai paprastasis remontas, 3,108 km </t>
  </si>
  <si>
    <t xml:space="preserve">Perėja Nr. 42 Valstybinės reikšmės rajoninio kelio Nr. 5216 Privažiuojamasis kelias prie Nemenčinės nuo kelio Vilnius–Švenčionys–Zarasai paprastasis remontas,  2,794 km </t>
  </si>
  <si>
    <t xml:space="preserve">Perėja Nr. 41 Valstybinės reikšmės rajoninio kelio Nr. 5216 Privažiuojamasis kelias prie Nemenčinės nuo kelio Vilnius–Švenčionys–Zarasai paprastasis remontas, 2,650 km, </t>
  </si>
  <si>
    <t xml:space="preserve">Valstybinės reikšmės krašto kelio Nr. 202 Kirtimai–Pagiriai–Baltoji Vokė  ties 10,374 km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</si>
</sst>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0.000"/>
  </numFmts>
  <fonts count="37" x14ac:knownFonts="1">
    <font>
      <sz val="11"/>
      <color theme="1"/>
      <name val="Aptos Narrow"/>
      <family val="2"/>
      <charset val="186"/>
      <scheme val="minor"/>
    </font>
    <font>
      <sz val="11"/>
      <color rgb="FF000000"/>
      <name val="Calibri"/>
      <family val="2"/>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vertAlign val="superscript"/>
      <sz val="11"/>
      <color theme="1"/>
      <name val="Times New Roman"/>
      <family val="1"/>
      <charset val="186"/>
    </font>
    <font>
      <b/>
      <sz val="11"/>
      <color theme="1"/>
      <name val="Times New Roman"/>
      <family val="1"/>
      <charset val="186"/>
    </font>
    <font>
      <sz val="10"/>
      <color theme="1"/>
      <name val="Times New Roman"/>
      <family val="1"/>
      <charset val="186"/>
    </font>
    <font>
      <vertAlign val="superscript"/>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7"/>
      <color theme="1"/>
      <name val="Times New Roman"/>
      <family val="1"/>
      <charset val="186"/>
    </font>
    <font>
      <sz val="10"/>
      <color rgb="FF000000"/>
      <name val="Times New Roman"/>
      <family val="1"/>
      <charset val="186"/>
    </font>
    <font>
      <b/>
      <sz val="12"/>
      <name val="Times New Roman"/>
      <family val="1"/>
    </font>
    <font>
      <sz val="11"/>
      <name val="Times New Roman"/>
      <family val="1"/>
    </font>
    <font>
      <sz val="11"/>
      <color theme="1"/>
      <name val="Times New Roman"/>
      <family val="1"/>
    </font>
    <font>
      <i/>
      <sz val="11"/>
      <name val="Times New Roman"/>
      <family val="1"/>
    </font>
    <font>
      <vertAlign val="superscript"/>
      <sz val="11"/>
      <color theme="1"/>
      <name val="Times New Roman"/>
      <family val="1"/>
    </font>
    <font>
      <vertAlign val="superscript"/>
      <sz val="11"/>
      <name val="Times New Roman"/>
      <family val="1"/>
      <charset val="186"/>
    </font>
    <font>
      <sz val="11"/>
      <color rgb="FFFF0000"/>
      <name val="Times New Roman"/>
      <family val="1"/>
    </font>
    <font>
      <sz val="10"/>
      <color theme="1"/>
      <name val="Arial"/>
      <family val="2"/>
    </font>
    <font>
      <sz val="10"/>
      <color rgb="FF000000"/>
      <name val="Arial"/>
      <family val="2"/>
    </font>
    <font>
      <vertAlign val="superscript"/>
      <sz val="10"/>
      <color theme="1"/>
      <name val="Arial"/>
      <family val="2"/>
    </font>
    <font>
      <sz val="11"/>
      <color theme="4" tint="-0.499984740745262"/>
      <name val="Calibri"/>
      <family val="2"/>
    </font>
    <font>
      <sz val="10"/>
      <color theme="4" tint="-0.499984740745262"/>
      <name val="Arial"/>
      <family val="2"/>
    </font>
    <font>
      <sz val="11"/>
      <color rgb="FF000000"/>
      <name val="Times New Roman"/>
      <family val="1"/>
    </font>
    <font>
      <sz val="10"/>
      <name val="Arial"/>
      <family val="2"/>
    </font>
    <font>
      <sz val="9"/>
      <color theme="1"/>
      <name val="Arial"/>
      <family val="2"/>
    </font>
    <font>
      <i/>
      <sz val="11"/>
      <color theme="1"/>
      <name val="Times New Roman"/>
      <family val="1"/>
      <charset val="186"/>
    </font>
    <font>
      <sz val="12"/>
      <color rgb="FF000000"/>
      <name val="Times New Roman"/>
      <family val="1"/>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498">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6" xfId="2"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49" fontId="7"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horizontal="center" vertical="center" wrapText="1"/>
    </xf>
    <xf numFmtId="4" fontId="9" fillId="4" borderId="9" xfId="3" applyNumberFormat="1" applyFont="1" applyFill="1" applyBorder="1" applyAlignment="1" applyProtection="1">
      <alignment horizontal="center" vertical="center" wrapText="1"/>
      <protection locked="0"/>
    </xf>
    <xf numFmtId="4" fontId="8"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0" fontId="10" fillId="0" borderId="12" xfId="0" applyFont="1" applyBorder="1" applyAlignment="1">
      <alignment vertical="center" wrapText="1"/>
    </xf>
    <xf numFmtId="0" fontId="10" fillId="0" borderId="12" xfId="0" applyFont="1" applyBorder="1" applyAlignment="1">
      <alignment horizontal="center" vertical="center" wrapText="1"/>
    </xf>
    <xf numFmtId="0" fontId="4" fillId="0" borderId="12" xfId="0" applyFont="1" applyBorder="1" applyAlignment="1">
      <alignment horizontal="center" vertical="center" wrapText="1"/>
    </xf>
    <xf numFmtId="4" fontId="9" fillId="4" borderId="12" xfId="3" applyNumberFormat="1" applyFont="1" applyFill="1" applyBorder="1" applyAlignment="1" applyProtection="1">
      <alignment horizontal="center" vertical="center" wrapText="1"/>
      <protection locked="0"/>
    </xf>
    <xf numFmtId="4" fontId="8" fillId="0" borderId="13" xfId="0" applyNumberFormat="1" applyFont="1" applyBorder="1" applyAlignment="1">
      <alignment horizontal="center" vertical="center" wrapText="1"/>
    </xf>
    <xf numFmtId="0" fontId="4" fillId="0" borderId="12" xfId="0" applyFont="1" applyBorder="1" applyAlignment="1">
      <alignment vertical="center" wrapText="1"/>
    </xf>
    <xf numFmtId="49" fontId="7" fillId="0" borderId="14" xfId="0" applyNumberFormat="1" applyFont="1" applyBorder="1" applyAlignment="1">
      <alignment horizontal="center" vertical="center" wrapText="1"/>
    </xf>
    <xf numFmtId="49" fontId="8" fillId="0" borderId="15" xfId="0" applyNumberFormat="1" applyFont="1" applyBorder="1" applyAlignment="1">
      <alignment horizontal="center" vertical="center"/>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4" fontId="9" fillId="4" borderId="15" xfId="3" applyNumberFormat="1" applyFont="1" applyFill="1" applyBorder="1" applyAlignment="1" applyProtection="1">
      <alignment horizontal="center" vertical="center" wrapText="1"/>
      <protection locked="0"/>
    </xf>
    <xf numFmtId="4" fontId="8" fillId="0" borderId="16" xfId="0" applyNumberFormat="1" applyFont="1" applyBorder="1" applyAlignment="1">
      <alignment horizontal="center" vertical="center" wrapText="1"/>
    </xf>
    <xf numFmtId="4" fontId="9" fillId="0" borderId="17" xfId="0" applyNumberFormat="1" applyFont="1" applyBorder="1" applyAlignment="1" applyProtection="1">
      <alignment horizontal="center" vertical="center" wrapText="1"/>
      <protection locked="0"/>
    </xf>
    <xf numFmtId="4" fontId="12" fillId="0" borderId="18" xfId="0" applyNumberFormat="1" applyFont="1" applyBorder="1" applyAlignment="1" applyProtection="1">
      <alignment horizontal="center" vertical="center"/>
      <protection locked="0"/>
    </xf>
    <xf numFmtId="0" fontId="4" fillId="0" borderId="9" xfId="0" applyFont="1" applyBorder="1" applyAlignment="1">
      <alignment horizontal="center" vertical="center"/>
    </xf>
    <xf numFmtId="4" fontId="9" fillId="0" borderId="0" xfId="0" applyNumberFormat="1" applyFont="1" applyAlignment="1" applyProtection="1">
      <alignment horizontal="center" vertical="center" wrapText="1"/>
      <protection locked="0"/>
    </xf>
    <xf numFmtId="4" fontId="12" fillId="0" borderId="0" xfId="0" applyNumberFormat="1" applyFont="1" applyAlignment="1" applyProtection="1">
      <alignment horizontal="center" vertical="center"/>
      <protection locked="0"/>
    </xf>
    <xf numFmtId="0" fontId="4" fillId="0" borderId="12" xfId="0" applyFont="1" applyBorder="1" applyAlignment="1">
      <alignment horizontal="center" vertical="center"/>
    </xf>
    <xf numFmtId="0" fontId="4" fillId="0" borderId="15" xfId="0" applyFont="1" applyBorder="1" applyAlignment="1">
      <alignment horizontal="center" vertical="center"/>
    </xf>
    <xf numFmtId="4" fontId="9" fillId="4" borderId="9" xfId="4" applyNumberFormat="1" applyFont="1" applyFill="1" applyBorder="1" applyAlignment="1" applyProtection="1">
      <alignment horizontal="center" vertical="center" wrapText="1"/>
      <protection locked="0"/>
    </xf>
    <xf numFmtId="0" fontId="4" fillId="0" borderId="0" xfId="0" applyFont="1" applyAlignment="1" applyProtection="1">
      <alignment wrapText="1"/>
      <protection locked="0"/>
    </xf>
    <xf numFmtId="4" fontId="9" fillId="4" borderId="12" xfId="4" applyNumberFormat="1" applyFont="1" applyFill="1" applyBorder="1" applyAlignment="1" applyProtection="1">
      <alignment horizontal="center" vertical="center" wrapText="1"/>
      <protection locked="0"/>
    </xf>
    <xf numFmtId="4" fontId="9" fillId="4" borderId="15" xfId="4" applyNumberFormat="1" applyFont="1" applyFill="1" applyBorder="1" applyAlignment="1" applyProtection="1">
      <alignment horizontal="center" vertical="center" wrapText="1"/>
      <protection locked="0"/>
    </xf>
    <xf numFmtId="49" fontId="7" fillId="0" borderId="8" xfId="4" applyNumberFormat="1" applyFont="1" applyBorder="1" applyAlignment="1">
      <alignment horizontal="center" vertical="center" wrapText="1"/>
    </xf>
    <xf numFmtId="49" fontId="7" fillId="0" borderId="14" xfId="4" applyNumberFormat="1" applyFont="1" applyBorder="1" applyAlignment="1">
      <alignment horizontal="center" vertical="center" wrapText="1"/>
    </xf>
    <xf numFmtId="0" fontId="9" fillId="0" borderId="0" xfId="4" applyFont="1" applyAlignment="1">
      <alignment vertical="center" wrapText="1"/>
    </xf>
    <xf numFmtId="0" fontId="9" fillId="0" borderId="0" xfId="4" applyFont="1" applyAlignment="1">
      <alignment vertical="center"/>
    </xf>
    <xf numFmtId="0" fontId="9" fillId="0" borderId="19" xfId="3" applyFont="1" applyBorder="1" applyAlignment="1">
      <alignment horizontal="center" vertical="center" wrapText="1"/>
    </xf>
    <xf numFmtId="4" fontId="9" fillId="0" borderId="20" xfId="3" applyNumberFormat="1" applyFont="1" applyBorder="1" applyAlignment="1">
      <alignment horizontal="center" vertical="center" wrapText="1"/>
    </xf>
    <xf numFmtId="0" fontId="9" fillId="0" borderId="0" xfId="0" applyFont="1" applyAlignment="1" applyProtection="1">
      <alignment horizontal="center" vertical="center" wrapText="1"/>
      <protection locked="0"/>
    </xf>
    <xf numFmtId="4" fontId="9" fillId="0" borderId="0" xfId="4" applyNumberFormat="1" applyFont="1" applyAlignment="1">
      <alignment horizontal="right" vertical="center" wrapText="1"/>
    </xf>
    <xf numFmtId="4" fontId="9" fillId="0" borderId="0" xfId="4" applyNumberFormat="1" applyFont="1" applyAlignment="1">
      <alignment horizontal="right" vertical="center"/>
    </xf>
    <xf numFmtId="0" fontId="9" fillId="0" borderId="0" xfId="4" applyFont="1" applyAlignment="1">
      <alignment horizontal="right" vertical="center"/>
    </xf>
    <xf numFmtId="4" fontId="9" fillId="0" borderId="0" xfId="3" applyNumberFormat="1" applyFont="1" applyAlignment="1">
      <alignment horizontal="center" vertical="center" wrapText="1"/>
    </xf>
    <xf numFmtId="0" fontId="9" fillId="0" borderId="0" xfId="4" applyFont="1" applyAlignment="1">
      <alignment horizontal="center" vertical="center"/>
    </xf>
    <xf numFmtId="0" fontId="3" fillId="0" borderId="0" xfId="0" applyFont="1" applyAlignment="1" applyProtection="1">
      <alignment wrapText="1"/>
      <protection locked="0"/>
    </xf>
    <xf numFmtId="0" fontId="4" fillId="0" borderId="1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64" fontId="8" fillId="4" borderId="9" xfId="0" applyNumberFormat="1" applyFont="1" applyFill="1" applyBorder="1" applyAlignment="1" applyProtection="1">
      <alignment horizontal="center" vertical="center"/>
      <protection locked="0"/>
    </xf>
    <xf numFmtId="164" fontId="8" fillId="4" borderId="12" xfId="0" applyNumberFormat="1" applyFont="1" applyFill="1" applyBorder="1" applyAlignment="1" applyProtection="1">
      <alignment horizontal="center" vertical="center"/>
      <protection locked="0"/>
    </xf>
    <xf numFmtId="164" fontId="8" fillId="4" borderId="15" xfId="0" applyNumberFormat="1" applyFont="1" applyFill="1" applyBorder="1" applyAlignment="1" applyProtection="1">
      <alignment horizontal="center" vertical="center"/>
      <protection locked="0"/>
    </xf>
    <xf numFmtId="49" fontId="7" fillId="0" borderId="21" xfId="0" applyNumberFormat="1" applyFont="1" applyBorder="1" applyAlignment="1">
      <alignment horizontal="center" vertical="center" wrapText="1"/>
    </xf>
    <xf numFmtId="49" fontId="8" fillId="0" borderId="22" xfId="0" applyNumberFormat="1" applyFont="1" applyBorder="1" applyAlignment="1">
      <alignment horizontal="center" vertical="center"/>
    </xf>
    <xf numFmtId="0" fontId="4" fillId="0" borderId="22" xfId="0" applyFont="1" applyBorder="1" applyAlignment="1">
      <alignment vertical="center" wrapText="1"/>
    </xf>
    <xf numFmtId="0" fontId="4" fillId="0" borderId="22" xfId="0" applyFont="1" applyBorder="1" applyAlignment="1">
      <alignment horizontal="center" vertical="center"/>
    </xf>
    <xf numFmtId="0" fontId="4" fillId="0" borderId="22" xfId="0" applyFont="1" applyBorder="1" applyAlignment="1">
      <alignment horizontal="center" vertical="center" wrapText="1"/>
    </xf>
    <xf numFmtId="164" fontId="8" fillId="4" borderId="22" xfId="0" applyNumberFormat="1" applyFont="1" applyFill="1" applyBorder="1" applyAlignment="1" applyProtection="1">
      <alignment horizontal="center" vertical="center"/>
      <protection locked="0"/>
    </xf>
    <xf numFmtId="4" fontId="8" fillId="0" borderId="18" xfId="0" applyNumberFormat="1" applyFont="1" applyBorder="1" applyAlignment="1">
      <alignment horizontal="center" vertical="center" wrapText="1"/>
    </xf>
    <xf numFmtId="0" fontId="10" fillId="0" borderId="22" xfId="0" applyFont="1" applyBorder="1"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vertical="center" wrapText="1"/>
    </xf>
    <xf numFmtId="49" fontId="7" fillId="0" borderId="0" xfId="4" applyNumberFormat="1" applyFont="1" applyAlignment="1">
      <alignment horizontal="center" vertical="center" wrapText="1"/>
    </xf>
    <xf numFmtId="49" fontId="8" fillId="0" borderId="0" xfId="4" applyNumberFormat="1" applyFont="1" applyAlignment="1">
      <alignment horizontal="center" vertical="center" wrapText="1"/>
    </xf>
    <xf numFmtId="0" fontId="8" fillId="0" borderId="0" xfId="4" applyFont="1" applyAlignment="1">
      <alignment horizontal="left" vertical="center" wrapText="1"/>
    </xf>
    <xf numFmtId="0" fontId="8" fillId="0" borderId="0" xfId="0" applyFont="1" applyAlignment="1">
      <alignment horizontal="center" vertical="center" wrapText="1"/>
    </xf>
    <xf numFmtId="4" fontId="8" fillId="0" borderId="0" xfId="4" applyNumberFormat="1" applyFont="1" applyAlignment="1" applyProtection="1">
      <alignment horizontal="center" vertical="center" wrapText="1"/>
      <protection locked="0"/>
    </xf>
    <xf numFmtId="4" fontId="8" fillId="0" borderId="0" xfId="0" applyNumberFormat="1" applyFont="1" applyAlignment="1">
      <alignment horizontal="center" vertical="center" wrapText="1"/>
    </xf>
    <xf numFmtId="0" fontId="4" fillId="0" borderId="0" xfId="0" applyFont="1" applyAlignment="1" applyProtection="1">
      <alignment horizontal="center" vertical="center"/>
      <protection locked="0"/>
    </xf>
    <xf numFmtId="0" fontId="5" fillId="0" borderId="14" xfId="2" applyFont="1" applyBorder="1" applyAlignment="1" applyProtection="1">
      <alignment horizontal="center" vertical="center" wrapText="1"/>
    </xf>
    <xf numFmtId="0" fontId="5" fillId="0" borderId="15" xfId="2" applyFont="1" applyBorder="1" applyAlignment="1" applyProtection="1">
      <alignment horizontal="center" vertical="center" wrapText="1"/>
    </xf>
    <xf numFmtId="0" fontId="5" fillId="0" borderId="15" xfId="2" applyNumberFormat="1" applyFont="1" applyBorder="1" applyAlignment="1" applyProtection="1">
      <alignment horizontal="center" vertical="center" wrapText="1"/>
    </xf>
    <xf numFmtId="0" fontId="5" fillId="0" borderId="15" xfId="1" applyFont="1" applyBorder="1" applyAlignment="1" applyProtection="1">
      <alignment horizontal="center" vertical="center" wrapText="1"/>
    </xf>
    <xf numFmtId="0" fontId="5" fillId="0" borderId="16" xfId="1" applyFont="1" applyBorder="1" applyAlignment="1" applyProtection="1">
      <alignment horizontal="center" vertical="center" wrapText="1"/>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13" fillId="0" borderId="12" xfId="0" applyFont="1" applyBorder="1" applyAlignment="1">
      <alignment horizontal="justify" vertical="center" wrapText="1"/>
    </xf>
    <xf numFmtId="0" fontId="13" fillId="0" borderId="12" xfId="0" applyFont="1" applyBorder="1" applyAlignment="1">
      <alignment horizontal="center" vertical="center" wrapText="1"/>
    </xf>
    <xf numFmtId="0" fontId="13" fillId="0" borderId="15" xfId="0" applyFont="1" applyBorder="1" applyAlignment="1">
      <alignment horizontal="justify" vertical="center" wrapText="1"/>
    </xf>
    <xf numFmtId="0" fontId="13" fillId="0" borderId="15" xfId="0" applyFont="1" applyBorder="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xf>
    <xf numFmtId="0" fontId="4" fillId="0" borderId="0" xfId="0" applyFont="1" applyAlignment="1">
      <alignment horizontal="center" vertical="center"/>
    </xf>
    <xf numFmtId="0" fontId="10" fillId="5" borderId="0" xfId="0" applyFont="1" applyFill="1" applyAlignment="1">
      <alignment horizontal="center" vertical="center"/>
    </xf>
    <xf numFmtId="4" fontId="9" fillId="0" borderId="0" xfId="3" applyNumberFormat="1" applyFont="1" applyAlignment="1" applyProtection="1">
      <alignment horizontal="center" vertical="center" wrapText="1"/>
      <protection locked="0"/>
    </xf>
    <xf numFmtId="0" fontId="15" fillId="0" borderId="12" xfId="0" applyFont="1" applyBorder="1" applyAlignment="1">
      <alignment horizontal="center" vertical="center" wrapText="1"/>
    </xf>
    <xf numFmtId="0" fontId="16" fillId="0" borderId="12" xfId="0" applyFont="1" applyBorder="1" applyAlignment="1">
      <alignment vertical="center"/>
    </xf>
    <xf numFmtId="4" fontId="16" fillId="0" borderId="12" xfId="0" applyNumberFormat="1" applyFont="1" applyBorder="1" applyAlignment="1">
      <alignment horizontal="center" vertical="center"/>
    </xf>
    <xf numFmtId="0" fontId="15" fillId="0" borderId="12" xfId="0" applyFont="1" applyBorder="1" applyAlignment="1">
      <alignment horizontal="right" vertical="center"/>
    </xf>
    <xf numFmtId="4" fontId="15" fillId="0" borderId="12" xfId="0" applyNumberFormat="1" applyFont="1" applyBorder="1" applyAlignment="1">
      <alignment horizontal="center" vertical="center"/>
    </xf>
    <xf numFmtId="0" fontId="5" fillId="0" borderId="23" xfId="2" applyFont="1" applyBorder="1" applyAlignment="1" applyProtection="1">
      <alignment horizontal="center" vertical="center" wrapText="1"/>
    </xf>
    <xf numFmtId="49" fontId="7" fillId="0" borderId="24" xfId="0" applyNumberFormat="1" applyFont="1" applyBorder="1" applyAlignment="1">
      <alignment horizontal="center" vertical="center" wrapText="1"/>
    </xf>
    <xf numFmtId="49" fontId="8" fillId="0" borderId="24" xfId="0" applyNumberFormat="1" applyFont="1" applyBorder="1" applyAlignment="1">
      <alignment horizontal="center" vertical="center"/>
    </xf>
    <xf numFmtId="0" fontId="4" fillId="0" borderId="24" xfId="0" applyFont="1" applyBorder="1" applyAlignment="1">
      <alignment vertical="center" wrapText="1"/>
    </xf>
    <xf numFmtId="0" fontId="4" fillId="0" borderId="24" xfId="0" applyFont="1" applyBorder="1" applyAlignment="1">
      <alignment horizontal="center" vertical="center" wrapText="1"/>
    </xf>
    <xf numFmtId="4" fontId="9" fillId="4" borderId="24" xfId="3" applyNumberFormat="1" applyFont="1" applyFill="1" applyBorder="1" applyAlignment="1" applyProtection="1">
      <alignment horizontal="center" vertical="center" wrapText="1"/>
      <protection locked="0"/>
    </xf>
    <xf numFmtId="4" fontId="8" fillId="0" borderId="24"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9" fillId="0" borderId="21" xfId="0" applyNumberFormat="1" applyFont="1" applyBorder="1" applyAlignment="1" applyProtection="1">
      <alignment horizontal="center" vertical="center" wrapText="1"/>
      <protection locked="0"/>
    </xf>
    <xf numFmtId="4" fontId="9" fillId="4" borderId="26" xfId="4" applyNumberFormat="1" applyFont="1" applyFill="1" applyBorder="1" applyAlignment="1" applyProtection="1">
      <alignment horizontal="center" vertical="center" wrapText="1"/>
      <protection locked="0"/>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4" fontId="9" fillId="4" borderId="27" xfId="4" applyNumberFormat="1" applyFont="1" applyFill="1" applyBorder="1" applyAlignment="1" applyProtection="1">
      <alignment horizontal="center" vertical="center" wrapText="1"/>
      <protection locked="0"/>
    </xf>
    <xf numFmtId="49" fontId="7" fillId="0" borderId="12" xfId="4" applyNumberFormat="1" applyFont="1" applyBorder="1" applyAlignment="1">
      <alignment horizontal="center" vertical="center" wrapText="1"/>
    </xf>
    <xf numFmtId="49" fontId="8" fillId="0" borderId="12" xfId="4" applyNumberFormat="1" applyFont="1" applyBorder="1" applyAlignment="1">
      <alignment horizontal="center" vertical="center" wrapText="1"/>
    </xf>
    <xf numFmtId="4" fontId="8" fillId="4" borderId="6" xfId="4" applyNumberFormat="1" applyFont="1" applyFill="1" applyBorder="1" applyAlignment="1" applyProtection="1">
      <alignment horizontal="center" vertical="center" wrapText="1"/>
      <protection locked="0"/>
    </xf>
    <xf numFmtId="4" fontId="8" fillId="0" borderId="28" xfId="0" applyNumberFormat="1" applyFont="1" applyBorder="1" applyAlignment="1">
      <alignment horizontal="center" vertical="center" wrapText="1"/>
    </xf>
    <xf numFmtId="0" fontId="9" fillId="0" borderId="29" xfId="3" applyFont="1" applyBorder="1" applyAlignment="1">
      <alignment horizontal="center" vertical="center" wrapText="1"/>
    </xf>
    <xf numFmtId="4" fontId="9" fillId="0" borderId="18" xfId="3" applyNumberFormat="1" applyFont="1" applyBorder="1" applyAlignment="1">
      <alignment horizontal="center" vertical="center" wrapText="1"/>
    </xf>
    <xf numFmtId="0" fontId="8" fillId="0" borderId="12" xfId="4" applyFont="1" applyBorder="1" applyAlignment="1">
      <alignment horizontal="left" vertical="center" wrapText="1"/>
    </xf>
    <xf numFmtId="0" fontId="8" fillId="0" borderId="12" xfId="0" applyFont="1" applyBorder="1" applyAlignment="1">
      <alignment horizontal="center" vertical="center" wrapText="1"/>
    </xf>
    <xf numFmtId="4" fontId="8" fillId="4" borderId="12" xfId="4" applyNumberFormat="1" applyFont="1" applyFill="1" applyBorder="1" applyAlignment="1" applyProtection="1">
      <alignment horizontal="center" vertical="center" wrapText="1"/>
      <protection locked="0"/>
    </xf>
    <xf numFmtId="0" fontId="13" fillId="0" borderId="24" xfId="0" applyFont="1" applyBorder="1" applyAlignment="1">
      <alignment horizontal="justify" vertical="center" wrapText="1"/>
    </xf>
    <xf numFmtId="0" fontId="13" fillId="0" borderId="24" xfId="0" applyFont="1" applyBorder="1" applyAlignment="1">
      <alignment horizontal="center" vertical="center" wrapText="1"/>
    </xf>
    <xf numFmtId="0" fontId="19" fillId="0" borderId="12" xfId="0" applyFont="1" applyBorder="1" applyAlignment="1">
      <alignment horizontal="justify" vertical="center" wrapText="1"/>
    </xf>
    <xf numFmtId="4" fontId="9" fillId="4" borderId="6" xfId="3" applyNumberFormat="1" applyFont="1" applyFill="1" applyBorder="1" applyAlignment="1" applyProtection="1">
      <alignment horizontal="center" vertical="center" wrapText="1"/>
      <protection locked="0"/>
    </xf>
    <xf numFmtId="0" fontId="20" fillId="0" borderId="30" xfId="1" applyFont="1" applyBorder="1" applyAlignment="1" applyProtection="1">
      <alignment horizontal="center" vertical="center" wrapText="1"/>
    </xf>
    <xf numFmtId="0" fontId="20" fillId="0" borderId="0" xfId="1" applyFont="1" applyBorder="1" applyAlignment="1" applyProtection="1">
      <alignment horizontal="center" vertical="center" wrapText="1"/>
    </xf>
    <xf numFmtId="0" fontId="21" fillId="0" borderId="0" xfId="0" applyFont="1" applyProtection="1">
      <protection locked="0"/>
    </xf>
    <xf numFmtId="0" fontId="21" fillId="0" borderId="12" xfId="2" applyFont="1" applyBorder="1" applyAlignment="1" applyProtection="1">
      <alignment horizontal="center" vertical="center" wrapText="1"/>
    </xf>
    <xf numFmtId="0" fontId="21" fillId="0" borderId="12" xfId="2" applyNumberFormat="1" applyFont="1" applyBorder="1" applyAlignment="1" applyProtection="1">
      <alignment horizontal="center" vertical="center" wrapText="1"/>
    </xf>
    <xf numFmtId="0" fontId="21" fillId="0" borderId="25" xfId="1" applyFont="1" applyBorder="1" applyAlignment="1" applyProtection="1">
      <alignment horizontal="center" vertical="center" wrapText="1"/>
    </xf>
    <xf numFmtId="0" fontId="21" fillId="0" borderId="12" xfId="1" applyFont="1" applyBorder="1" applyAlignment="1" applyProtection="1">
      <alignment horizontal="center" vertical="center" wrapText="1"/>
    </xf>
    <xf numFmtId="0" fontId="21" fillId="0" borderId="0" xfId="0" applyFont="1"/>
    <xf numFmtId="0" fontId="22" fillId="0" borderId="12" xfId="0" applyFont="1" applyBorder="1" applyAlignment="1">
      <alignment horizontal="center" vertical="center" wrapText="1"/>
    </xf>
    <xf numFmtId="0" fontId="8" fillId="0" borderId="12" xfId="0" applyFont="1" applyBorder="1" applyAlignment="1">
      <alignment vertical="center"/>
    </xf>
    <xf numFmtId="0" fontId="8" fillId="0" borderId="12" xfId="0" applyFont="1" applyBorder="1" applyAlignment="1">
      <alignment horizontal="center" vertical="center"/>
    </xf>
    <xf numFmtId="1" fontId="8" fillId="0" borderId="12" xfId="0" applyNumberFormat="1" applyFont="1" applyBorder="1" applyAlignment="1">
      <alignment horizontal="center" vertical="center"/>
    </xf>
    <xf numFmtId="4" fontId="8" fillId="4" borderId="25" xfId="3" applyNumberFormat="1" applyFont="1" applyFill="1" applyBorder="1" applyAlignment="1" applyProtection="1">
      <alignment horizontal="center" vertical="center" wrapText="1"/>
      <protection locked="0"/>
    </xf>
    <xf numFmtId="49" fontId="23" fillId="0" borderId="12" xfId="0" applyNumberFormat="1" applyFont="1" applyBorder="1" applyAlignment="1">
      <alignment horizontal="center" vertical="center" wrapText="1"/>
    </xf>
    <xf numFmtId="0" fontId="22" fillId="0" borderId="12" xfId="0" applyFont="1" applyBorder="1" applyAlignment="1">
      <alignment vertical="center" wrapText="1"/>
    </xf>
    <xf numFmtId="4" fontId="21" fillId="0" borderId="12" xfId="0" applyNumberFormat="1" applyFont="1" applyBorder="1" applyAlignment="1">
      <alignment horizontal="center" vertical="center" wrapText="1"/>
    </xf>
    <xf numFmtId="0" fontId="22" fillId="0" borderId="6" xfId="0" applyFont="1" applyBorder="1" applyAlignment="1">
      <alignment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4" xfId="0" applyFont="1" applyBorder="1" applyAlignment="1">
      <alignment vertical="center" wrapText="1"/>
    </xf>
    <xf numFmtId="2" fontId="22" fillId="0" borderId="12" xfId="0" applyNumberFormat="1" applyFont="1" applyBorder="1" applyAlignment="1">
      <alignment horizontal="center" vertical="center" wrapText="1"/>
    </xf>
    <xf numFmtId="0" fontId="21" fillId="0" borderId="12" xfId="0" applyFont="1" applyBorder="1" applyAlignment="1">
      <alignment horizontal="center" vertical="center"/>
    </xf>
    <xf numFmtId="4" fontId="21" fillId="0" borderId="26" xfId="0" applyNumberFormat="1" applyFont="1" applyBorder="1" applyAlignment="1">
      <alignment horizontal="center" vertical="center" wrapText="1"/>
    </xf>
    <xf numFmtId="4" fontId="21" fillId="0" borderId="12" xfId="0" applyNumberFormat="1" applyFont="1" applyBorder="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2" fillId="7" borderId="12" xfId="0" applyFont="1" applyFill="1" applyBorder="1" applyAlignment="1">
      <alignment horizontal="center" vertical="center" wrapText="1"/>
    </xf>
    <xf numFmtId="0" fontId="22" fillId="0" borderId="12" xfId="0" applyFont="1" applyBorder="1" applyAlignment="1">
      <alignment horizontal="justify" vertical="center" wrapText="1"/>
    </xf>
    <xf numFmtId="4" fontId="21" fillId="0" borderId="5" xfId="0" applyNumberFormat="1" applyFont="1" applyBorder="1" applyAlignment="1">
      <alignment horizontal="center" vertical="center" wrapText="1"/>
    </xf>
    <xf numFmtId="4" fontId="21" fillId="0" borderId="6" xfId="0" applyNumberFormat="1" applyFont="1" applyBorder="1" applyAlignment="1">
      <alignment horizontal="center" vertical="center"/>
    </xf>
    <xf numFmtId="49" fontId="23" fillId="0" borderId="12" xfId="4" applyNumberFormat="1" applyFont="1" applyBorder="1" applyAlignment="1">
      <alignment horizontal="center" vertical="center" wrapText="1"/>
    </xf>
    <xf numFmtId="0" fontId="21" fillId="0" borderId="12" xfId="4" applyFont="1" applyBorder="1" applyAlignment="1">
      <alignment horizontal="left" vertical="center" wrapText="1"/>
    </xf>
    <xf numFmtId="0" fontId="21" fillId="0" borderId="12" xfId="0" applyFont="1" applyBorder="1" applyAlignment="1">
      <alignment horizontal="center" vertical="center" wrapText="1"/>
    </xf>
    <xf numFmtId="4" fontId="21" fillId="0" borderId="25" xfId="0" applyNumberFormat="1" applyFont="1" applyBorder="1" applyAlignment="1">
      <alignment horizontal="center" vertical="center" wrapText="1"/>
    </xf>
    <xf numFmtId="4" fontId="21" fillId="0" borderId="28" xfId="0" applyNumberFormat="1" applyFont="1" applyBorder="1" applyAlignment="1">
      <alignment horizontal="center" vertical="center" wrapText="1"/>
    </xf>
    <xf numFmtId="4" fontId="21" fillId="0" borderId="31" xfId="0" applyNumberFormat="1" applyFont="1" applyBorder="1" applyAlignment="1">
      <alignment horizontal="center" vertical="center"/>
    </xf>
    <xf numFmtId="4" fontId="21" fillId="0" borderId="32" xfId="0" applyNumberFormat="1" applyFont="1" applyBorder="1" applyAlignment="1">
      <alignment horizontal="center" vertical="center" wrapText="1"/>
    </xf>
    <xf numFmtId="4" fontId="21" fillId="0" borderId="30" xfId="0" applyNumberFormat="1" applyFont="1" applyBorder="1" applyAlignment="1">
      <alignment horizontal="center" vertical="center"/>
    </xf>
    <xf numFmtId="49" fontId="21" fillId="0" borderId="12" xfId="4" applyNumberFormat="1" applyFont="1" applyBorder="1" applyAlignment="1">
      <alignment horizontal="center" vertical="center" wrapText="1"/>
    </xf>
    <xf numFmtId="4" fontId="21" fillId="0" borderId="33" xfId="0" applyNumberFormat="1" applyFont="1" applyBorder="1" applyAlignment="1">
      <alignment horizontal="center" vertical="center" wrapText="1"/>
    </xf>
    <xf numFmtId="4" fontId="21" fillId="0" borderId="24" xfId="0" applyNumberFormat="1" applyFont="1" applyBorder="1" applyAlignment="1">
      <alignment horizontal="center" vertical="center"/>
    </xf>
    <xf numFmtId="0" fontId="21" fillId="0" borderId="0" xfId="0" applyFont="1" applyAlignment="1">
      <alignment wrapText="1"/>
    </xf>
    <xf numFmtId="0" fontId="8" fillId="0" borderId="25" xfId="3" applyFont="1" applyBorder="1" applyAlignment="1">
      <alignment horizontal="center" vertical="center" wrapText="1"/>
    </xf>
    <xf numFmtId="4" fontId="8" fillId="0" borderId="12" xfId="3" applyNumberFormat="1" applyFont="1" applyBorder="1" applyAlignment="1">
      <alignment horizontal="center" vertical="center" wrapText="1"/>
    </xf>
    <xf numFmtId="0" fontId="4" fillId="7" borderId="9" xfId="0" applyFont="1" applyFill="1" applyBorder="1" applyAlignment="1">
      <alignment vertical="center" wrapText="1"/>
    </xf>
    <xf numFmtId="0" fontId="4" fillId="7" borderId="24" xfId="0" applyFont="1" applyFill="1" applyBorder="1" applyAlignment="1">
      <alignment vertical="center" wrapText="1"/>
    </xf>
    <xf numFmtId="0" fontId="4" fillId="7" borderId="12" xfId="0" applyFont="1" applyFill="1" applyBorder="1" applyAlignment="1">
      <alignment vertical="center" wrapText="1"/>
    </xf>
    <xf numFmtId="0" fontId="4" fillId="7" borderId="15" xfId="0" applyFont="1" applyFill="1" applyBorder="1" applyAlignment="1">
      <alignment vertical="center" wrapText="1"/>
    </xf>
    <xf numFmtId="49" fontId="8" fillId="0" borderId="34" xfId="0" applyNumberFormat="1" applyFont="1" applyBorder="1" applyAlignment="1">
      <alignment horizontal="center" vertical="center"/>
    </xf>
    <xf numFmtId="4" fontId="9" fillId="4" borderId="34" xfId="3" applyNumberFormat="1" applyFont="1" applyFill="1" applyBorder="1" applyAlignment="1" applyProtection="1">
      <alignment horizontal="center" vertical="center" wrapText="1"/>
      <protection locked="0"/>
    </xf>
    <xf numFmtId="4" fontId="9" fillId="4" borderId="24" xfId="4" applyNumberFormat="1" applyFont="1" applyFill="1" applyBorder="1" applyAlignment="1" applyProtection="1">
      <alignment horizontal="center" vertical="center" wrapText="1"/>
      <protection locked="0"/>
    </xf>
    <xf numFmtId="0" fontId="8" fillId="0" borderId="24" xfId="0" applyFont="1" applyBorder="1" applyAlignment="1">
      <alignment horizontal="center" vertical="center"/>
    </xf>
    <xf numFmtId="49" fontId="7" fillId="0" borderId="4" xfId="0" applyNumberFormat="1" applyFont="1" applyBorder="1" applyAlignment="1">
      <alignment horizontal="center" vertical="center" wrapText="1"/>
    </xf>
    <xf numFmtId="0" fontId="4" fillId="7" borderId="6" xfId="0" applyFont="1" applyFill="1" applyBorder="1" applyAlignment="1">
      <alignment vertical="center" wrapText="1"/>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4" fontId="8" fillId="0" borderId="7"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 fontId="9" fillId="4" borderId="6" xfId="4" applyNumberFormat="1" applyFont="1" applyFill="1" applyBorder="1" applyAlignment="1" applyProtection="1">
      <alignment horizontal="center" vertical="center" wrapText="1"/>
      <protection locked="0"/>
    </xf>
    <xf numFmtId="4" fontId="9" fillId="0" borderId="29" xfId="0" applyNumberFormat="1" applyFont="1" applyBorder="1" applyAlignment="1" applyProtection="1">
      <alignment horizontal="center" vertical="center" wrapText="1"/>
      <protection locked="0"/>
    </xf>
    <xf numFmtId="4" fontId="12" fillId="0" borderId="36" xfId="0" applyNumberFormat="1" applyFont="1" applyBorder="1" applyAlignment="1" applyProtection="1">
      <alignment horizontal="center" vertical="center"/>
      <protection locked="0"/>
    </xf>
    <xf numFmtId="49" fontId="7"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xf>
    <xf numFmtId="0" fontId="4" fillId="0" borderId="38" xfId="0" applyFont="1" applyBorder="1" applyAlignment="1">
      <alignment vertical="center" wrapText="1"/>
    </xf>
    <xf numFmtId="0" fontId="8" fillId="0" borderId="38" xfId="0" applyFont="1" applyBorder="1" applyAlignment="1">
      <alignment horizontal="center" vertical="center"/>
    </xf>
    <xf numFmtId="4" fontId="9" fillId="4" borderId="38" xfId="3" applyNumberFormat="1" applyFont="1" applyFill="1" applyBorder="1" applyAlignment="1" applyProtection="1">
      <alignment horizontal="center" vertical="center" wrapText="1"/>
      <protection locked="0"/>
    </xf>
    <xf numFmtId="4" fontId="8" fillId="0" borderId="20" xfId="0" applyNumberFormat="1" applyFont="1" applyBorder="1" applyAlignment="1">
      <alignment horizontal="center" vertical="center" wrapText="1"/>
    </xf>
    <xf numFmtId="0" fontId="9" fillId="4" borderId="9" xfId="3" applyFont="1" applyFill="1" applyBorder="1" applyAlignment="1" applyProtection="1">
      <alignment horizontal="center" vertical="center" wrapText="1"/>
      <protection locked="0"/>
    </xf>
    <xf numFmtId="0" fontId="9" fillId="4" borderId="12" xfId="3" applyFont="1" applyFill="1" applyBorder="1" applyAlignment="1" applyProtection="1">
      <alignment horizontal="center" vertical="center" wrapText="1"/>
      <protection locked="0"/>
    </xf>
    <xf numFmtId="0" fontId="4" fillId="0" borderId="12" xfId="0" applyFont="1" applyBorder="1" applyAlignment="1" applyProtection="1">
      <alignment wrapText="1"/>
      <protection locked="0"/>
    </xf>
    <xf numFmtId="0" fontId="4" fillId="0" borderId="6" xfId="0" applyFont="1" applyBorder="1" applyAlignment="1" applyProtection="1">
      <alignment wrapText="1"/>
      <protection locked="0"/>
    </xf>
    <xf numFmtId="0" fontId="9" fillId="4" borderId="6" xfId="3" applyFont="1" applyFill="1" applyBorder="1" applyAlignment="1" applyProtection="1">
      <alignment horizontal="center" vertical="center" wrapText="1"/>
      <protection locked="0"/>
    </xf>
    <xf numFmtId="0" fontId="4" fillId="0" borderId="15" xfId="0" applyFont="1" applyBorder="1" applyAlignment="1" applyProtection="1">
      <alignment wrapText="1"/>
      <protection locked="0"/>
    </xf>
    <xf numFmtId="0" fontId="9" fillId="4" borderId="15" xfId="3" applyFont="1" applyFill="1" applyBorder="1" applyAlignment="1" applyProtection="1">
      <alignment horizontal="center" vertical="center" wrapText="1"/>
      <protection locked="0"/>
    </xf>
    <xf numFmtId="0" fontId="0" fillId="0" borderId="0" xfId="0" applyAlignment="1">
      <alignment wrapText="1"/>
    </xf>
    <xf numFmtId="0" fontId="8" fillId="0" borderId="0" xfId="0" applyFont="1" applyProtection="1">
      <protection locked="0"/>
    </xf>
    <xf numFmtId="0" fontId="8" fillId="0" borderId="0" xfId="0" applyFont="1"/>
    <xf numFmtId="0" fontId="8" fillId="0" borderId="0" xfId="0" applyFont="1" applyAlignment="1" applyProtection="1">
      <alignment horizontal="center" vertical="center"/>
      <protection locked="0"/>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wrapText="1"/>
    </xf>
    <xf numFmtId="0" fontId="8" fillId="0" borderId="32" xfId="3" applyFont="1" applyBorder="1" applyAlignment="1">
      <alignment horizontal="center" vertical="center" wrapText="1"/>
    </xf>
    <xf numFmtId="0" fontId="8" fillId="0" borderId="0" xfId="4" applyFont="1" applyAlignment="1">
      <alignment vertical="center"/>
    </xf>
    <xf numFmtId="0" fontId="8" fillId="0" borderId="0" xfId="4" applyFont="1" applyAlignment="1">
      <alignment vertical="center" wrapText="1"/>
    </xf>
    <xf numFmtId="0" fontId="8" fillId="0" borderId="0" xfId="4" applyFont="1" applyAlignment="1">
      <alignment horizontal="center" vertical="center"/>
    </xf>
    <xf numFmtId="4" fontId="8" fillId="0" borderId="12" xfId="0" applyNumberFormat="1" applyFont="1" applyBorder="1" applyAlignment="1">
      <alignment horizontal="center" vertical="center"/>
    </xf>
    <xf numFmtId="4" fontId="8" fillId="0" borderId="26" xfId="0" applyNumberFormat="1" applyFont="1" applyBorder="1" applyAlignment="1">
      <alignment horizontal="center" vertical="center" wrapText="1"/>
    </xf>
    <xf numFmtId="4" fontId="8" fillId="0" borderId="9" xfId="3" applyNumberFormat="1"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49" fontId="8" fillId="0" borderId="9" xfId="0" applyNumberFormat="1" applyFont="1" applyBorder="1" applyAlignment="1">
      <alignment horizontal="left" vertical="center" wrapText="1"/>
    </xf>
    <xf numFmtId="165" fontId="8" fillId="0" borderId="9" xfId="0" applyNumberFormat="1" applyFont="1" applyBorder="1" applyAlignment="1">
      <alignment horizontal="center" vertical="center"/>
    </xf>
    <xf numFmtId="4" fontId="8" fillId="0" borderId="39" xfId="0" applyNumberFormat="1" applyFont="1" applyBorder="1" applyAlignment="1">
      <alignment horizontal="center" vertical="center" wrapText="1"/>
    </xf>
    <xf numFmtId="4" fontId="8" fillId="0" borderId="40" xfId="3" applyNumberFormat="1" applyFont="1" applyBorder="1" applyAlignment="1" applyProtection="1">
      <alignment horizontal="center" vertical="center" wrapText="1"/>
      <protection locked="0"/>
    </xf>
    <xf numFmtId="165" fontId="8" fillId="0" borderId="40" xfId="0" applyNumberFormat="1" applyFont="1" applyBorder="1" applyAlignment="1">
      <alignment horizontal="center" vertical="center"/>
    </xf>
    <xf numFmtId="49" fontId="8" fillId="0" borderId="40" xfId="0" applyNumberFormat="1" applyFont="1" applyBorder="1" applyAlignment="1">
      <alignment horizontal="center" vertical="center" wrapText="1"/>
    </xf>
    <xf numFmtId="49" fontId="8" fillId="0" borderId="40" xfId="0" applyNumberFormat="1" applyFont="1" applyBorder="1" applyAlignment="1">
      <alignment horizontal="left" vertical="center" wrapText="1"/>
    </xf>
    <xf numFmtId="0" fontId="8" fillId="0" borderId="40" xfId="0" applyFont="1" applyBorder="1" applyAlignment="1">
      <alignment horizontal="center" vertical="center" wrapText="1"/>
    </xf>
    <xf numFmtId="49" fontId="7" fillId="0" borderId="41" xfId="0" applyNumberFormat="1" applyFont="1" applyBorder="1" applyAlignment="1">
      <alignment horizontal="center" vertical="center" wrapText="1"/>
    </xf>
    <xf numFmtId="4" fontId="8" fillId="0" borderId="6" xfId="3" applyNumberFormat="1" applyFont="1" applyBorder="1" applyAlignment="1" applyProtection="1">
      <alignment horizontal="center" vertical="center" wrapText="1"/>
      <protection locked="0"/>
    </xf>
    <xf numFmtId="165"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wrapText="1"/>
    </xf>
    <xf numFmtId="0" fontId="8" fillId="0" borderId="6" xfId="0" applyFont="1" applyBorder="1" applyAlignment="1">
      <alignment horizontal="center" vertical="center" wrapText="1"/>
    </xf>
    <xf numFmtId="4" fontId="8" fillId="0" borderId="0" xfId="0" applyNumberFormat="1" applyFont="1" applyAlignment="1">
      <alignment horizontal="center" vertical="center"/>
    </xf>
    <xf numFmtId="4" fontId="8" fillId="0" borderId="12" xfId="3" applyNumberFormat="1" applyFont="1" applyBorder="1" applyAlignment="1" applyProtection="1">
      <alignment horizontal="center" vertical="center" wrapText="1"/>
      <protection locked="0"/>
    </xf>
    <xf numFmtId="165" fontId="8" fillId="0" borderId="12" xfId="0" applyNumberFormat="1" applyFont="1" applyBorder="1" applyAlignment="1">
      <alignment horizontal="center" vertical="center"/>
    </xf>
    <xf numFmtId="49" fontId="8" fillId="0" borderId="12" xfId="0" applyNumberFormat="1" applyFont="1" applyBorder="1" applyAlignment="1">
      <alignment horizontal="left" vertical="center" wrapText="1"/>
    </xf>
    <xf numFmtId="4" fontId="8" fillId="0" borderId="22" xfId="3" applyNumberFormat="1" applyFont="1" applyBorder="1" applyAlignment="1" applyProtection="1">
      <alignment horizontal="center" vertical="center" wrapText="1"/>
      <protection locked="0"/>
    </xf>
    <xf numFmtId="165" fontId="8" fillId="0" borderId="22" xfId="0" applyNumberFormat="1" applyFont="1" applyBorder="1" applyAlignment="1">
      <alignment horizontal="center" vertical="center" wrapText="1"/>
    </xf>
    <xf numFmtId="0" fontId="8" fillId="0" borderId="22" xfId="0" applyFont="1" applyBorder="1" applyAlignment="1">
      <alignment horizontal="center" vertical="center"/>
    </xf>
    <xf numFmtId="49" fontId="8" fillId="0" borderId="22" xfId="0" applyNumberFormat="1" applyFont="1" applyBorder="1" applyAlignment="1">
      <alignment horizontal="left" vertical="center" wrapText="1"/>
    </xf>
    <xf numFmtId="0" fontId="8" fillId="0" borderId="22" xfId="0"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applyFont="1" applyBorder="1" applyAlignment="1">
      <alignment horizontal="left" vertical="center"/>
    </xf>
    <xf numFmtId="49" fontId="8" fillId="0" borderId="9" xfId="0" applyNumberFormat="1" applyFont="1" applyBorder="1" applyAlignment="1">
      <alignment horizontal="center" vertical="center" wrapText="1"/>
    </xf>
    <xf numFmtId="0" fontId="8" fillId="0" borderId="42" xfId="1" applyFont="1" applyBorder="1" applyAlignment="1" applyProtection="1">
      <alignment horizontal="center" vertical="center" wrapText="1"/>
    </xf>
    <xf numFmtId="0" fontId="8" fillId="0" borderId="43" xfId="1" applyFont="1" applyBorder="1" applyAlignment="1" applyProtection="1">
      <alignment horizontal="center" vertical="center" wrapText="1"/>
    </xf>
    <xf numFmtId="0" fontId="8" fillId="0" borderId="34" xfId="2" applyNumberFormat="1" applyFont="1" applyBorder="1" applyAlignment="1" applyProtection="1">
      <alignment horizontal="center" vertical="center" wrapText="1"/>
    </xf>
    <xf numFmtId="0" fontId="8" fillId="0" borderId="34" xfId="2" applyFont="1" applyBorder="1" applyAlignment="1" applyProtection="1">
      <alignment horizontal="center" vertical="center" wrapText="1"/>
    </xf>
    <xf numFmtId="0" fontId="8" fillId="0" borderId="44" xfId="2" applyFont="1" applyBorder="1" applyAlignment="1" applyProtection="1">
      <alignment horizontal="center" vertical="center" wrapText="1"/>
    </xf>
    <xf numFmtId="0" fontId="8" fillId="0" borderId="41" xfId="2" applyFont="1" applyBorder="1" applyAlignment="1" applyProtection="1">
      <alignment horizontal="center" vertical="center" wrapText="1"/>
    </xf>
    <xf numFmtId="0" fontId="8" fillId="0" borderId="40" xfId="2" applyFont="1" applyBorder="1" applyAlignment="1" applyProtection="1">
      <alignment horizontal="center" vertical="center" wrapText="1"/>
    </xf>
    <xf numFmtId="0" fontId="8" fillId="0" borderId="40" xfId="2" applyNumberFormat="1" applyFont="1" applyBorder="1" applyAlignment="1" applyProtection="1">
      <alignment horizontal="center" vertical="center" wrapText="1"/>
    </xf>
    <xf numFmtId="0" fontId="8" fillId="0" borderId="40" xfId="1" applyFont="1" applyBorder="1" applyAlignment="1" applyProtection="1">
      <alignment horizontal="center" vertical="center" wrapText="1"/>
    </xf>
    <xf numFmtId="0" fontId="8" fillId="0" borderId="39" xfId="1" applyFont="1" applyBorder="1" applyAlignment="1" applyProtection="1">
      <alignment horizontal="center" vertical="center" wrapText="1"/>
    </xf>
    <xf numFmtId="2" fontId="8" fillId="0" borderId="9" xfId="0" applyNumberFormat="1" applyFont="1" applyBorder="1" applyAlignment="1">
      <alignment horizontal="justify" vertical="center" wrapText="1"/>
    </xf>
    <xf numFmtId="2" fontId="8" fillId="0" borderId="9" xfId="0" applyNumberFormat="1" applyFont="1" applyBorder="1" applyAlignment="1">
      <alignment horizontal="center" vertical="center" wrapText="1"/>
    </xf>
    <xf numFmtId="1" fontId="8" fillId="0" borderId="9" xfId="0" applyNumberFormat="1" applyFont="1" applyBorder="1" applyAlignment="1">
      <alignment horizontal="center" vertical="center" wrapText="1"/>
    </xf>
    <xf numFmtId="0" fontId="8" fillId="0" borderId="9" xfId="1" applyFont="1" applyBorder="1" applyAlignment="1" applyProtection="1">
      <alignment horizontal="center" vertical="center" wrapText="1"/>
    </xf>
    <xf numFmtId="0" fontId="8" fillId="0" borderId="12" xfId="0" applyFont="1" applyBorder="1" applyAlignment="1">
      <alignment vertical="center" wrapText="1"/>
    </xf>
    <xf numFmtId="0" fontId="8" fillId="0" borderId="12" xfId="1" applyFont="1" applyBorder="1" applyAlignment="1" applyProtection="1">
      <alignment horizontal="center" vertical="center" wrapText="1"/>
    </xf>
    <xf numFmtId="2" fontId="8" fillId="0" borderId="12" xfId="0" applyNumberFormat="1" applyFont="1" applyBorder="1" applyAlignment="1">
      <alignment horizontal="center" vertical="center"/>
    </xf>
    <xf numFmtId="2" fontId="8" fillId="0" borderId="15" xfId="0" applyNumberFormat="1" applyFont="1" applyBorder="1" applyAlignment="1">
      <alignment horizontal="center" vertical="center"/>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8" fillId="0" borderId="15" xfId="1" applyFont="1" applyBorder="1" applyAlignment="1" applyProtection="1">
      <alignment horizontal="center" vertical="center" wrapText="1"/>
    </xf>
    <xf numFmtId="2" fontId="8" fillId="0" borderId="24" xfId="0" applyNumberFormat="1" applyFont="1" applyBorder="1" applyAlignment="1">
      <alignment horizontal="justify" vertical="center" wrapText="1"/>
    </xf>
    <xf numFmtId="0" fontId="8" fillId="0" borderId="24" xfId="0" applyFont="1" applyBorder="1" applyAlignment="1">
      <alignment horizontal="center" vertical="center" wrapText="1"/>
    </xf>
    <xf numFmtId="0" fontId="8" fillId="0" borderId="24" xfId="1" applyFont="1" applyBorder="1" applyAlignment="1" applyProtection="1">
      <alignment horizontal="center" vertical="center" wrapText="1"/>
    </xf>
    <xf numFmtId="4" fontId="8" fillId="0" borderId="45" xfId="0" applyNumberFormat="1" applyFont="1" applyBorder="1" applyAlignment="1">
      <alignment horizontal="center" vertical="center" wrapText="1"/>
    </xf>
    <xf numFmtId="2" fontId="8" fillId="0" borderId="12" xfId="0" applyNumberFormat="1" applyFont="1" applyBorder="1" applyAlignment="1">
      <alignment horizontal="justify" vertical="center" wrapText="1"/>
    </xf>
    <xf numFmtId="2" fontId="8" fillId="0" borderId="15" xfId="0" applyNumberFormat="1" applyFont="1" applyBorder="1" applyAlignment="1">
      <alignment horizontal="justify" vertical="center" wrapText="1"/>
    </xf>
    <xf numFmtId="0" fontId="8" fillId="0" borderId="24" xfId="0" applyFont="1" applyBorder="1" applyAlignment="1">
      <alignment vertical="center" wrapText="1"/>
    </xf>
    <xf numFmtId="2" fontId="8" fillId="0" borderId="32" xfId="0" applyNumberFormat="1" applyFont="1" applyBorder="1" applyAlignment="1">
      <alignment horizontal="center" vertical="center" wrapText="1"/>
    </xf>
    <xf numFmtId="1" fontId="8" fillId="0" borderId="24"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2" fontId="8" fillId="0" borderId="46" xfId="0" applyNumberFormat="1" applyFont="1" applyBorder="1" applyAlignment="1">
      <alignment horizontal="center" vertical="center" wrapText="1"/>
    </xf>
    <xf numFmtId="4" fontId="8" fillId="0" borderId="24" xfId="3" applyNumberFormat="1" applyFont="1" applyBorder="1" applyAlignment="1">
      <alignment horizontal="center" vertical="center" wrapText="1"/>
    </xf>
    <xf numFmtId="0" fontId="26" fillId="0" borderId="0" xfId="0" applyFont="1" applyProtection="1">
      <protection locked="0"/>
    </xf>
    <xf numFmtId="0" fontId="22" fillId="0" borderId="0" xfId="0" applyFont="1" applyProtection="1">
      <protection locked="0"/>
    </xf>
    <xf numFmtId="0" fontId="21" fillId="0" borderId="44" xfId="2" applyFont="1" applyBorder="1" applyAlignment="1" applyProtection="1">
      <alignment horizontal="center" vertical="center" wrapText="1"/>
    </xf>
    <xf numFmtId="0" fontId="21" fillId="0" borderId="34" xfId="2" applyFont="1" applyBorder="1" applyAlignment="1" applyProtection="1">
      <alignment horizontal="center" vertical="center" wrapText="1"/>
    </xf>
    <xf numFmtId="0" fontId="21" fillId="0" borderId="34" xfId="2" applyNumberFormat="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2" xfId="1" applyFont="1" applyBorder="1" applyAlignment="1" applyProtection="1">
      <alignment horizontal="center" vertical="center" wrapText="1"/>
    </xf>
    <xf numFmtId="49" fontId="23" fillId="0" borderId="8" xfId="0" applyNumberFormat="1" applyFont="1" applyBorder="1" applyAlignment="1">
      <alignment horizontal="center" vertical="center" wrapText="1"/>
    </xf>
    <xf numFmtId="0" fontId="21" fillId="0" borderId="9" xfId="0" applyFont="1" applyBorder="1" applyAlignment="1">
      <alignment horizontal="center" vertical="center"/>
    </xf>
    <xf numFmtId="49" fontId="21" fillId="0" borderId="9" xfId="0" applyNumberFormat="1" applyFont="1" applyBorder="1" applyAlignment="1">
      <alignment horizontal="left" vertical="center" wrapText="1"/>
    </xf>
    <xf numFmtId="0" fontId="22" fillId="0" borderId="9" xfId="0" applyFont="1" applyBorder="1" applyAlignment="1">
      <alignment horizontal="center" vertical="center"/>
    </xf>
    <xf numFmtId="165" fontId="27" fillId="0" borderId="9" xfId="0" applyNumberFormat="1" applyFont="1" applyBorder="1" applyAlignment="1">
      <alignment horizontal="center" vertical="center"/>
    </xf>
    <xf numFmtId="4" fontId="21" fillId="0" borderId="9" xfId="3" applyNumberFormat="1" applyFont="1" applyBorder="1" applyAlignment="1" applyProtection="1">
      <alignment horizontal="center" vertical="center" wrapText="1"/>
      <protection locked="0"/>
    </xf>
    <xf numFmtId="4" fontId="21" fillId="0" borderId="10"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21" fillId="0" borderId="12" xfId="0" applyNumberFormat="1" applyFont="1" applyBorder="1" applyAlignment="1">
      <alignment horizontal="left" vertical="center" wrapText="1"/>
    </xf>
    <xf numFmtId="49" fontId="21" fillId="0" borderId="12" xfId="0" applyNumberFormat="1" applyFont="1" applyBorder="1" applyAlignment="1">
      <alignment horizontal="center" vertical="center" wrapText="1"/>
    </xf>
    <xf numFmtId="165" fontId="27" fillId="0" borderId="12" xfId="0" applyNumberFormat="1" applyFont="1" applyBorder="1" applyAlignment="1">
      <alignment horizontal="center" vertical="center"/>
    </xf>
    <xf numFmtId="4" fontId="21" fillId="0" borderId="12" xfId="3" applyNumberFormat="1" applyFont="1" applyBorder="1" applyAlignment="1" applyProtection="1">
      <alignment horizontal="center" vertical="center" wrapText="1"/>
      <protection locked="0"/>
    </xf>
    <xf numFmtId="4" fontId="21" fillId="0" borderId="13"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0" fontId="21" fillId="0" borderId="15" xfId="0" applyFont="1" applyBorder="1" applyAlignment="1">
      <alignment horizontal="center" vertical="center" wrapText="1"/>
    </xf>
    <xf numFmtId="49" fontId="21" fillId="0" borderId="15" xfId="0" applyNumberFormat="1" applyFont="1" applyBorder="1" applyAlignment="1">
      <alignment horizontal="left" vertical="center" wrapText="1"/>
    </xf>
    <xf numFmtId="0" fontId="22" fillId="0" borderId="15" xfId="0" applyFont="1" applyBorder="1" applyAlignment="1">
      <alignment horizontal="center" vertical="center"/>
    </xf>
    <xf numFmtId="165" fontId="27" fillId="0" borderId="15" xfId="0" applyNumberFormat="1" applyFont="1" applyBorder="1" applyAlignment="1">
      <alignment horizontal="center" vertical="center"/>
    </xf>
    <xf numFmtId="4" fontId="21" fillId="0" borderId="15" xfId="3" applyNumberFormat="1" applyFont="1" applyBorder="1" applyAlignment="1" applyProtection="1">
      <alignment horizontal="center" vertical="center" wrapText="1"/>
      <protection locked="0"/>
    </xf>
    <xf numFmtId="4" fontId="21" fillId="0" borderId="16"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0" fontId="21" fillId="0" borderId="40" xfId="0" applyFont="1" applyBorder="1" applyAlignment="1">
      <alignment horizontal="center" vertical="center"/>
    </xf>
    <xf numFmtId="49" fontId="21" fillId="0" borderId="6" xfId="0" applyNumberFormat="1" applyFont="1" applyBorder="1" applyAlignment="1">
      <alignment horizontal="left" vertical="center" wrapText="1"/>
    </xf>
    <xf numFmtId="0" fontId="22" fillId="0" borderId="6" xfId="0" applyFont="1" applyBorder="1" applyAlignment="1">
      <alignment horizontal="center" vertical="center"/>
    </xf>
    <xf numFmtId="165" fontId="28" fillId="0" borderId="6" xfId="0" applyNumberFormat="1" applyFont="1" applyBorder="1" applyAlignment="1">
      <alignment horizontal="center" vertical="center" wrapText="1"/>
    </xf>
    <xf numFmtId="4" fontId="21" fillId="0" borderId="6" xfId="3" applyNumberFormat="1" applyFont="1" applyBorder="1" applyAlignment="1" applyProtection="1">
      <alignment horizontal="center" vertical="center" wrapText="1"/>
      <protection locked="0"/>
    </xf>
    <xf numFmtId="4" fontId="21" fillId="0" borderId="7" xfId="0" applyNumberFormat="1" applyFont="1" applyBorder="1" applyAlignment="1">
      <alignment horizontal="center" vertical="center" wrapText="1"/>
    </xf>
    <xf numFmtId="0" fontId="27" fillId="0" borderId="9" xfId="0" applyFont="1" applyBorder="1" applyAlignment="1">
      <alignment horizontal="center" vertical="center"/>
    </xf>
    <xf numFmtId="0" fontId="22" fillId="0" borderId="12" xfId="0" applyFont="1" applyBorder="1" applyAlignment="1">
      <alignment horizontal="center" vertical="center"/>
    </xf>
    <xf numFmtId="49" fontId="23" fillId="0" borderId="35" xfId="0" applyNumberFormat="1" applyFont="1" applyBorder="1" applyAlignment="1">
      <alignment horizontal="center" vertical="center" wrapText="1"/>
    </xf>
    <xf numFmtId="0" fontId="21" fillId="0" borderId="24" xfId="0" applyFont="1" applyBorder="1" applyAlignment="1">
      <alignment horizontal="center" vertical="center" wrapText="1"/>
    </xf>
    <xf numFmtId="49" fontId="21" fillId="0" borderId="24" xfId="0" applyNumberFormat="1" applyFont="1" applyBorder="1" applyAlignment="1">
      <alignment horizontal="left" vertical="center" wrapText="1"/>
    </xf>
    <xf numFmtId="0" fontId="22" fillId="0" borderId="24" xfId="0" applyFont="1" applyBorder="1" applyAlignment="1">
      <alignment horizontal="center" vertical="center"/>
    </xf>
    <xf numFmtId="0" fontId="27" fillId="0" borderId="24" xfId="0" applyFont="1" applyBorder="1" applyAlignment="1">
      <alignment horizontal="center" vertical="center"/>
    </xf>
    <xf numFmtId="4" fontId="21" fillId="0" borderId="24" xfId="3" applyNumberFormat="1" applyFont="1" applyBorder="1" applyAlignment="1" applyProtection="1">
      <alignment horizontal="center" vertical="center" wrapText="1"/>
      <protection locked="0"/>
    </xf>
    <xf numFmtId="4" fontId="21" fillId="0" borderId="45" xfId="0" applyNumberFormat="1" applyFont="1" applyBorder="1" applyAlignment="1">
      <alignment horizontal="center" vertical="center" wrapText="1"/>
    </xf>
    <xf numFmtId="0" fontId="27" fillId="0" borderId="12" xfId="0" applyFont="1" applyBorder="1" applyAlignment="1">
      <alignment horizontal="center" vertical="center"/>
    </xf>
    <xf numFmtId="0" fontId="21" fillId="0" borderId="6" xfId="0" applyFont="1" applyBorder="1" applyAlignment="1">
      <alignment horizontal="center" vertical="center" wrapText="1"/>
    </xf>
    <xf numFmtId="49" fontId="21" fillId="0" borderId="6" xfId="0" applyNumberFormat="1" applyFont="1" applyBorder="1" applyAlignment="1">
      <alignment horizontal="center" vertical="center" wrapText="1"/>
    </xf>
    <xf numFmtId="165" fontId="27" fillId="0" borderId="6" xfId="0" applyNumberFormat="1" applyFont="1" applyBorder="1" applyAlignment="1">
      <alignment horizontal="center" vertical="center"/>
    </xf>
    <xf numFmtId="165" fontId="21" fillId="0" borderId="9"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3" fillId="0" borderId="21" xfId="0" applyNumberFormat="1" applyFont="1" applyBorder="1" applyAlignment="1">
      <alignment horizontal="center" vertical="center" wrapText="1"/>
    </xf>
    <xf numFmtId="0" fontId="21" fillId="0" borderId="22" xfId="0" applyFont="1" applyBorder="1" applyAlignment="1">
      <alignment horizontal="center" vertical="center" wrapText="1"/>
    </xf>
    <xf numFmtId="49" fontId="21" fillId="0" borderId="22" xfId="0" applyNumberFormat="1" applyFont="1" applyBorder="1" applyAlignment="1">
      <alignment horizontal="left" vertical="center" wrapText="1"/>
    </xf>
    <xf numFmtId="49" fontId="21" fillId="0" borderId="22" xfId="0" applyNumberFormat="1" applyFont="1" applyBorder="1" applyAlignment="1">
      <alignment horizontal="center" vertical="center" wrapText="1"/>
    </xf>
    <xf numFmtId="165" fontId="28" fillId="0" borderId="22" xfId="0" applyNumberFormat="1" applyFont="1" applyBorder="1" applyAlignment="1">
      <alignment horizontal="center" vertical="center"/>
    </xf>
    <xf numFmtId="4" fontId="21" fillId="0" borderId="22" xfId="3" applyNumberFormat="1" applyFont="1" applyBorder="1" applyAlignment="1" applyProtection="1">
      <alignment horizontal="center" vertical="center" wrapText="1"/>
      <protection locked="0"/>
    </xf>
    <xf numFmtId="4" fontId="21" fillId="0" borderId="18" xfId="0" applyNumberFormat="1" applyFont="1" applyBorder="1" applyAlignment="1">
      <alignment horizontal="center" vertical="center" wrapText="1"/>
    </xf>
    <xf numFmtId="0" fontId="22" fillId="0" borderId="22" xfId="0" applyFont="1" applyBorder="1" applyAlignment="1">
      <alignment horizontal="center" vertical="center"/>
    </xf>
    <xf numFmtId="0" fontId="22" fillId="0" borderId="24" xfId="0" applyFont="1" applyBorder="1" applyAlignment="1">
      <alignment horizontal="center" vertical="center" wrapText="1"/>
    </xf>
    <xf numFmtId="0" fontId="22" fillId="0" borderId="15" xfId="0"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horizontal="center" vertical="center"/>
    </xf>
    <xf numFmtId="0" fontId="21" fillId="0" borderId="0" xfId="4" applyFont="1" applyAlignment="1">
      <alignment vertical="center"/>
    </xf>
    <xf numFmtId="0" fontId="21" fillId="0" borderId="32" xfId="3" applyFont="1" applyBorder="1" applyAlignment="1">
      <alignment horizontal="center" vertical="center" wrapText="1"/>
    </xf>
    <xf numFmtId="4" fontId="21" fillId="0" borderId="24" xfId="0" applyNumberFormat="1"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xf numFmtId="0" fontId="22" fillId="0" borderId="0" xfId="0" applyFont="1" applyAlignment="1" applyProtection="1">
      <alignment horizontal="center" vertical="center"/>
      <protection locked="0"/>
    </xf>
    <xf numFmtId="0" fontId="21" fillId="0" borderId="21" xfId="2" applyFont="1" applyBorder="1" applyAlignment="1" applyProtection="1">
      <alignment horizontal="center" vertical="center" wrapText="1"/>
    </xf>
    <xf numFmtId="0" fontId="21" fillId="0" borderId="22" xfId="2" applyFont="1" applyBorder="1" applyAlignment="1" applyProtection="1">
      <alignment horizontal="center" vertical="center" wrapText="1"/>
    </xf>
    <xf numFmtId="0" fontId="21" fillId="0" borderId="22" xfId="2" applyNumberFormat="1" applyFont="1" applyBorder="1" applyAlignment="1" applyProtection="1">
      <alignment horizontal="center" vertical="center" wrapText="1"/>
    </xf>
    <xf numFmtId="0" fontId="21" fillId="0" borderId="4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24" xfId="0" applyFont="1" applyBorder="1" applyAlignment="1">
      <alignment horizontal="center" vertical="center"/>
    </xf>
    <xf numFmtId="165" fontId="27" fillId="0" borderId="24" xfId="0" applyNumberFormat="1" applyFont="1" applyBorder="1" applyAlignment="1">
      <alignment horizontal="center" vertical="center"/>
    </xf>
    <xf numFmtId="0" fontId="21" fillId="0" borderId="24" xfId="1" applyFont="1" applyBorder="1" applyAlignment="1" applyProtection="1">
      <alignment horizontal="center" vertical="center" wrapText="1"/>
    </xf>
    <xf numFmtId="1" fontId="27" fillId="0" borderId="12" xfId="0" applyNumberFormat="1" applyFont="1" applyBorder="1" applyAlignment="1">
      <alignment horizontal="center" vertical="center"/>
    </xf>
    <xf numFmtId="0" fontId="22" fillId="0" borderId="12" xfId="0" applyFont="1" applyBorder="1" applyAlignment="1">
      <alignment horizontal="left" vertical="center"/>
    </xf>
    <xf numFmtId="0" fontId="21" fillId="0" borderId="15" xfId="0" applyFont="1" applyBorder="1" applyAlignment="1">
      <alignment horizontal="center" vertical="center"/>
    </xf>
    <xf numFmtId="0" fontId="22" fillId="0" borderId="15" xfId="0" applyFont="1" applyBorder="1" applyAlignment="1">
      <alignment horizontal="left" vertical="center"/>
    </xf>
    <xf numFmtId="49" fontId="21" fillId="0" borderId="15" xfId="0" applyNumberFormat="1" applyFont="1" applyBorder="1" applyAlignment="1">
      <alignment horizontal="center" vertical="center" wrapText="1"/>
    </xf>
    <xf numFmtId="165" fontId="27" fillId="0" borderId="24" xfId="0" applyNumberFormat="1" applyFont="1" applyBorder="1" applyAlignment="1">
      <alignment horizontal="center" vertical="center" wrapText="1"/>
    </xf>
    <xf numFmtId="165" fontId="27" fillId="0" borderId="12" xfId="0" applyNumberFormat="1" applyFont="1" applyBorder="1" applyAlignment="1">
      <alignment horizontal="center" vertical="center" wrapText="1"/>
    </xf>
    <xf numFmtId="165" fontId="27" fillId="0" borderId="6" xfId="0" applyNumberFormat="1" applyFont="1" applyBorder="1" applyAlignment="1">
      <alignment horizontal="center" vertical="center" wrapText="1"/>
    </xf>
    <xf numFmtId="0" fontId="21" fillId="0" borderId="9" xfId="0" applyFont="1" applyBorder="1" applyAlignment="1">
      <alignment horizontal="center" vertical="center" wrapText="1"/>
    </xf>
    <xf numFmtId="165" fontId="21" fillId="0" borderId="22" xfId="0" applyNumberFormat="1" applyFont="1" applyBorder="1" applyAlignment="1">
      <alignment horizontal="center" vertical="center" wrapText="1"/>
    </xf>
    <xf numFmtId="49" fontId="23" fillId="0" borderId="37" xfId="0" applyNumberFormat="1" applyFont="1" applyBorder="1" applyAlignment="1">
      <alignment horizontal="center" vertical="center" wrapText="1"/>
    </xf>
    <xf numFmtId="0" fontId="21" fillId="0" borderId="38" xfId="0" applyFont="1" applyBorder="1" applyAlignment="1">
      <alignment horizontal="center" vertical="center" wrapText="1"/>
    </xf>
    <xf numFmtId="49" fontId="21" fillId="0" borderId="38" xfId="0" applyNumberFormat="1" applyFont="1" applyBorder="1" applyAlignment="1">
      <alignment horizontal="left" vertical="center" wrapText="1"/>
    </xf>
    <xf numFmtId="0" fontId="22" fillId="0" borderId="38" xfId="0" applyFont="1" applyBorder="1" applyAlignment="1">
      <alignment horizontal="center" vertical="center"/>
    </xf>
    <xf numFmtId="165" fontId="28" fillId="0" borderId="38" xfId="0" applyNumberFormat="1" applyFont="1" applyBorder="1" applyAlignment="1">
      <alignment horizontal="center" vertical="center"/>
    </xf>
    <xf numFmtId="4" fontId="21" fillId="0" borderId="38" xfId="3" applyNumberFormat="1" applyFont="1" applyBorder="1" applyAlignment="1" applyProtection="1">
      <alignment horizontal="center" vertical="center" wrapText="1"/>
      <protection locked="0"/>
    </xf>
    <xf numFmtId="4" fontId="21" fillId="0" borderId="20" xfId="0" applyNumberFormat="1" applyFont="1" applyBorder="1" applyAlignment="1">
      <alignment horizontal="center" vertical="center" wrapText="1"/>
    </xf>
    <xf numFmtId="0" fontId="27" fillId="0" borderId="15" xfId="0" applyFont="1" applyBorder="1" applyAlignment="1">
      <alignment horizontal="center" vertical="center"/>
    </xf>
    <xf numFmtId="165" fontId="28" fillId="0" borderId="12" xfId="0" applyNumberFormat="1" applyFont="1" applyBorder="1" applyAlignment="1">
      <alignment horizontal="center" vertical="center"/>
    </xf>
    <xf numFmtId="165" fontId="28" fillId="0" borderId="9" xfId="0" applyNumberFormat="1" applyFont="1" applyBorder="1" applyAlignment="1">
      <alignment horizontal="center" vertical="center"/>
    </xf>
    <xf numFmtId="165" fontId="21" fillId="0" borderId="9" xfId="0" applyNumberFormat="1" applyFont="1" applyBorder="1" applyAlignment="1">
      <alignment horizontal="center" vertical="center"/>
    </xf>
    <xf numFmtId="165" fontId="21" fillId="0" borderId="6" xfId="0" applyNumberFormat="1" applyFont="1" applyBorder="1" applyAlignment="1">
      <alignment horizontal="center" vertical="center"/>
    </xf>
    <xf numFmtId="0" fontId="22" fillId="0" borderId="9" xfId="0" applyFont="1" applyBorder="1" applyAlignment="1">
      <alignment horizontal="center" vertical="center" wrapText="1"/>
    </xf>
    <xf numFmtId="1" fontId="27" fillId="0" borderId="9" xfId="0" applyNumberFormat="1" applyFont="1" applyBorder="1" applyAlignment="1">
      <alignment horizontal="center" vertical="center"/>
    </xf>
    <xf numFmtId="0" fontId="21" fillId="0" borderId="6" xfId="0" applyFont="1" applyBorder="1" applyAlignment="1">
      <alignment horizontal="center" vertical="center"/>
    </xf>
    <xf numFmtId="0" fontId="22" fillId="0" borderId="6" xfId="0" applyFont="1" applyBorder="1" applyAlignment="1">
      <alignment horizontal="left" vertical="center"/>
    </xf>
    <xf numFmtId="49" fontId="23" fillId="0" borderId="41" xfId="0" applyNumberFormat="1" applyFont="1" applyBorder="1" applyAlignment="1">
      <alignment horizontal="center" vertical="center" wrapText="1"/>
    </xf>
    <xf numFmtId="49" fontId="21" fillId="0" borderId="40" xfId="0" applyNumberFormat="1" applyFont="1" applyBorder="1" applyAlignment="1">
      <alignment horizontal="left" vertical="center" wrapText="1"/>
    </xf>
    <xf numFmtId="0" fontId="22" fillId="0" borderId="40" xfId="0" applyFont="1" applyBorder="1" applyAlignment="1">
      <alignment horizontal="center" vertical="center"/>
    </xf>
    <xf numFmtId="165" fontId="27" fillId="0" borderId="40" xfId="0" applyNumberFormat="1" applyFont="1" applyBorder="1" applyAlignment="1">
      <alignment horizontal="center" vertical="center" wrapText="1"/>
    </xf>
    <xf numFmtId="4" fontId="21" fillId="0" borderId="40" xfId="3" applyNumberFormat="1" applyFont="1" applyBorder="1" applyAlignment="1" applyProtection="1">
      <alignment horizontal="center" vertical="center" wrapText="1"/>
      <protection locked="0"/>
    </xf>
    <xf numFmtId="4" fontId="21" fillId="0" borderId="39" xfId="0" applyNumberFormat="1" applyFont="1" applyBorder="1" applyAlignment="1">
      <alignment horizontal="center" vertical="center" wrapText="1"/>
    </xf>
    <xf numFmtId="165" fontId="21" fillId="0" borderId="24" xfId="0" applyNumberFormat="1" applyFont="1" applyBorder="1" applyAlignment="1">
      <alignment horizontal="center" vertical="center" wrapText="1"/>
    </xf>
    <xf numFmtId="49" fontId="21" fillId="0" borderId="24" xfId="0" applyNumberFormat="1" applyFont="1" applyBorder="1" applyAlignment="1">
      <alignment horizontal="center" vertical="center" wrapText="1"/>
    </xf>
    <xf numFmtId="165" fontId="28" fillId="0" borderId="15" xfId="0" applyNumberFormat="1" applyFont="1" applyBorder="1" applyAlignment="1">
      <alignment horizontal="center" vertical="center"/>
    </xf>
    <xf numFmtId="0" fontId="21" fillId="0" borderId="41" xfId="2" applyFont="1" applyBorder="1" applyAlignment="1" applyProtection="1">
      <alignment horizontal="center" vertical="center" wrapText="1"/>
    </xf>
    <xf numFmtId="0" fontId="21" fillId="0" borderId="40" xfId="2" applyFont="1" applyBorder="1" applyAlignment="1" applyProtection="1">
      <alignment horizontal="center" vertical="center" wrapText="1"/>
    </xf>
    <xf numFmtId="0" fontId="21" fillId="0" borderId="40" xfId="2" applyNumberFormat="1" applyFont="1" applyBorder="1" applyAlignment="1" applyProtection="1">
      <alignment horizontal="center" vertical="center" wrapText="1"/>
    </xf>
    <xf numFmtId="0" fontId="21" fillId="0" borderId="40"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33" fillId="0" borderId="9" xfId="0" applyFont="1" applyBorder="1" applyAlignment="1">
      <alignment horizontal="center" vertical="center"/>
    </xf>
    <xf numFmtId="2" fontId="27" fillId="0" borderId="9" xfId="0" applyNumberFormat="1" applyFont="1" applyBorder="1" applyAlignment="1">
      <alignment horizontal="justify" vertical="center" wrapText="1"/>
    </xf>
    <xf numFmtId="2" fontId="27" fillId="0" borderId="9" xfId="0" applyNumberFormat="1" applyFont="1" applyBorder="1" applyAlignment="1">
      <alignment horizontal="center" vertical="center" wrapText="1"/>
    </xf>
    <xf numFmtId="1" fontId="27" fillId="0" borderId="9" xfId="0" applyNumberFormat="1" applyFont="1" applyBorder="1" applyAlignment="1">
      <alignment horizontal="center" vertical="center" wrapText="1"/>
    </xf>
    <xf numFmtId="0" fontId="21" fillId="0" borderId="9" xfId="1" applyFont="1" applyBorder="1" applyAlignment="1" applyProtection="1">
      <alignment horizontal="center" vertical="center" wrapText="1"/>
    </xf>
    <xf numFmtId="0" fontId="33" fillId="0" borderId="12" xfId="0" applyFont="1" applyBorder="1" applyAlignment="1">
      <alignment horizontal="center" vertical="center"/>
    </xf>
    <xf numFmtId="0" fontId="27" fillId="0" borderId="12" xfId="0" applyFont="1" applyBorder="1" applyAlignment="1">
      <alignment horizontal="left" vertical="center"/>
    </xf>
    <xf numFmtId="2" fontId="27" fillId="0" borderId="12"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0" fontId="27" fillId="0" borderId="12" xfId="0" applyFont="1" applyBorder="1" applyAlignment="1">
      <alignment vertical="center"/>
    </xf>
    <xf numFmtId="0" fontId="27" fillId="0" borderId="12" xfId="0" applyFont="1" applyBorder="1" applyAlignment="1">
      <alignment horizontal="center" vertical="center" wrapText="1"/>
    </xf>
    <xf numFmtId="0" fontId="27" fillId="0" borderId="12" xfId="0" applyFont="1" applyBorder="1" applyAlignment="1">
      <alignment vertical="center" wrapText="1"/>
    </xf>
    <xf numFmtId="2" fontId="33" fillId="0" borderId="12" xfId="0" applyNumberFormat="1" applyFont="1" applyBorder="1" applyAlignment="1">
      <alignment horizontal="center" vertical="center"/>
    </xf>
    <xf numFmtId="2" fontId="33" fillId="0" borderId="15" xfId="0" applyNumberFormat="1" applyFont="1" applyBorder="1" applyAlignment="1">
      <alignment horizontal="center" vertical="center"/>
    </xf>
    <xf numFmtId="0" fontId="27" fillId="0" borderId="15" xfId="0" applyFont="1" applyBorder="1" applyAlignment="1">
      <alignment vertical="center" wrapText="1"/>
    </xf>
    <xf numFmtId="2" fontId="27" fillId="0" borderId="15"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1" fillId="0" borderId="15" xfId="1" applyFont="1" applyBorder="1" applyAlignment="1" applyProtection="1">
      <alignment horizontal="center" vertical="center" wrapText="1"/>
    </xf>
    <xf numFmtId="0" fontId="33" fillId="0" borderId="24" xfId="0" applyFont="1" applyBorder="1" applyAlignment="1">
      <alignment horizontal="center" vertical="center"/>
    </xf>
    <xf numFmtId="0" fontId="27" fillId="0" borderId="24" xfId="0" applyFont="1" applyBorder="1" applyAlignment="1">
      <alignment vertical="center" wrapText="1"/>
    </xf>
    <xf numFmtId="2" fontId="27" fillId="0" borderId="24" xfId="0" applyNumberFormat="1" applyFont="1" applyBorder="1" applyAlignment="1">
      <alignment horizontal="center" vertical="center" wrapText="1"/>
    </xf>
    <xf numFmtId="0" fontId="27" fillId="0" borderId="24" xfId="0" applyFont="1" applyBorder="1" applyAlignment="1">
      <alignment horizontal="center" vertical="center" wrapText="1"/>
    </xf>
    <xf numFmtId="2" fontId="27" fillId="0" borderId="12" xfId="0" applyNumberFormat="1" applyFont="1" applyBorder="1" applyAlignment="1">
      <alignment horizontal="justify" vertical="center" wrapText="1"/>
    </xf>
    <xf numFmtId="1" fontId="27" fillId="0" borderId="12" xfId="0" applyNumberFormat="1" applyFont="1" applyBorder="1" applyAlignment="1">
      <alignment horizontal="center" vertical="center" wrapText="1"/>
    </xf>
    <xf numFmtId="0" fontId="33" fillId="0" borderId="15" xfId="0" applyFont="1" applyBorder="1" applyAlignment="1">
      <alignment horizontal="center" vertical="center"/>
    </xf>
    <xf numFmtId="2" fontId="27" fillId="0" borderId="15" xfId="0" applyNumberFormat="1" applyFont="1" applyBorder="1" applyAlignment="1">
      <alignment horizontal="justify" vertical="center" wrapText="1"/>
    </xf>
    <xf numFmtId="165" fontId="27" fillId="0" borderId="15" xfId="0" applyNumberFormat="1" applyFont="1" applyBorder="1" applyAlignment="1">
      <alignment horizontal="center" vertical="center" wrapText="1"/>
    </xf>
    <xf numFmtId="2" fontId="27" fillId="0" borderId="32" xfId="0" applyNumberFormat="1" applyFont="1" applyBorder="1" applyAlignment="1">
      <alignment horizontal="center" vertical="center" wrapText="1"/>
    </xf>
    <xf numFmtId="1" fontId="27" fillId="0" borderId="24" xfId="0" applyNumberFormat="1" applyFont="1" applyBorder="1" applyAlignment="1">
      <alignment horizontal="center" vertical="center" wrapText="1"/>
    </xf>
    <xf numFmtId="2" fontId="27" fillId="0" borderId="25" xfId="0" applyNumberFormat="1" applyFont="1" applyBorder="1" applyAlignment="1">
      <alignment horizontal="center" vertical="center" wrapText="1"/>
    </xf>
    <xf numFmtId="2" fontId="27" fillId="0" borderId="46" xfId="0" applyNumberFormat="1" applyFont="1" applyBorder="1" applyAlignment="1">
      <alignment horizontal="center" vertical="center" wrapText="1"/>
    </xf>
    <xf numFmtId="2" fontId="33" fillId="0" borderId="6" xfId="0" applyNumberFormat="1" applyFont="1" applyBorder="1" applyAlignment="1">
      <alignment horizontal="center" vertical="center"/>
    </xf>
    <xf numFmtId="0" fontId="27" fillId="0" borderId="6" xfId="0" applyFont="1" applyBorder="1" applyAlignment="1">
      <alignment vertical="center" wrapText="1"/>
    </xf>
    <xf numFmtId="2" fontId="27" fillId="0" borderId="6"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1" fillId="0" borderId="6" xfId="1" applyFont="1" applyBorder="1" applyAlignment="1" applyProtection="1">
      <alignment horizontal="center" vertical="center" wrapText="1"/>
    </xf>
    <xf numFmtId="0" fontId="27" fillId="0" borderId="9" xfId="0" applyFont="1" applyBorder="1" applyAlignment="1">
      <alignment vertical="center" wrapText="1"/>
    </xf>
    <xf numFmtId="0" fontId="27" fillId="0" borderId="9" xfId="0" applyFont="1" applyBorder="1" applyAlignment="1">
      <alignment horizontal="center" vertical="center" wrapText="1"/>
    </xf>
    <xf numFmtId="0" fontId="35" fillId="0" borderId="8" xfId="0" applyFont="1" applyBorder="1" applyAlignment="1">
      <alignment horizontal="left" vertical="center" wrapText="1" indent="1"/>
    </xf>
    <xf numFmtId="0" fontId="35" fillId="0" borderId="11" xfId="0" applyFont="1" applyBorder="1" applyAlignment="1">
      <alignment horizontal="left" vertical="center" wrapText="1" indent="1"/>
    </xf>
    <xf numFmtId="0" fontId="35" fillId="0" borderId="4" xfId="0" applyFont="1" applyBorder="1" applyAlignment="1">
      <alignment horizontal="left" vertical="center" wrapText="1" indent="1"/>
    </xf>
    <xf numFmtId="0" fontId="13" fillId="0" borderId="6" xfId="0" applyFont="1" applyBorder="1" applyAlignment="1">
      <alignment horizontal="justify" vertical="center" wrapText="1"/>
    </xf>
    <xf numFmtId="0" fontId="13" fillId="0" borderId="6" xfId="0" applyFont="1" applyBorder="1" applyAlignment="1">
      <alignment horizontal="center" vertical="center" wrapText="1"/>
    </xf>
    <xf numFmtId="0" fontId="10" fillId="0" borderId="9" xfId="0" applyFont="1" applyBorder="1" applyAlignment="1">
      <alignment vertical="center" wrapText="1"/>
    </xf>
    <xf numFmtId="0" fontId="19" fillId="0" borderId="15" xfId="0" applyFont="1" applyBorder="1" applyAlignment="1">
      <alignment horizontal="justify" vertical="center" wrapText="1"/>
    </xf>
    <xf numFmtId="0" fontId="5" fillId="0" borderId="41" xfId="2" applyFont="1" applyBorder="1" applyAlignment="1" applyProtection="1">
      <alignment horizontal="center" vertical="center" wrapText="1"/>
    </xf>
    <xf numFmtId="0" fontId="5" fillId="0" borderId="51" xfId="2" applyFont="1" applyBorder="1" applyAlignment="1" applyProtection="1">
      <alignment horizontal="center" vertical="center" wrapText="1"/>
    </xf>
    <xf numFmtId="0" fontId="5" fillId="0" borderId="40" xfId="2" applyFont="1" applyBorder="1" applyAlignment="1" applyProtection="1">
      <alignment horizontal="center" vertical="center" wrapText="1"/>
    </xf>
    <xf numFmtId="0" fontId="5" fillId="0" borderId="40" xfId="2" applyNumberFormat="1" applyFont="1" applyBorder="1" applyAlignment="1" applyProtection="1">
      <alignment horizontal="center" vertical="center" wrapText="1"/>
    </xf>
    <xf numFmtId="0" fontId="5" fillId="0" borderId="40" xfId="1" applyFont="1" applyBorder="1" applyAlignment="1" applyProtection="1">
      <alignment horizontal="center" vertical="center" wrapText="1"/>
    </xf>
    <xf numFmtId="0" fontId="5" fillId="0" borderId="39" xfId="1"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4" fontId="8" fillId="4" borderId="9" xfId="3" applyNumberFormat="1" applyFont="1" applyFill="1" applyBorder="1" applyAlignment="1" applyProtection="1">
      <alignment horizontal="center" vertical="center" wrapText="1"/>
      <protection locked="0"/>
    </xf>
    <xf numFmtId="0" fontId="10" fillId="0" borderId="12" xfId="2" applyFont="1" applyBorder="1" applyAlignment="1" applyProtection="1">
      <alignment horizontal="center" vertical="center" wrapText="1"/>
    </xf>
    <xf numFmtId="4" fontId="8" fillId="4" borderId="12" xfId="3" applyNumberFormat="1" applyFont="1" applyFill="1" applyBorder="1" applyAlignment="1" applyProtection="1">
      <alignment horizontal="center" vertical="center" wrapText="1"/>
      <protection locked="0"/>
    </xf>
    <xf numFmtId="2" fontId="10" fillId="0" borderId="6" xfId="2" applyNumberFormat="1" applyFont="1" applyBorder="1" applyAlignment="1" applyProtection="1">
      <alignment horizontal="center" vertical="center" wrapText="1"/>
    </xf>
    <xf numFmtId="4" fontId="8" fillId="4" borderId="6" xfId="3" applyNumberFormat="1" applyFont="1" applyFill="1" applyBorder="1" applyAlignment="1" applyProtection="1">
      <alignment horizontal="center" vertical="center" wrapText="1"/>
      <protection locked="0"/>
    </xf>
    <xf numFmtId="2" fontId="10" fillId="0" borderId="12" xfId="2" applyNumberFormat="1" applyFont="1" applyBorder="1" applyAlignment="1" applyProtection="1">
      <alignment horizontal="center" vertical="center" wrapText="1"/>
    </xf>
    <xf numFmtId="0" fontId="10" fillId="0" borderId="15" xfId="2" applyFont="1" applyBorder="1" applyAlignment="1" applyProtection="1">
      <alignment horizontal="center" vertical="center" wrapText="1"/>
    </xf>
    <xf numFmtId="4" fontId="8" fillId="4" borderId="15" xfId="3" applyNumberFormat="1" applyFont="1" applyFill="1" applyBorder="1" applyAlignment="1" applyProtection="1">
      <alignment horizontal="center" vertical="center" wrapText="1"/>
      <protection locked="0"/>
    </xf>
    <xf numFmtId="0" fontId="10" fillId="0" borderId="24" xfId="2" applyFont="1" applyBorder="1" applyAlignment="1" applyProtection="1">
      <alignment horizontal="center" vertical="center" wrapText="1"/>
    </xf>
    <xf numFmtId="0" fontId="4" fillId="0" borderId="24" xfId="0" applyFont="1" applyBorder="1" applyAlignment="1">
      <alignment horizontal="center" vertical="center"/>
    </xf>
    <xf numFmtId="4" fontId="8" fillId="4" borderId="24" xfId="3" applyNumberFormat="1" applyFont="1" applyFill="1" applyBorder="1" applyAlignment="1" applyProtection="1">
      <alignment horizontal="center" vertical="center" wrapText="1"/>
      <protection locked="0"/>
    </xf>
    <xf numFmtId="0" fontId="16" fillId="0" borderId="12" xfId="0" applyFont="1" applyBorder="1" applyAlignment="1">
      <alignment horizontal="left" vertical="center"/>
    </xf>
    <xf numFmtId="0" fontId="16" fillId="0" borderId="12" xfId="0" applyFont="1" applyBorder="1" applyAlignment="1">
      <alignment vertical="center" wrapText="1"/>
    </xf>
    <xf numFmtId="0" fontId="5" fillId="3" borderId="12" xfId="1" applyFont="1" applyFill="1" applyBorder="1" applyAlignment="1" applyProtection="1">
      <alignment horizontal="center" vertical="center"/>
    </xf>
    <xf numFmtId="0" fontId="17" fillId="0" borderId="0" xfId="0" applyFont="1" applyAlignment="1">
      <alignment horizontal="left" vertical="center" wrapText="1"/>
    </xf>
    <xf numFmtId="0" fontId="21" fillId="6" borderId="21" xfId="1" applyFont="1" applyFill="1" applyBorder="1" applyAlignment="1" applyProtection="1">
      <alignment horizontal="center" vertical="center" wrapText="1"/>
    </xf>
    <xf numFmtId="0" fontId="21" fillId="6" borderId="22" xfId="1" applyFont="1" applyFill="1" applyBorder="1" applyAlignment="1" applyProtection="1">
      <alignment horizontal="center" vertical="center" wrapText="1"/>
    </xf>
    <xf numFmtId="0" fontId="21" fillId="6" borderId="18" xfId="1" applyFont="1" applyFill="1" applyBorder="1" applyAlignment="1" applyProtection="1">
      <alignment horizontal="center" vertical="center" wrapText="1"/>
    </xf>
    <xf numFmtId="0" fontId="32" fillId="0" borderId="4" xfId="1" applyFont="1" applyBorder="1" applyAlignment="1" applyProtection="1">
      <alignment horizontal="center" vertical="center"/>
    </xf>
    <xf numFmtId="0" fontId="32" fillId="0" borderId="6" xfId="1" applyFont="1" applyBorder="1" applyAlignment="1" applyProtection="1">
      <alignment horizontal="center" vertical="center"/>
    </xf>
    <xf numFmtId="0" fontId="32" fillId="0" borderId="7" xfId="1" applyFont="1" applyBorder="1" applyAlignment="1" applyProtection="1">
      <alignment horizontal="center" vertical="center"/>
    </xf>
    <xf numFmtId="0" fontId="21" fillId="0" borderId="37" xfId="1" applyFont="1" applyBorder="1" applyAlignment="1" applyProtection="1">
      <alignment horizontal="center" vertical="center"/>
    </xf>
    <xf numFmtId="0" fontId="21" fillId="0" borderId="38" xfId="1" applyFont="1" applyBorder="1" applyAlignment="1" applyProtection="1">
      <alignment horizontal="center" vertical="center"/>
    </xf>
    <xf numFmtId="0" fontId="21" fillId="0" borderId="20" xfId="1" applyFont="1" applyBorder="1" applyAlignment="1" applyProtection="1">
      <alignment horizontal="center" vertical="center"/>
    </xf>
    <xf numFmtId="0" fontId="32" fillId="0" borderId="37" xfId="1" applyFont="1" applyBorder="1" applyAlignment="1" applyProtection="1">
      <alignment horizontal="center" vertical="center"/>
    </xf>
    <xf numFmtId="0" fontId="32" fillId="0" borderId="38" xfId="1" applyFont="1" applyBorder="1" applyAlignment="1" applyProtection="1">
      <alignment horizontal="center" vertical="center"/>
    </xf>
    <xf numFmtId="0" fontId="32" fillId="0" borderId="20" xfId="1" applyFont="1" applyBorder="1" applyAlignment="1" applyProtection="1">
      <alignment horizontal="center" vertical="center"/>
    </xf>
    <xf numFmtId="0" fontId="8" fillId="0" borderId="21" xfId="1" applyFont="1" applyBorder="1" applyAlignment="1" applyProtection="1">
      <alignment horizontal="center" vertical="center" wrapText="1"/>
    </xf>
    <xf numFmtId="0" fontId="8" fillId="0" borderId="22" xfId="1" applyFont="1" applyBorder="1" applyAlignment="1" applyProtection="1">
      <alignment horizontal="center" vertical="center" wrapText="1"/>
    </xf>
    <xf numFmtId="0" fontId="8" fillId="0" borderId="18" xfId="1" applyFont="1" applyBorder="1" applyAlignment="1" applyProtection="1">
      <alignment horizontal="center" vertical="center" wrapText="1"/>
    </xf>
    <xf numFmtId="0" fontId="8" fillId="0" borderId="4"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7" xfId="1" applyFont="1" applyBorder="1" applyAlignment="1" applyProtection="1">
      <alignment horizontal="center" vertical="center"/>
    </xf>
    <xf numFmtId="0" fontId="8" fillId="0" borderId="37" xfId="1" applyFont="1" applyBorder="1" applyAlignment="1" applyProtection="1">
      <alignment horizontal="center" vertical="center"/>
    </xf>
    <xf numFmtId="0" fontId="8" fillId="0" borderId="38" xfId="1" applyFont="1" applyBorder="1" applyAlignment="1" applyProtection="1">
      <alignment horizontal="center" vertical="center"/>
    </xf>
    <xf numFmtId="0" fontId="8" fillId="0" borderId="20" xfId="1" applyFont="1" applyBorder="1" applyAlignment="1" applyProtection="1">
      <alignment horizontal="center" vertical="center"/>
    </xf>
    <xf numFmtId="0" fontId="2"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0" fontId="9" fillId="6" borderId="12" xfId="1" applyFont="1" applyFill="1" applyBorder="1" applyAlignment="1" applyProtection="1">
      <alignment horizontal="center" vertical="center" wrapText="1"/>
    </xf>
    <xf numFmtId="0" fontId="21" fillId="3" borderId="12" xfId="1" applyFont="1" applyFill="1" applyBorder="1" applyAlignment="1" applyProtection="1">
      <alignment horizontal="center" vertical="center"/>
    </xf>
    <xf numFmtId="0" fontId="36" fillId="2" borderId="0" xfId="1" applyFont="1" applyFill="1" applyAlignment="1" applyProtection="1">
      <alignment horizontal="center" vertical="center" wrapText="1"/>
    </xf>
    <xf numFmtId="0" fontId="5" fillId="3" borderId="48" xfId="1" applyFont="1" applyFill="1" applyBorder="1" applyAlignment="1" applyProtection="1">
      <alignment horizontal="center" vertical="center"/>
    </xf>
    <xf numFmtId="0" fontId="5" fillId="3" borderId="49" xfId="1" applyFont="1" applyFill="1" applyBorder="1" applyAlignment="1" applyProtection="1">
      <alignment horizontal="center" vertical="center"/>
    </xf>
    <xf numFmtId="0" fontId="5" fillId="3" borderId="50" xfId="1" applyFont="1" applyFill="1" applyBorder="1" applyAlignment="1" applyProtection="1">
      <alignment horizontal="center" vertical="center"/>
    </xf>
    <xf numFmtId="0" fontId="5" fillId="3" borderId="8"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cellXfs>
  <cellStyles count="5">
    <cellStyle name="Įprastas" xfId="0" builtinId="0"/>
    <cellStyle name="Normal 2 2" xfId="1" xr:uid="{5C8BD638-3D64-4052-BFDC-745CCC6DE6B2}"/>
    <cellStyle name="Normal 3" xfId="4" xr:uid="{D12B77CD-99A5-4A80-8F2D-19F1BAD51FB8}"/>
    <cellStyle name="TableStyleLight1" xfId="3" xr:uid="{3DF06940-8723-4DA3-9A40-796A606122C6}"/>
    <cellStyle name="TableStyleLight1 2" xfId="2" xr:uid="{21DFC8E8-A8F7-4BCB-BA2E-9B5BD290CD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6F84-486C-48DB-A6F8-CAAC64C26DB5}">
  <dimension ref="A4:C28"/>
  <sheetViews>
    <sheetView tabSelected="1" topLeftCell="B4" zoomScaleNormal="100" workbookViewId="0">
      <selection activeCell="E21" sqref="E21"/>
    </sheetView>
  </sheetViews>
  <sheetFormatPr defaultRowHeight="14.4" x14ac:dyDescent="0.3"/>
  <cols>
    <col min="1" max="1" width="14.5546875" customWidth="1"/>
    <col min="2" max="2" width="79" customWidth="1"/>
    <col min="3" max="3" width="9.109375" customWidth="1"/>
  </cols>
  <sheetData>
    <row r="4" spans="1:3" x14ac:dyDescent="0.3">
      <c r="A4" s="462" t="s">
        <v>252</v>
      </c>
      <c r="B4" s="462"/>
      <c r="C4" s="462"/>
    </row>
    <row r="5" spans="1:3" ht="39.6" x14ac:dyDescent="0.3">
      <c r="A5" s="94" t="s">
        <v>687</v>
      </c>
      <c r="B5" s="94" t="s">
        <v>253</v>
      </c>
      <c r="C5" s="94" t="s">
        <v>254</v>
      </c>
    </row>
    <row r="6" spans="1:3" x14ac:dyDescent="0.3">
      <c r="A6" s="94">
        <v>1</v>
      </c>
      <c r="B6" s="95" t="s">
        <v>1</v>
      </c>
      <c r="C6" s="96">
        <f>Susisiekimo1!$G$41+'Elektrotechninė (apšvietimo)1'!$G$48</f>
        <v>0</v>
      </c>
    </row>
    <row r="7" spans="1:3" x14ac:dyDescent="0.3">
      <c r="A7" s="94"/>
      <c r="B7" s="95" t="s">
        <v>100</v>
      </c>
      <c r="C7" s="96">
        <f>Susisiekimo1!$G$111+'Elektrotechninė (apšvietimo)1'!$G$98</f>
        <v>0</v>
      </c>
    </row>
    <row r="8" spans="1:3" x14ac:dyDescent="0.3">
      <c r="A8" s="94"/>
      <c r="B8" s="95" t="s">
        <v>683</v>
      </c>
      <c r="C8" s="96">
        <f>'Susisiekimo 12'!$G$49+'Elektrotechninė 12 (apšvietimo)'!$G$52</f>
        <v>0</v>
      </c>
    </row>
    <row r="9" spans="1:3" x14ac:dyDescent="0.3">
      <c r="A9" s="94"/>
      <c r="B9" s="95" t="s">
        <v>679</v>
      </c>
      <c r="C9" s="96">
        <f>'Susisiekimo 13'!$G$45+'Elektrotechninė 12-14 (apšv)'!$G$49/2</f>
        <v>0</v>
      </c>
    </row>
    <row r="10" spans="1:3" x14ac:dyDescent="0.3">
      <c r="A10" s="94">
        <v>2</v>
      </c>
      <c r="B10" s="460" t="s">
        <v>672</v>
      </c>
      <c r="C10" s="96">
        <f>'Susisiekimo 14'!$G$35+'Elektrotechninė 12-14 (apšv)'!$G$49/2</f>
        <v>0</v>
      </c>
    </row>
    <row r="11" spans="1:3" x14ac:dyDescent="0.3">
      <c r="A11" s="94">
        <v>3</v>
      </c>
      <c r="B11" s="95" t="s">
        <v>259</v>
      </c>
      <c r="C11" s="96">
        <f>'Susisiekimo 3'!$G$57+'Elektrotechninė (apšvietimo 3'!$G$49/2</f>
        <v>0</v>
      </c>
    </row>
    <row r="12" spans="1:3" x14ac:dyDescent="0.3">
      <c r="A12" s="94"/>
      <c r="B12" s="95" t="s">
        <v>283</v>
      </c>
      <c r="C12" s="96">
        <f>'Susisiekimo 3'!$G$98+'Elektrotechninė (apšvietimo 3'!$G$49/2</f>
        <v>0</v>
      </c>
    </row>
    <row r="13" spans="1:3" x14ac:dyDescent="0.3">
      <c r="A13" s="94">
        <v>4</v>
      </c>
      <c r="B13" s="95" t="s">
        <v>372</v>
      </c>
      <c r="C13" s="96">
        <f>'DKZ_36 '!$G$42</f>
        <v>0</v>
      </c>
    </row>
    <row r="14" spans="1:3" x14ac:dyDescent="0.3">
      <c r="A14" s="94">
        <v>5</v>
      </c>
      <c r="B14" s="95" t="s">
        <v>432</v>
      </c>
      <c r="C14" s="96">
        <f>DKZ_37!$G$43</f>
        <v>0</v>
      </c>
    </row>
    <row r="15" spans="1:3" x14ac:dyDescent="0.3">
      <c r="A15" s="94">
        <v>6</v>
      </c>
      <c r="B15" s="95" t="s">
        <v>440</v>
      </c>
      <c r="C15" s="96">
        <f>'Susisiekimo 5'!$G$61+'Elektrotechninė apšvietimo 5'!$G$47</f>
        <v>0</v>
      </c>
    </row>
    <row r="16" spans="1:3" x14ac:dyDescent="0.3">
      <c r="A16" s="94"/>
      <c r="B16" s="95" t="s">
        <v>502</v>
      </c>
      <c r="C16" s="96">
        <f>'Susisiekimo 6'!$G$41+'Elektrotechninė (apšvietimo) 6'!$G$44</f>
        <v>0</v>
      </c>
    </row>
    <row r="17" spans="1:3" x14ac:dyDescent="0.3">
      <c r="A17" s="94"/>
      <c r="B17" s="95" t="s">
        <v>691</v>
      </c>
      <c r="C17" s="96">
        <f>'DKŽ_(1) 7'!$G$15+'DKŽ_(2) 7'!$G$43</f>
        <v>0</v>
      </c>
    </row>
    <row r="18" spans="1:3" x14ac:dyDescent="0.3">
      <c r="A18" s="94"/>
      <c r="B18" s="95" t="s">
        <v>690</v>
      </c>
      <c r="C18" s="96">
        <f>'DKŽ_1 (2)'!$G$22+'DKŽ_2 (2)'!$G$29+DKŽ_7!$G$42</f>
        <v>0</v>
      </c>
    </row>
    <row r="19" spans="1:3" x14ac:dyDescent="0.3">
      <c r="A19" s="94"/>
      <c r="B19" s="95" t="s">
        <v>689</v>
      </c>
      <c r="C19" s="96">
        <f>DKŽ_3!$G$26+DKŽ_4!$G$16+DKŽ_8!$G$43</f>
        <v>0</v>
      </c>
    </row>
    <row r="20" spans="1:3" ht="26.4" x14ac:dyDescent="0.3">
      <c r="A20" s="94">
        <v>8</v>
      </c>
      <c r="B20" s="461" t="s">
        <v>688</v>
      </c>
      <c r="C20" s="96">
        <f>DKŽ_5!$G$27+DKŽ_6!$G$21+DKŽ_9!$G$43</f>
        <v>0</v>
      </c>
    </row>
    <row r="21" spans="1:3" ht="51" customHeight="1" x14ac:dyDescent="0.3">
      <c r="A21" s="94" t="s">
        <v>255</v>
      </c>
      <c r="B21" s="97" t="s">
        <v>256</v>
      </c>
      <c r="C21" s="98">
        <f>SUM(C6:C20)</f>
        <v>0</v>
      </c>
    </row>
    <row r="24" spans="1:3" x14ac:dyDescent="0.3">
      <c r="A24" s="463" t="s">
        <v>257</v>
      </c>
      <c r="B24" s="463"/>
      <c r="C24" s="463"/>
    </row>
    <row r="25" spans="1:3" x14ac:dyDescent="0.3">
      <c r="A25" s="463"/>
      <c r="B25" s="463"/>
      <c r="C25" s="463"/>
    </row>
    <row r="26" spans="1:3" x14ac:dyDescent="0.3">
      <c r="A26" s="463"/>
      <c r="B26" s="463"/>
      <c r="C26" s="463"/>
    </row>
    <row r="27" spans="1:3" x14ac:dyDescent="0.3">
      <c r="A27" s="463"/>
      <c r="B27" s="463"/>
      <c r="C27" s="463"/>
    </row>
    <row r="28" spans="1:3" x14ac:dyDescent="0.3">
      <c r="A28" s="463"/>
      <c r="B28" s="463"/>
      <c r="C28" s="463"/>
    </row>
  </sheetData>
  <mergeCells count="2">
    <mergeCell ref="A4:C4"/>
    <mergeCell ref="A24:C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81A9-86F4-4713-8356-B9C6D8C9605D}">
  <dimension ref="A1:I22"/>
  <sheetViews>
    <sheetView topLeftCell="D13" zoomScale="85" zoomScaleNormal="85" workbookViewId="0">
      <selection activeCell="A2" sqref="A2:G2"/>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0" t="s">
        <v>573</v>
      </c>
      <c r="B2" s="471"/>
      <c r="C2" s="471"/>
      <c r="D2" s="471"/>
      <c r="E2" s="471"/>
      <c r="F2" s="471"/>
      <c r="G2" s="472"/>
      <c r="H2" s="132"/>
      <c r="I2" s="132"/>
    </row>
    <row r="3" spans="1:9" ht="33" customHeight="1" thickBot="1" x14ac:dyDescent="0.3">
      <c r="A3" s="282" t="s">
        <v>2</v>
      </c>
      <c r="B3" s="283" t="s">
        <v>3</v>
      </c>
      <c r="C3" s="283" t="s">
        <v>4</v>
      </c>
      <c r="D3" s="283" t="s">
        <v>5</v>
      </c>
      <c r="E3" s="284" t="s">
        <v>6</v>
      </c>
      <c r="F3" s="285" t="s">
        <v>574</v>
      </c>
      <c r="G3" s="286" t="s">
        <v>8</v>
      </c>
      <c r="H3" s="137"/>
      <c r="I3" s="137"/>
    </row>
    <row r="4" spans="1:9" ht="33" customHeight="1" x14ac:dyDescent="0.25">
      <c r="A4" s="287" t="s">
        <v>9</v>
      </c>
      <c r="B4" s="288">
        <v>1.1000000000000001</v>
      </c>
      <c r="C4" s="289" t="s">
        <v>575</v>
      </c>
      <c r="D4" s="290" t="s">
        <v>380</v>
      </c>
      <c r="E4" s="291">
        <v>26.4</v>
      </c>
      <c r="F4" s="292"/>
      <c r="G4" s="293">
        <f t="shared" ref="G4:G21" si="0">ROUND((E4*F4),2)</f>
        <v>0</v>
      </c>
      <c r="H4" s="137"/>
      <c r="I4" s="137"/>
    </row>
    <row r="5" spans="1:9" ht="33" customHeight="1" x14ac:dyDescent="0.25">
      <c r="A5" s="294" t="s">
        <v>9</v>
      </c>
      <c r="B5" s="162">
        <f>B4+0.1</f>
        <v>1.2000000000000002</v>
      </c>
      <c r="C5" s="295" t="s">
        <v>576</v>
      </c>
      <c r="D5" s="296" t="s">
        <v>15</v>
      </c>
      <c r="E5" s="297">
        <v>13.7</v>
      </c>
      <c r="F5" s="298"/>
      <c r="G5" s="299">
        <f t="shared" si="0"/>
        <v>0</v>
      </c>
      <c r="H5" s="154"/>
      <c r="I5" s="155"/>
    </row>
    <row r="6" spans="1:9" ht="33" customHeight="1" thickBot="1" x14ac:dyDescent="0.3">
      <c r="A6" s="300" t="s">
        <v>9</v>
      </c>
      <c r="B6" s="301">
        <f t="shared" ref="B6" si="1">B5+0.1</f>
        <v>1.3000000000000003</v>
      </c>
      <c r="C6" s="302" t="s">
        <v>522</v>
      </c>
      <c r="D6" s="303" t="s">
        <v>380</v>
      </c>
      <c r="E6" s="304">
        <v>15.9</v>
      </c>
      <c r="F6" s="305"/>
      <c r="G6" s="306">
        <f t="shared" si="0"/>
        <v>0</v>
      </c>
      <c r="H6" s="152" t="s">
        <v>33</v>
      </c>
      <c r="I6" s="153">
        <f>ROUND(SUM(G4:G6),2)</f>
        <v>0</v>
      </c>
    </row>
    <row r="7" spans="1:9" ht="33" customHeight="1" thickBot="1" x14ac:dyDescent="0.3">
      <c r="A7" s="307" t="s">
        <v>521</v>
      </c>
      <c r="B7" s="308">
        <v>2.1</v>
      </c>
      <c r="C7" s="309" t="s">
        <v>520</v>
      </c>
      <c r="D7" s="310" t="s">
        <v>380</v>
      </c>
      <c r="E7" s="311">
        <v>23.1</v>
      </c>
      <c r="F7" s="312"/>
      <c r="G7" s="313">
        <f t="shared" si="0"/>
        <v>0</v>
      </c>
      <c r="H7" s="152" t="s">
        <v>50</v>
      </c>
      <c r="I7" s="153">
        <f>ROUND(SUM(G7),2)</f>
        <v>0</v>
      </c>
    </row>
    <row r="8" spans="1:9" ht="33" customHeight="1" x14ac:dyDescent="0.25">
      <c r="A8" s="287" t="s">
        <v>577</v>
      </c>
      <c r="B8" s="288">
        <v>3.1</v>
      </c>
      <c r="C8" s="289" t="s">
        <v>578</v>
      </c>
      <c r="D8" s="314" t="s">
        <v>579</v>
      </c>
      <c r="E8" s="291">
        <v>5.3</v>
      </c>
      <c r="F8" s="292"/>
      <c r="G8" s="293">
        <f>ROUND((E9*F8),2)</f>
        <v>0</v>
      </c>
      <c r="H8" s="154"/>
      <c r="I8" s="155"/>
    </row>
    <row r="9" spans="1:9" ht="33" customHeight="1" x14ac:dyDescent="0.25">
      <c r="A9" s="294" t="s">
        <v>577</v>
      </c>
      <c r="B9" s="162">
        <f t="shared" ref="B9:B12" si="2">B8+0.1</f>
        <v>3.2</v>
      </c>
      <c r="C9" s="295" t="s">
        <v>580</v>
      </c>
      <c r="D9" s="315" t="s">
        <v>380</v>
      </c>
      <c r="E9" s="297">
        <v>23.1</v>
      </c>
      <c r="F9" s="298"/>
      <c r="G9" s="299">
        <f>ROUND((E10*F9),2)</f>
        <v>0</v>
      </c>
      <c r="H9" s="154"/>
      <c r="I9" s="155"/>
    </row>
    <row r="10" spans="1:9" ht="33" customHeight="1" x14ac:dyDescent="0.25">
      <c r="A10" s="294" t="s">
        <v>577</v>
      </c>
      <c r="B10" s="162">
        <f t="shared" si="2"/>
        <v>3.3000000000000003</v>
      </c>
      <c r="C10" s="295" t="s">
        <v>519</v>
      </c>
      <c r="D10" s="315" t="s">
        <v>380</v>
      </c>
      <c r="E10" s="297">
        <v>23.1</v>
      </c>
      <c r="F10" s="298"/>
      <c r="G10" s="299">
        <f>ROUND((E11*F10),2)</f>
        <v>0</v>
      </c>
      <c r="H10" s="154"/>
      <c r="I10" s="155"/>
    </row>
    <row r="11" spans="1:9" ht="33" customHeight="1" x14ac:dyDescent="0.25">
      <c r="A11" s="294" t="s">
        <v>577</v>
      </c>
      <c r="B11" s="162">
        <f t="shared" si="2"/>
        <v>3.4000000000000004</v>
      </c>
      <c r="C11" s="295" t="s">
        <v>581</v>
      </c>
      <c r="D11" s="315" t="s">
        <v>380</v>
      </c>
      <c r="E11" s="297">
        <v>21.3</v>
      </c>
      <c r="F11" s="298"/>
      <c r="G11" s="299">
        <f>ROUND((E12*F11),2)</f>
        <v>0</v>
      </c>
      <c r="H11" s="154"/>
      <c r="I11" s="155"/>
    </row>
    <row r="12" spans="1:9" ht="33" customHeight="1" thickBot="1" x14ac:dyDescent="0.3">
      <c r="A12" s="300" t="s">
        <v>577</v>
      </c>
      <c r="B12" s="301">
        <f t="shared" si="2"/>
        <v>3.5000000000000004</v>
      </c>
      <c r="C12" s="302" t="s">
        <v>518</v>
      </c>
      <c r="D12" s="303" t="s">
        <v>380</v>
      </c>
      <c r="E12" s="304">
        <v>1.8</v>
      </c>
      <c r="F12" s="305"/>
      <c r="G12" s="306">
        <f>ROUND((E13*F12),2)</f>
        <v>0</v>
      </c>
      <c r="H12" s="152" t="s">
        <v>416</v>
      </c>
      <c r="I12" s="153">
        <f>ROUND(SUM(G8:G12),2)</f>
        <v>0</v>
      </c>
    </row>
    <row r="13" spans="1:9" ht="33" customHeight="1" x14ac:dyDescent="0.25">
      <c r="A13" s="316" t="s">
        <v>582</v>
      </c>
      <c r="B13" s="317">
        <v>4.0999999999999996</v>
      </c>
      <c r="C13" s="318" t="s">
        <v>583</v>
      </c>
      <c r="D13" s="319" t="s">
        <v>380</v>
      </c>
      <c r="E13" s="320">
        <v>3.2</v>
      </c>
      <c r="F13" s="321"/>
      <c r="G13" s="322">
        <f t="shared" si="0"/>
        <v>0</v>
      </c>
      <c r="H13" s="137"/>
      <c r="I13" s="137"/>
    </row>
    <row r="14" spans="1:9" ht="33" customHeight="1" x14ac:dyDescent="0.25">
      <c r="A14" s="294" t="s">
        <v>582</v>
      </c>
      <c r="B14" s="162">
        <f t="shared" ref="B14:B17" si="3">B13+0.1</f>
        <v>4.1999999999999993</v>
      </c>
      <c r="C14" s="295" t="s">
        <v>584</v>
      </c>
      <c r="D14" s="315" t="s">
        <v>380</v>
      </c>
      <c r="E14" s="323">
        <v>3.2</v>
      </c>
      <c r="F14" s="298"/>
      <c r="G14" s="299">
        <f t="shared" si="0"/>
        <v>0</v>
      </c>
      <c r="H14" s="281"/>
    </row>
    <row r="15" spans="1:9" ht="33" customHeight="1" thickBot="1" x14ac:dyDescent="0.3">
      <c r="A15" s="307" t="s">
        <v>582</v>
      </c>
      <c r="B15" s="324">
        <f t="shared" si="3"/>
        <v>4.2999999999999989</v>
      </c>
      <c r="C15" s="309" t="s">
        <v>585</v>
      </c>
      <c r="D15" s="325" t="s">
        <v>15</v>
      </c>
      <c r="E15" s="326">
        <v>21.4</v>
      </c>
      <c r="F15" s="312"/>
      <c r="G15" s="313">
        <f t="shared" si="0"/>
        <v>0</v>
      </c>
      <c r="H15" s="152" t="s">
        <v>92</v>
      </c>
      <c r="I15" s="153">
        <f>ROUND(SUM(G13:G15),2)</f>
        <v>0</v>
      </c>
    </row>
    <row r="16" spans="1:9" ht="33" customHeight="1" x14ac:dyDescent="0.25">
      <c r="A16" s="287" t="s">
        <v>586</v>
      </c>
      <c r="B16" s="327">
        <v>5.0999999999999996</v>
      </c>
      <c r="C16" s="289" t="s">
        <v>587</v>
      </c>
      <c r="D16" s="328" t="s">
        <v>15</v>
      </c>
      <c r="E16" s="291">
        <v>16</v>
      </c>
      <c r="F16" s="292"/>
      <c r="G16" s="293">
        <f t="shared" si="0"/>
        <v>0</v>
      </c>
      <c r="H16" s="154"/>
      <c r="I16" s="155"/>
    </row>
    <row r="17" spans="1:9" ht="33" customHeight="1" thickBot="1" x14ac:dyDescent="0.3">
      <c r="A17" s="307" t="s">
        <v>586</v>
      </c>
      <c r="B17" s="324">
        <f t="shared" si="3"/>
        <v>5.1999999999999993</v>
      </c>
      <c r="C17" s="309" t="s">
        <v>588</v>
      </c>
      <c r="D17" s="325" t="s">
        <v>15</v>
      </c>
      <c r="E17" s="326">
        <v>16</v>
      </c>
      <c r="F17" s="312"/>
      <c r="G17" s="313">
        <f t="shared" si="0"/>
        <v>0</v>
      </c>
      <c r="H17" s="152" t="s">
        <v>98</v>
      </c>
      <c r="I17" s="153">
        <f>ROUND(SUM(G16:G17),2)</f>
        <v>0</v>
      </c>
    </row>
    <row r="18" spans="1:9" ht="33" customHeight="1" thickBot="1" x14ac:dyDescent="0.3">
      <c r="A18" s="329" t="s">
        <v>589</v>
      </c>
      <c r="B18" s="330">
        <v>6.1</v>
      </c>
      <c r="C18" s="331" t="s">
        <v>514</v>
      </c>
      <c r="D18" s="332" t="s">
        <v>26</v>
      </c>
      <c r="E18" s="333">
        <v>2</v>
      </c>
      <c r="F18" s="334"/>
      <c r="G18" s="335">
        <f t="shared" si="0"/>
        <v>0</v>
      </c>
      <c r="H18" s="152" t="s">
        <v>168</v>
      </c>
      <c r="I18" s="153">
        <f>ROUND(SUM(G18:G18),2)</f>
        <v>0</v>
      </c>
    </row>
    <row r="19" spans="1:9" ht="33" customHeight="1" thickBot="1" x14ac:dyDescent="0.3">
      <c r="A19" s="329" t="s">
        <v>590</v>
      </c>
      <c r="B19" s="330">
        <v>7.1</v>
      </c>
      <c r="C19" s="331" t="s">
        <v>512</v>
      </c>
      <c r="D19" s="336" t="s">
        <v>380</v>
      </c>
      <c r="E19" s="333">
        <v>26.5</v>
      </c>
      <c r="F19" s="334"/>
      <c r="G19" s="335">
        <f t="shared" si="0"/>
        <v>0</v>
      </c>
      <c r="H19" s="152" t="s">
        <v>591</v>
      </c>
      <c r="I19" s="153">
        <f>ROUND(SUM(G19:G19),2)</f>
        <v>0</v>
      </c>
    </row>
    <row r="20" spans="1:9" ht="41.25" customHeight="1" x14ac:dyDescent="0.25">
      <c r="A20" s="316" t="s">
        <v>592</v>
      </c>
      <c r="B20" s="317">
        <v>8.1</v>
      </c>
      <c r="C20" s="318" t="s">
        <v>510</v>
      </c>
      <c r="D20" s="337" t="s">
        <v>12</v>
      </c>
      <c r="E20" s="337">
        <v>1</v>
      </c>
      <c r="F20" s="321"/>
      <c r="G20" s="322">
        <f t="shared" si="0"/>
        <v>0</v>
      </c>
      <c r="H20" s="154"/>
      <c r="I20" s="155"/>
    </row>
    <row r="21" spans="1:9" ht="37.5" customHeight="1" thickBot="1" x14ac:dyDescent="0.3">
      <c r="A21" s="300" t="s">
        <v>592</v>
      </c>
      <c r="B21" s="301">
        <f t="shared" ref="B21" si="4">B20+0.1</f>
        <v>8.1999999999999993</v>
      </c>
      <c r="C21" s="302" t="s">
        <v>593</v>
      </c>
      <c r="D21" s="338" t="s">
        <v>12</v>
      </c>
      <c r="E21" s="338">
        <v>1</v>
      </c>
      <c r="F21" s="305"/>
      <c r="G21" s="306">
        <f t="shared" si="0"/>
        <v>0</v>
      </c>
      <c r="H21" s="152" t="s">
        <v>594</v>
      </c>
      <c r="I21" s="153">
        <f>ROUND(SUM(G20:G21),2)</f>
        <v>0</v>
      </c>
    </row>
    <row r="22" spans="1:9" ht="71.25" customHeight="1" x14ac:dyDescent="0.25">
      <c r="A22" s="339"/>
      <c r="B22" s="340"/>
      <c r="C22" s="339"/>
      <c r="D22" s="341"/>
      <c r="E22" s="341"/>
      <c r="F22" s="342" t="s">
        <v>509</v>
      </c>
      <c r="G22" s="343">
        <f>SUM(G4:G21)</f>
        <v>0</v>
      </c>
    </row>
  </sheetData>
  <mergeCells count="2">
    <mergeCell ref="A1:G1"/>
    <mergeCell ref="A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1A7E-EFE8-400E-96E3-58A071A337BC}">
  <dimension ref="A1:I43"/>
  <sheetViews>
    <sheetView topLeftCell="D36" zoomScale="85" zoomScaleNormal="85" workbookViewId="0">
      <selection sqref="A1:G1"/>
    </sheetView>
  </sheetViews>
  <sheetFormatPr defaultColWidth="9.109375" defaultRowHeight="30" customHeight="1" x14ac:dyDescent="0.25"/>
  <cols>
    <col min="1" max="1" width="39.5546875" style="211" customWidth="1"/>
    <col min="2" max="2" width="10.5546875" style="210" customWidth="1"/>
    <col min="3" max="3" width="71.5546875" style="209" customWidth="1"/>
    <col min="4" max="4" width="9.109375" style="207"/>
    <col min="5" max="5" width="16.44140625" style="207" customWidth="1"/>
    <col min="6" max="6" width="20.5546875" style="208" customWidth="1"/>
    <col min="7" max="7" width="14.5546875" style="207" customWidth="1"/>
    <col min="8" max="8" width="21.5546875" style="206" customWidth="1"/>
    <col min="9" max="9" width="16.109375" style="206" customWidth="1"/>
    <col min="10" max="16384" width="9.109375" style="206"/>
  </cols>
  <sheetData>
    <row r="1" spans="1:9" ht="30" customHeight="1" thickBot="1" x14ac:dyDescent="0.3">
      <c r="A1" s="476" t="s">
        <v>528</v>
      </c>
      <c r="B1" s="477"/>
      <c r="C1" s="477"/>
      <c r="D1" s="477"/>
      <c r="E1" s="477"/>
      <c r="F1" s="477"/>
      <c r="G1" s="478"/>
    </row>
    <row r="2" spans="1:9" ht="30" customHeight="1" thickBot="1" x14ac:dyDescent="0.3">
      <c r="A2" s="479" t="s">
        <v>529</v>
      </c>
      <c r="B2" s="480"/>
      <c r="C2" s="480"/>
      <c r="D2" s="480"/>
      <c r="E2" s="480"/>
      <c r="F2" s="480"/>
      <c r="G2" s="481"/>
    </row>
    <row r="3" spans="1:9" ht="30" customHeight="1" thickBot="1" x14ac:dyDescent="0.3">
      <c r="A3" s="251" t="s">
        <v>2</v>
      </c>
      <c r="B3" s="252" t="s">
        <v>3</v>
      </c>
      <c r="C3" s="252" t="s">
        <v>4</v>
      </c>
      <c r="D3" s="252" t="s">
        <v>5</v>
      </c>
      <c r="E3" s="253" t="s">
        <v>6</v>
      </c>
      <c r="F3" s="254" t="s">
        <v>526</v>
      </c>
      <c r="G3" s="255" t="s">
        <v>8</v>
      </c>
      <c r="H3" s="207"/>
      <c r="I3" s="207"/>
    </row>
    <row r="4" spans="1:9" ht="30" customHeight="1" x14ac:dyDescent="0.25">
      <c r="A4" s="11" t="s">
        <v>530</v>
      </c>
      <c r="B4" s="186">
        <v>1.1000000000000001</v>
      </c>
      <c r="C4" s="256" t="s">
        <v>11</v>
      </c>
      <c r="D4" s="257" t="s">
        <v>12</v>
      </c>
      <c r="E4" s="258">
        <v>1</v>
      </c>
      <c r="F4" s="259"/>
      <c r="G4" s="16">
        <f t="shared" ref="G4:G27" si="0">ROUND((E4*F4),2)</f>
        <v>0</v>
      </c>
      <c r="H4" s="207"/>
      <c r="I4" s="207"/>
    </row>
    <row r="5" spans="1:9" ht="30" customHeight="1" x14ac:dyDescent="0.25">
      <c r="A5" s="17" t="s">
        <v>530</v>
      </c>
      <c r="B5" s="140">
        <f>B4+0.1</f>
        <v>1.2000000000000002</v>
      </c>
      <c r="C5" s="260" t="s">
        <v>531</v>
      </c>
      <c r="D5" s="124" t="s">
        <v>15</v>
      </c>
      <c r="E5" s="124">
        <v>20</v>
      </c>
      <c r="F5" s="261"/>
      <c r="G5" s="23">
        <f t="shared" si="0"/>
        <v>0</v>
      </c>
      <c r="H5" s="207"/>
      <c r="I5" s="207"/>
    </row>
    <row r="6" spans="1:9" ht="30" customHeight="1" x14ac:dyDescent="0.25">
      <c r="A6" s="17" t="s">
        <v>530</v>
      </c>
      <c r="B6" s="140">
        <f t="shared" ref="B6:B12" si="1">B5+0.1</f>
        <v>1.3000000000000003</v>
      </c>
      <c r="C6" s="260" t="s">
        <v>532</v>
      </c>
      <c r="D6" s="124" t="s">
        <v>15</v>
      </c>
      <c r="E6" s="124">
        <v>11</v>
      </c>
      <c r="F6" s="261"/>
      <c r="G6" s="23">
        <f t="shared" si="0"/>
        <v>0</v>
      </c>
      <c r="H6" s="207"/>
      <c r="I6" s="207"/>
    </row>
    <row r="7" spans="1:9" ht="30" customHeight="1" x14ac:dyDescent="0.25">
      <c r="A7" s="17" t="s">
        <v>530</v>
      </c>
      <c r="B7" s="140">
        <f t="shared" si="1"/>
        <v>1.4000000000000004</v>
      </c>
      <c r="C7" s="260" t="s">
        <v>533</v>
      </c>
      <c r="D7" s="124" t="s">
        <v>15</v>
      </c>
      <c r="E7" s="124">
        <v>31</v>
      </c>
      <c r="F7" s="261"/>
      <c r="G7" s="23">
        <f t="shared" si="0"/>
        <v>0</v>
      </c>
      <c r="H7" s="207"/>
      <c r="I7" s="207"/>
    </row>
    <row r="8" spans="1:9" ht="30" customHeight="1" x14ac:dyDescent="0.25">
      <c r="A8" s="17" t="s">
        <v>530</v>
      </c>
      <c r="B8" s="140">
        <f t="shared" si="1"/>
        <v>1.5000000000000004</v>
      </c>
      <c r="C8" s="260" t="s">
        <v>534</v>
      </c>
      <c r="D8" s="124" t="s">
        <v>15</v>
      </c>
      <c r="E8" s="124">
        <v>14</v>
      </c>
      <c r="F8" s="261"/>
      <c r="G8" s="23">
        <f t="shared" si="0"/>
        <v>0</v>
      </c>
      <c r="H8" s="207"/>
      <c r="I8" s="207"/>
    </row>
    <row r="9" spans="1:9" ht="30" customHeight="1" x14ac:dyDescent="0.25">
      <c r="A9" s="17" t="s">
        <v>530</v>
      </c>
      <c r="B9" s="140">
        <f t="shared" si="1"/>
        <v>1.6000000000000005</v>
      </c>
      <c r="C9" s="260" t="s">
        <v>535</v>
      </c>
      <c r="D9" s="124" t="s">
        <v>536</v>
      </c>
      <c r="E9" s="124">
        <v>1</v>
      </c>
      <c r="F9" s="261"/>
      <c r="G9" s="23">
        <f t="shared" si="0"/>
        <v>0</v>
      </c>
      <c r="H9" s="207"/>
      <c r="I9" s="207"/>
    </row>
    <row r="10" spans="1:9" ht="30" customHeight="1" x14ac:dyDescent="0.25">
      <c r="A10" s="17" t="s">
        <v>530</v>
      </c>
      <c r="B10" s="140">
        <f t="shared" si="1"/>
        <v>1.7000000000000006</v>
      </c>
      <c r="C10" s="260" t="s">
        <v>537</v>
      </c>
      <c r="D10" s="124" t="s">
        <v>15</v>
      </c>
      <c r="E10" s="124">
        <v>12</v>
      </c>
      <c r="F10" s="261"/>
      <c r="G10" s="23">
        <f>ROUND((E10*F10),2)</f>
        <v>0</v>
      </c>
      <c r="H10" s="207"/>
      <c r="I10" s="207"/>
    </row>
    <row r="11" spans="1:9" ht="30" customHeight="1" x14ac:dyDescent="0.25">
      <c r="A11" s="17" t="s">
        <v>530</v>
      </c>
      <c r="B11" s="140">
        <f t="shared" si="1"/>
        <v>1.8000000000000007</v>
      </c>
      <c r="C11" s="260" t="s">
        <v>538</v>
      </c>
      <c r="D11" s="124" t="s">
        <v>15</v>
      </c>
      <c r="E11" s="124">
        <v>45</v>
      </c>
      <c r="F11" s="261"/>
      <c r="G11" s="23">
        <f t="shared" si="0"/>
        <v>0</v>
      </c>
      <c r="H11" s="207"/>
      <c r="I11" s="207"/>
    </row>
    <row r="12" spans="1:9" ht="30" customHeight="1" x14ac:dyDescent="0.25">
      <c r="A12" s="17" t="s">
        <v>530</v>
      </c>
      <c r="B12" s="140">
        <f t="shared" si="1"/>
        <v>1.9000000000000008</v>
      </c>
      <c r="C12" s="260" t="s">
        <v>539</v>
      </c>
      <c r="D12" s="124" t="s">
        <v>15</v>
      </c>
      <c r="E12" s="124">
        <v>14</v>
      </c>
      <c r="F12" s="261"/>
      <c r="G12" s="23">
        <f t="shared" si="0"/>
        <v>0</v>
      </c>
      <c r="H12" s="207"/>
      <c r="I12" s="207"/>
    </row>
    <row r="13" spans="1:9" ht="30" customHeight="1" x14ac:dyDescent="0.25">
      <c r="A13" s="17" t="s">
        <v>530</v>
      </c>
      <c r="B13" s="262">
        <f>1.1</f>
        <v>1.1000000000000001</v>
      </c>
      <c r="C13" s="260" t="s">
        <v>540</v>
      </c>
      <c r="D13" s="124" t="s">
        <v>15</v>
      </c>
      <c r="E13" s="124">
        <v>31</v>
      </c>
      <c r="F13" s="261"/>
      <c r="G13" s="23">
        <f t="shared" si="0"/>
        <v>0</v>
      </c>
      <c r="H13" s="207"/>
      <c r="I13" s="207"/>
    </row>
    <row r="14" spans="1:9" ht="30" customHeight="1" x14ac:dyDescent="0.25">
      <c r="A14" s="17" t="s">
        <v>530</v>
      </c>
      <c r="B14" s="262">
        <f>B13+0.01</f>
        <v>1.1100000000000001</v>
      </c>
      <c r="C14" s="260" t="s">
        <v>541</v>
      </c>
      <c r="D14" s="124" t="s">
        <v>536</v>
      </c>
      <c r="E14" s="124">
        <v>2</v>
      </c>
      <c r="F14" s="261"/>
      <c r="G14" s="23">
        <f t="shared" si="0"/>
        <v>0</v>
      </c>
      <c r="H14" s="207"/>
      <c r="I14" s="207"/>
    </row>
    <row r="15" spans="1:9" ht="30" customHeight="1" x14ac:dyDescent="0.25">
      <c r="A15" s="17" t="s">
        <v>530</v>
      </c>
      <c r="B15" s="262">
        <f t="shared" ref="B15:B21" si="2">B14+0.01</f>
        <v>1.1200000000000001</v>
      </c>
      <c r="C15" s="260" t="s">
        <v>542</v>
      </c>
      <c r="D15" s="124" t="s">
        <v>536</v>
      </c>
      <c r="E15" s="124">
        <v>2</v>
      </c>
      <c r="F15" s="261"/>
      <c r="G15" s="23">
        <f t="shared" si="0"/>
        <v>0</v>
      </c>
      <c r="H15" s="207"/>
      <c r="I15" s="207"/>
    </row>
    <row r="16" spans="1:9" ht="30" customHeight="1" x14ac:dyDescent="0.25">
      <c r="A16" s="17" t="s">
        <v>530</v>
      </c>
      <c r="B16" s="262">
        <f t="shared" si="2"/>
        <v>1.1300000000000001</v>
      </c>
      <c r="C16" s="260" t="s">
        <v>543</v>
      </c>
      <c r="D16" s="124" t="s">
        <v>536</v>
      </c>
      <c r="E16" s="124">
        <v>2</v>
      </c>
      <c r="F16" s="261"/>
      <c r="G16" s="23">
        <f t="shared" si="0"/>
        <v>0</v>
      </c>
      <c r="H16" s="207"/>
      <c r="I16" s="207"/>
    </row>
    <row r="17" spans="1:9" ht="30" customHeight="1" x14ac:dyDescent="0.25">
      <c r="A17" s="17" t="s">
        <v>530</v>
      </c>
      <c r="B17" s="262">
        <f t="shared" si="2"/>
        <v>1.1400000000000001</v>
      </c>
      <c r="C17" s="260" t="s">
        <v>544</v>
      </c>
      <c r="D17" s="124" t="s">
        <v>536</v>
      </c>
      <c r="E17" s="124">
        <v>6</v>
      </c>
      <c r="F17" s="261"/>
      <c r="G17" s="23">
        <f t="shared" si="0"/>
        <v>0</v>
      </c>
      <c r="H17" s="207"/>
      <c r="I17" s="207"/>
    </row>
    <row r="18" spans="1:9" ht="30" customHeight="1" x14ac:dyDescent="0.25">
      <c r="A18" s="17" t="s">
        <v>530</v>
      </c>
      <c r="B18" s="262">
        <f t="shared" si="2"/>
        <v>1.1500000000000001</v>
      </c>
      <c r="C18" s="260" t="s">
        <v>545</v>
      </c>
      <c r="D18" s="124" t="s">
        <v>176</v>
      </c>
      <c r="E18" s="124">
        <v>3</v>
      </c>
      <c r="F18" s="261"/>
      <c r="G18" s="23">
        <f t="shared" si="0"/>
        <v>0</v>
      </c>
      <c r="H18" s="207"/>
      <c r="I18" s="207"/>
    </row>
    <row r="19" spans="1:9" ht="30" customHeight="1" x14ac:dyDescent="0.25">
      <c r="A19" s="17" t="s">
        <v>530</v>
      </c>
      <c r="B19" s="262">
        <f t="shared" si="2"/>
        <v>1.1600000000000001</v>
      </c>
      <c r="C19" s="260" t="s">
        <v>546</v>
      </c>
      <c r="D19" s="124" t="s">
        <v>536</v>
      </c>
      <c r="E19" s="124">
        <v>3</v>
      </c>
      <c r="F19" s="261"/>
      <c r="G19" s="23">
        <f t="shared" si="0"/>
        <v>0</v>
      </c>
      <c r="H19" s="207"/>
      <c r="I19" s="207"/>
    </row>
    <row r="20" spans="1:9" ht="30" customHeight="1" x14ac:dyDescent="0.25">
      <c r="A20" s="17" t="s">
        <v>530</v>
      </c>
      <c r="B20" s="262">
        <f t="shared" si="2"/>
        <v>1.1700000000000002</v>
      </c>
      <c r="C20" s="260" t="s">
        <v>547</v>
      </c>
      <c r="D20" s="124" t="s">
        <v>536</v>
      </c>
      <c r="E20" s="124">
        <v>3</v>
      </c>
      <c r="F20" s="261"/>
      <c r="G20" s="23">
        <f t="shared" si="0"/>
        <v>0</v>
      </c>
      <c r="H20" s="207"/>
      <c r="I20" s="207"/>
    </row>
    <row r="21" spans="1:9" ht="30" customHeight="1" x14ac:dyDescent="0.25">
      <c r="A21" s="17" t="s">
        <v>530</v>
      </c>
      <c r="B21" s="262">
        <f t="shared" si="2"/>
        <v>1.1800000000000002</v>
      </c>
      <c r="C21" s="260" t="s">
        <v>229</v>
      </c>
      <c r="D21" s="124" t="s">
        <v>511</v>
      </c>
      <c r="E21" s="124">
        <v>31</v>
      </c>
      <c r="F21" s="261"/>
      <c r="G21" s="23">
        <f t="shared" si="0"/>
        <v>0</v>
      </c>
      <c r="H21" s="207"/>
      <c r="I21" s="207"/>
    </row>
    <row r="22" spans="1:9" ht="30" customHeight="1" x14ac:dyDescent="0.25">
      <c r="A22" s="17" t="s">
        <v>530</v>
      </c>
      <c r="B22" s="262">
        <f>B21+0.01</f>
        <v>1.1900000000000002</v>
      </c>
      <c r="C22" s="260" t="s">
        <v>232</v>
      </c>
      <c r="D22" s="124" t="s">
        <v>548</v>
      </c>
      <c r="E22" s="124">
        <v>12</v>
      </c>
      <c r="F22" s="261"/>
      <c r="G22" s="23">
        <f t="shared" si="0"/>
        <v>0</v>
      </c>
      <c r="H22" s="207"/>
      <c r="I22" s="207"/>
    </row>
    <row r="23" spans="1:9" ht="30" customHeight="1" x14ac:dyDescent="0.25">
      <c r="A23" s="17" t="s">
        <v>530</v>
      </c>
      <c r="B23" s="262">
        <f t="shared" ref="B23:B27" si="3">B22+0.01</f>
        <v>1.2000000000000002</v>
      </c>
      <c r="C23" s="260" t="s">
        <v>549</v>
      </c>
      <c r="D23" s="124" t="s">
        <v>511</v>
      </c>
      <c r="E23" s="124">
        <v>30</v>
      </c>
      <c r="F23" s="261"/>
      <c r="G23" s="23">
        <f t="shared" si="0"/>
        <v>0</v>
      </c>
      <c r="H23" s="207"/>
      <c r="I23" s="207"/>
    </row>
    <row r="24" spans="1:9" ht="30" customHeight="1" x14ac:dyDescent="0.25">
      <c r="A24" s="17" t="s">
        <v>530</v>
      </c>
      <c r="B24" s="262">
        <f t="shared" si="3"/>
        <v>1.2100000000000002</v>
      </c>
      <c r="C24" s="260" t="s">
        <v>550</v>
      </c>
      <c r="D24" s="124" t="s">
        <v>176</v>
      </c>
      <c r="E24" s="124">
        <v>1</v>
      </c>
      <c r="F24" s="261"/>
      <c r="G24" s="23">
        <f t="shared" si="0"/>
        <v>0</v>
      </c>
      <c r="H24" s="207"/>
      <c r="I24" s="207"/>
    </row>
    <row r="25" spans="1:9" ht="30" customHeight="1" x14ac:dyDescent="0.25">
      <c r="A25" s="17" t="s">
        <v>530</v>
      </c>
      <c r="B25" s="262">
        <f t="shared" si="3"/>
        <v>1.2200000000000002</v>
      </c>
      <c r="C25" s="260" t="s">
        <v>551</v>
      </c>
      <c r="D25" s="124" t="s">
        <v>176</v>
      </c>
      <c r="E25" s="124">
        <v>1</v>
      </c>
      <c r="F25" s="261"/>
      <c r="G25" s="23">
        <f t="shared" si="0"/>
        <v>0</v>
      </c>
      <c r="H25" s="207"/>
      <c r="I25" s="207"/>
    </row>
    <row r="26" spans="1:9" ht="30" customHeight="1" x14ac:dyDescent="0.25">
      <c r="A26" s="17" t="s">
        <v>530</v>
      </c>
      <c r="B26" s="262">
        <f t="shared" si="3"/>
        <v>1.2300000000000002</v>
      </c>
      <c r="C26" s="260" t="s">
        <v>552</v>
      </c>
      <c r="D26" s="124" t="s">
        <v>173</v>
      </c>
      <c r="E26" s="124">
        <v>1</v>
      </c>
      <c r="F26" s="261"/>
      <c r="G26" s="23">
        <f t="shared" si="0"/>
        <v>0</v>
      </c>
    </row>
    <row r="27" spans="1:9" ht="30" customHeight="1" thickBot="1" x14ac:dyDescent="0.3">
      <c r="A27" s="25" t="s">
        <v>530</v>
      </c>
      <c r="B27" s="263">
        <f t="shared" si="3"/>
        <v>1.2400000000000002</v>
      </c>
      <c r="C27" s="264" t="s">
        <v>553</v>
      </c>
      <c r="D27" s="265" t="s">
        <v>173</v>
      </c>
      <c r="E27" s="265">
        <v>3</v>
      </c>
      <c r="F27" s="266"/>
      <c r="G27" s="30">
        <f t="shared" si="0"/>
        <v>0</v>
      </c>
      <c r="H27" s="217" t="s">
        <v>33</v>
      </c>
      <c r="I27" s="216">
        <f>ROUND(SUM(G4:G27),2)</f>
        <v>0</v>
      </c>
    </row>
    <row r="28" spans="1:9" ht="151.80000000000001" x14ac:dyDescent="0.25">
      <c r="A28" s="188" t="s">
        <v>554</v>
      </c>
      <c r="B28" s="181">
        <v>2.1</v>
      </c>
      <c r="C28" s="267" t="s">
        <v>555</v>
      </c>
      <c r="D28" s="268" t="s">
        <v>536</v>
      </c>
      <c r="E28" s="268">
        <v>1</v>
      </c>
      <c r="F28" s="269"/>
      <c r="G28" s="270">
        <f>ROUND((E28*F28),2)</f>
        <v>0</v>
      </c>
      <c r="H28" s="207"/>
      <c r="I28" s="207"/>
    </row>
    <row r="29" spans="1:9" ht="96.6" x14ac:dyDescent="0.25">
      <c r="A29" s="17" t="s">
        <v>554</v>
      </c>
      <c r="B29" s="140">
        <f>B28+0.1</f>
        <v>2.2000000000000002</v>
      </c>
      <c r="C29" s="260" t="s">
        <v>556</v>
      </c>
      <c r="D29" s="124" t="s">
        <v>15</v>
      </c>
      <c r="E29" s="124">
        <v>59</v>
      </c>
      <c r="F29" s="261"/>
      <c r="G29" s="23">
        <f t="shared" ref="G29:G42" si="4">ROUND((E29*F29),2)</f>
        <v>0</v>
      </c>
      <c r="H29" s="207"/>
      <c r="I29" s="207"/>
    </row>
    <row r="30" spans="1:9" ht="69" x14ac:dyDescent="0.25">
      <c r="A30" s="17" t="s">
        <v>554</v>
      </c>
      <c r="B30" s="140">
        <f t="shared" ref="B30:B36" si="5">B29+0.1</f>
        <v>2.3000000000000003</v>
      </c>
      <c r="C30" s="260" t="s">
        <v>557</v>
      </c>
      <c r="D30" s="124" t="s">
        <v>15</v>
      </c>
      <c r="E30" s="124">
        <v>12</v>
      </c>
      <c r="F30" s="261"/>
      <c r="G30" s="23">
        <f t="shared" si="4"/>
        <v>0</v>
      </c>
      <c r="H30" s="207"/>
      <c r="I30" s="207"/>
    </row>
    <row r="31" spans="1:9" ht="41.4" x14ac:dyDescent="0.25">
      <c r="A31" s="17" t="s">
        <v>554</v>
      </c>
      <c r="B31" s="140">
        <f t="shared" si="5"/>
        <v>2.4000000000000004</v>
      </c>
      <c r="C31" s="260" t="s">
        <v>558</v>
      </c>
      <c r="D31" s="124" t="s">
        <v>536</v>
      </c>
      <c r="E31" s="124">
        <v>2</v>
      </c>
      <c r="F31" s="261"/>
      <c r="G31" s="23">
        <f t="shared" si="4"/>
        <v>0</v>
      </c>
      <c r="H31" s="207"/>
      <c r="I31" s="207"/>
    </row>
    <row r="32" spans="1:9" ht="30" customHeight="1" x14ac:dyDescent="0.25">
      <c r="A32" s="17" t="s">
        <v>554</v>
      </c>
      <c r="B32" s="140">
        <f t="shared" si="5"/>
        <v>2.5000000000000004</v>
      </c>
      <c r="C32" s="260" t="s">
        <v>559</v>
      </c>
      <c r="D32" s="124" t="s">
        <v>536</v>
      </c>
      <c r="E32" s="124">
        <v>2</v>
      </c>
      <c r="F32" s="261"/>
      <c r="G32" s="23">
        <f t="shared" si="4"/>
        <v>0</v>
      </c>
      <c r="H32" s="207"/>
      <c r="I32" s="207"/>
    </row>
    <row r="33" spans="1:9" ht="42" customHeight="1" x14ac:dyDescent="0.25">
      <c r="A33" s="17" t="s">
        <v>554</v>
      </c>
      <c r="B33" s="140">
        <f t="shared" si="5"/>
        <v>2.6000000000000005</v>
      </c>
      <c r="C33" s="271" t="s">
        <v>560</v>
      </c>
      <c r="D33" s="124" t="s">
        <v>536</v>
      </c>
      <c r="E33" s="124">
        <v>2</v>
      </c>
      <c r="F33" s="261"/>
      <c r="G33" s="23">
        <f t="shared" si="4"/>
        <v>0</v>
      </c>
      <c r="H33" s="207"/>
      <c r="I33" s="207"/>
    </row>
    <row r="34" spans="1:9" ht="30" customHeight="1" x14ac:dyDescent="0.25">
      <c r="A34" s="17" t="s">
        <v>554</v>
      </c>
      <c r="B34" s="140">
        <f t="shared" si="5"/>
        <v>2.7000000000000006</v>
      </c>
      <c r="C34" s="271" t="s">
        <v>561</v>
      </c>
      <c r="D34" s="124" t="s">
        <v>176</v>
      </c>
      <c r="E34" s="124">
        <v>2</v>
      </c>
      <c r="F34" s="261"/>
      <c r="G34" s="23">
        <f t="shared" si="4"/>
        <v>0</v>
      </c>
      <c r="H34" s="207"/>
      <c r="I34" s="207"/>
    </row>
    <row r="35" spans="1:9" ht="48.75" customHeight="1" x14ac:dyDescent="0.25">
      <c r="A35" s="17" t="s">
        <v>554</v>
      </c>
      <c r="B35" s="140">
        <f t="shared" si="5"/>
        <v>2.8000000000000007</v>
      </c>
      <c r="C35" s="271" t="s">
        <v>562</v>
      </c>
      <c r="D35" s="124" t="s">
        <v>536</v>
      </c>
      <c r="E35" s="124">
        <v>2</v>
      </c>
      <c r="F35" s="261"/>
      <c r="G35" s="23">
        <f t="shared" si="4"/>
        <v>0</v>
      </c>
      <c r="H35" s="207"/>
      <c r="I35" s="207"/>
    </row>
    <row r="36" spans="1:9" ht="69" x14ac:dyDescent="0.25">
      <c r="A36" s="17" t="s">
        <v>554</v>
      </c>
      <c r="B36" s="140">
        <f t="shared" si="5"/>
        <v>2.9000000000000008</v>
      </c>
      <c r="C36" s="271" t="s">
        <v>563</v>
      </c>
      <c r="D36" s="124" t="s">
        <v>536</v>
      </c>
      <c r="E36" s="124">
        <v>6</v>
      </c>
      <c r="F36" s="261"/>
      <c r="G36" s="23">
        <f t="shared" si="4"/>
        <v>0</v>
      </c>
      <c r="H36" s="207"/>
      <c r="I36" s="207"/>
    </row>
    <row r="37" spans="1:9" ht="47.25" customHeight="1" x14ac:dyDescent="0.25">
      <c r="A37" s="17" t="s">
        <v>554</v>
      </c>
      <c r="B37" s="140">
        <v>2.1</v>
      </c>
      <c r="C37" s="271" t="s">
        <v>564</v>
      </c>
      <c r="D37" s="124" t="s">
        <v>15</v>
      </c>
      <c r="E37" s="124">
        <v>31</v>
      </c>
      <c r="F37" s="261"/>
      <c r="G37" s="23">
        <f t="shared" si="4"/>
        <v>0</v>
      </c>
      <c r="H37" s="207"/>
      <c r="I37" s="207"/>
    </row>
    <row r="38" spans="1:9" ht="37.5" customHeight="1" x14ac:dyDescent="0.25">
      <c r="A38" s="17" t="s">
        <v>554</v>
      </c>
      <c r="B38" s="140">
        <v>2.11</v>
      </c>
      <c r="C38" s="271" t="s">
        <v>565</v>
      </c>
      <c r="D38" s="124" t="s">
        <v>15</v>
      </c>
      <c r="E38" s="124">
        <v>31</v>
      </c>
      <c r="F38" s="261"/>
      <c r="G38" s="23">
        <f t="shared" si="4"/>
        <v>0</v>
      </c>
      <c r="H38" s="207"/>
      <c r="I38" s="207"/>
    </row>
    <row r="39" spans="1:9" ht="42" customHeight="1" thickBot="1" x14ac:dyDescent="0.3">
      <c r="A39" s="25" t="s">
        <v>554</v>
      </c>
      <c r="B39" s="185">
        <v>2.12</v>
      </c>
      <c r="C39" s="272" t="s">
        <v>566</v>
      </c>
      <c r="D39" s="265" t="s">
        <v>15</v>
      </c>
      <c r="E39" s="265">
        <v>14</v>
      </c>
      <c r="F39" s="266"/>
      <c r="G39" s="30">
        <f t="shared" si="4"/>
        <v>0</v>
      </c>
      <c r="H39" s="217" t="s">
        <v>50</v>
      </c>
      <c r="I39" s="216">
        <f>ROUND(SUM(G28:G39),2)</f>
        <v>0</v>
      </c>
    </row>
    <row r="40" spans="1:9" ht="27.6" x14ac:dyDescent="0.25">
      <c r="A40" s="188" t="s">
        <v>567</v>
      </c>
      <c r="B40" s="181">
        <v>3.1</v>
      </c>
      <c r="C40" s="273" t="s">
        <v>568</v>
      </c>
      <c r="D40" s="274" t="s">
        <v>26</v>
      </c>
      <c r="E40" s="275">
        <v>21</v>
      </c>
      <c r="F40" s="269"/>
      <c r="G40" s="270">
        <f t="shared" si="4"/>
        <v>0</v>
      </c>
    </row>
    <row r="41" spans="1:9" ht="27.6" x14ac:dyDescent="0.25">
      <c r="A41" s="17" t="s">
        <v>567</v>
      </c>
      <c r="B41" s="140">
        <f>B40+0.1</f>
        <v>3.2</v>
      </c>
      <c r="C41" s="260" t="s">
        <v>569</v>
      </c>
      <c r="D41" s="276" t="s">
        <v>15</v>
      </c>
      <c r="E41" s="277">
        <v>12</v>
      </c>
      <c r="F41" s="261"/>
      <c r="G41" s="23">
        <f t="shared" si="4"/>
        <v>0</v>
      </c>
      <c r="H41" s="207"/>
      <c r="I41" s="207"/>
    </row>
    <row r="42" spans="1:9" ht="28.2" thickBot="1" x14ac:dyDescent="0.3">
      <c r="A42" s="25" t="s">
        <v>567</v>
      </c>
      <c r="B42" s="185">
        <f>B41+0.1</f>
        <v>3.3000000000000003</v>
      </c>
      <c r="C42" s="264" t="s">
        <v>570</v>
      </c>
      <c r="D42" s="278" t="s">
        <v>26</v>
      </c>
      <c r="E42" s="265">
        <v>3</v>
      </c>
      <c r="F42" s="266"/>
      <c r="G42" s="30">
        <f t="shared" si="4"/>
        <v>0</v>
      </c>
      <c r="H42" s="217" t="s">
        <v>416</v>
      </c>
      <c r="I42" s="216">
        <f>ROUND(SUM(G40:G42),2)</f>
        <v>0</v>
      </c>
    </row>
    <row r="43" spans="1:9" ht="51" customHeight="1" x14ac:dyDescent="0.25">
      <c r="A43" s="214"/>
      <c r="B43" s="215"/>
      <c r="C43" s="214"/>
      <c r="D43" s="213"/>
      <c r="E43" s="213"/>
      <c r="F43" s="212" t="s">
        <v>571</v>
      </c>
      <c r="G43" s="279">
        <f>SUM(G4:G42)</f>
        <v>0</v>
      </c>
    </row>
  </sheetData>
  <mergeCells count="2">
    <mergeCell ref="A1:G1"/>
    <mergeCell ref="A2:G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99A2-DF8D-40D5-B188-A8FB83F1B74A}">
  <dimension ref="A1:I15"/>
  <sheetViews>
    <sheetView topLeftCell="D13" zoomScale="85" zoomScaleNormal="85" workbookViewId="0">
      <selection sqref="A1:G1"/>
    </sheetView>
  </sheetViews>
  <sheetFormatPr defaultColWidth="9.109375" defaultRowHeight="33" customHeight="1" x14ac:dyDescent="0.25"/>
  <cols>
    <col min="1" max="1" width="39.5546875" style="211" customWidth="1"/>
    <col min="2" max="2" width="10.5546875" style="210" customWidth="1"/>
    <col min="3" max="3" width="71.5546875" style="209" customWidth="1"/>
    <col min="4" max="4" width="9.109375" style="207"/>
    <col min="5" max="5" width="16.44140625" style="207" customWidth="1"/>
    <col min="6" max="6" width="20.5546875" style="208" customWidth="1"/>
    <col min="7" max="7" width="14.5546875" style="207" customWidth="1"/>
    <col min="8" max="8" width="21.5546875" style="206" customWidth="1"/>
    <col min="9" max="9" width="16.109375" style="206" customWidth="1"/>
    <col min="10" max="16384" width="9.109375" style="206"/>
  </cols>
  <sheetData>
    <row r="1" spans="1:9" ht="33" customHeight="1" thickBot="1" x14ac:dyDescent="0.3">
      <c r="A1" s="476" t="s">
        <v>528</v>
      </c>
      <c r="B1" s="477"/>
      <c r="C1" s="477"/>
      <c r="D1" s="477"/>
      <c r="E1" s="477"/>
      <c r="F1" s="477"/>
      <c r="G1" s="478"/>
    </row>
    <row r="2" spans="1:9" ht="33" customHeight="1" thickBot="1" x14ac:dyDescent="0.3">
      <c r="A2" s="482" t="s">
        <v>527</v>
      </c>
      <c r="B2" s="483"/>
      <c r="C2" s="483"/>
      <c r="D2" s="483"/>
      <c r="E2" s="483"/>
      <c r="F2" s="483"/>
      <c r="G2" s="484"/>
    </row>
    <row r="3" spans="1:9" ht="33" customHeight="1" thickBot="1" x14ac:dyDescent="0.3">
      <c r="A3" s="250" t="s">
        <v>2</v>
      </c>
      <c r="B3" s="249" t="s">
        <v>3</v>
      </c>
      <c r="C3" s="249" t="s">
        <v>4</v>
      </c>
      <c r="D3" s="249" t="s">
        <v>5</v>
      </c>
      <c r="E3" s="248" t="s">
        <v>6</v>
      </c>
      <c r="F3" s="247" t="s">
        <v>526</v>
      </c>
      <c r="G3" s="246" t="s">
        <v>8</v>
      </c>
      <c r="H3" s="207"/>
      <c r="I3" s="207"/>
    </row>
    <row r="4" spans="1:9" ht="33" customHeight="1" x14ac:dyDescent="0.25">
      <c r="A4" s="11" t="s">
        <v>9</v>
      </c>
      <c r="B4" s="186">
        <f>1.1</f>
        <v>1.1000000000000001</v>
      </c>
      <c r="C4" s="220" t="s">
        <v>525</v>
      </c>
      <c r="D4" s="245" t="s">
        <v>26</v>
      </c>
      <c r="E4" s="186">
        <v>5</v>
      </c>
      <c r="F4" s="218"/>
      <c r="G4" s="16">
        <f t="shared" ref="G4:G14" si="0">ROUND((E4*F4),2)</f>
        <v>0</v>
      </c>
      <c r="H4" s="207"/>
      <c r="I4" s="207"/>
    </row>
    <row r="5" spans="1:9" ht="33" customHeight="1" x14ac:dyDescent="0.25">
      <c r="A5" s="17" t="s">
        <v>9</v>
      </c>
      <c r="B5" s="140">
        <f>B4+0.1</f>
        <v>1.2000000000000002</v>
      </c>
      <c r="C5" s="236" t="s">
        <v>524</v>
      </c>
      <c r="D5" s="243" t="s">
        <v>26</v>
      </c>
      <c r="E5" s="140">
        <v>2</v>
      </c>
      <c r="F5" s="234"/>
      <c r="G5" s="23">
        <f t="shared" si="0"/>
        <v>0</v>
      </c>
      <c r="H5" s="207"/>
      <c r="I5" s="207"/>
    </row>
    <row r="6" spans="1:9" ht="33" customHeight="1" x14ac:dyDescent="0.25">
      <c r="A6" s="17" t="s">
        <v>9</v>
      </c>
      <c r="B6" s="140">
        <f>B5+0.1</f>
        <v>1.3000000000000003</v>
      </c>
      <c r="C6" s="244" t="s">
        <v>523</v>
      </c>
      <c r="D6" s="243" t="s">
        <v>262</v>
      </c>
      <c r="E6" s="235">
        <v>4.7</v>
      </c>
      <c r="F6" s="234"/>
      <c r="G6" s="23">
        <f t="shared" si="0"/>
        <v>0</v>
      </c>
    </row>
    <row r="7" spans="1:9" ht="33" customHeight="1" thickBot="1" x14ac:dyDescent="0.3">
      <c r="A7" s="182" t="s">
        <v>9</v>
      </c>
      <c r="B7" s="184">
        <f>B6+0.1</f>
        <v>1.4000000000000004</v>
      </c>
      <c r="C7" s="231" t="s">
        <v>522</v>
      </c>
      <c r="D7" s="242" t="s">
        <v>262</v>
      </c>
      <c r="E7" s="230">
        <v>12</v>
      </c>
      <c r="F7" s="229"/>
      <c r="G7" s="187">
        <f t="shared" si="0"/>
        <v>0</v>
      </c>
      <c r="H7" s="217" t="s">
        <v>33</v>
      </c>
      <c r="I7" s="216">
        <f>ROUND(SUM(G4:G7),2)</f>
        <v>0</v>
      </c>
    </row>
    <row r="8" spans="1:9" ht="33" customHeight="1" thickBot="1" x14ac:dyDescent="0.3">
      <c r="A8" s="60" t="s">
        <v>521</v>
      </c>
      <c r="B8" s="241" t="s">
        <v>396</v>
      </c>
      <c r="C8" s="240" t="s">
        <v>520</v>
      </c>
      <c r="D8" s="239" t="s">
        <v>511</v>
      </c>
      <c r="E8" s="238">
        <v>4.7</v>
      </c>
      <c r="F8" s="237"/>
      <c r="G8" s="66">
        <f t="shared" si="0"/>
        <v>0</v>
      </c>
      <c r="H8" s="217" t="s">
        <v>50</v>
      </c>
      <c r="I8" s="216">
        <f>ROUND(SUM(G8:G8),2)</f>
        <v>0</v>
      </c>
    </row>
    <row r="9" spans="1:9" ht="33" customHeight="1" x14ac:dyDescent="0.25">
      <c r="A9" s="17" t="s">
        <v>517</v>
      </c>
      <c r="B9" s="124">
        <v>3.1</v>
      </c>
      <c r="C9" s="236" t="s">
        <v>519</v>
      </c>
      <c r="D9" s="140" t="s">
        <v>511</v>
      </c>
      <c r="E9" s="235">
        <v>4.7</v>
      </c>
      <c r="F9" s="234"/>
      <c r="G9" s="23">
        <f t="shared" si="0"/>
        <v>0</v>
      </c>
      <c r="H9" s="76"/>
      <c r="I9" s="233"/>
    </row>
    <row r="10" spans="1:9" ht="33" customHeight="1" x14ac:dyDescent="0.25">
      <c r="A10" s="17" t="s">
        <v>517</v>
      </c>
      <c r="B10" s="124">
        <f>B9+0.1</f>
        <v>3.2</v>
      </c>
      <c r="C10" s="236" t="s">
        <v>518</v>
      </c>
      <c r="D10" s="140" t="s">
        <v>511</v>
      </c>
      <c r="E10" s="235">
        <v>3.6</v>
      </c>
      <c r="F10" s="234"/>
      <c r="G10" s="23">
        <f t="shared" si="0"/>
        <v>0</v>
      </c>
      <c r="H10" s="76"/>
      <c r="I10" s="233"/>
    </row>
    <row r="11" spans="1:9" ht="33" customHeight="1" thickBot="1" x14ac:dyDescent="0.3">
      <c r="A11" s="17" t="s">
        <v>517</v>
      </c>
      <c r="B11" s="232">
        <f>B10+0.1</f>
        <v>3.3000000000000003</v>
      </c>
      <c r="C11" s="231" t="s">
        <v>516</v>
      </c>
      <c r="D11" s="184" t="s">
        <v>511</v>
      </c>
      <c r="E11" s="230">
        <v>1.1000000000000001</v>
      </c>
      <c r="F11" s="229"/>
      <c r="G11" s="187">
        <f t="shared" si="0"/>
        <v>0</v>
      </c>
      <c r="H11" s="217" t="s">
        <v>416</v>
      </c>
      <c r="I11" s="216">
        <f>ROUND(SUM(G9:G11),2)</f>
        <v>0</v>
      </c>
    </row>
    <row r="12" spans="1:9" ht="33" customHeight="1" thickBot="1" x14ac:dyDescent="0.3">
      <c r="A12" s="228" t="s">
        <v>515</v>
      </c>
      <c r="B12" s="227">
        <f>4.1</f>
        <v>4.0999999999999996</v>
      </c>
      <c r="C12" s="226" t="s">
        <v>514</v>
      </c>
      <c r="D12" s="225" t="s">
        <v>26</v>
      </c>
      <c r="E12" s="224">
        <v>5</v>
      </c>
      <c r="F12" s="223"/>
      <c r="G12" s="222">
        <f t="shared" si="0"/>
        <v>0</v>
      </c>
      <c r="H12" s="217" t="s">
        <v>92</v>
      </c>
      <c r="I12" s="216">
        <f>ROUND(SUM(G12:G12),2)</f>
        <v>0</v>
      </c>
    </row>
    <row r="13" spans="1:9" ht="33" customHeight="1" thickBot="1" x14ac:dyDescent="0.3">
      <c r="A13" s="11" t="s">
        <v>513</v>
      </c>
      <c r="B13" s="219">
        <v>5.0999999999999996</v>
      </c>
      <c r="C13" s="220" t="s">
        <v>512</v>
      </c>
      <c r="D13" s="186" t="s">
        <v>511</v>
      </c>
      <c r="E13" s="221">
        <v>12</v>
      </c>
      <c r="F13" s="218"/>
      <c r="G13" s="16">
        <f t="shared" si="0"/>
        <v>0</v>
      </c>
      <c r="H13" s="217" t="s">
        <v>98</v>
      </c>
      <c r="I13" s="216">
        <f>ROUND(SUM(G13:G13),2)</f>
        <v>0</v>
      </c>
    </row>
    <row r="14" spans="1:9" ht="41.25" customHeight="1" x14ac:dyDescent="0.25">
      <c r="A14" s="11" t="s">
        <v>163</v>
      </c>
      <c r="B14" s="219">
        <v>6.1</v>
      </c>
      <c r="C14" s="220" t="s">
        <v>510</v>
      </c>
      <c r="D14" s="219" t="s">
        <v>12</v>
      </c>
      <c r="E14" s="219">
        <v>1</v>
      </c>
      <c r="F14" s="218"/>
      <c r="G14" s="16">
        <f t="shared" si="0"/>
        <v>0</v>
      </c>
      <c r="H14" s="217" t="s">
        <v>168</v>
      </c>
      <c r="I14" s="216">
        <f>ROUND(SUM(G14:G14),2)</f>
        <v>0</v>
      </c>
    </row>
    <row r="15" spans="1:9" ht="71.25" customHeight="1" x14ac:dyDescent="0.25">
      <c r="A15" s="214"/>
      <c r="B15" s="215"/>
      <c r="C15" s="214"/>
      <c r="D15" s="213"/>
      <c r="E15" s="213"/>
      <c r="F15" s="212" t="s">
        <v>509</v>
      </c>
      <c r="G15" s="105">
        <f>SUM(G4:G14)</f>
        <v>0</v>
      </c>
    </row>
  </sheetData>
  <mergeCells count="2">
    <mergeCell ref="A1:G1"/>
    <mergeCell ref="A2:G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EA1E-B1DC-4DD2-A4BF-84D1B0AFC7ED}">
  <dimension ref="A1:I44"/>
  <sheetViews>
    <sheetView topLeftCell="D36" zoomScaleNormal="100" workbookViewId="0">
      <selection activeCell="C44" sqref="C4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485" t="s">
        <v>501</v>
      </c>
      <c r="B1" s="485"/>
      <c r="C1" s="485"/>
      <c r="D1" s="485"/>
      <c r="E1" s="485"/>
      <c r="F1" s="485"/>
      <c r="G1" s="485"/>
    </row>
    <row r="2" spans="1:8" ht="15" customHeight="1" thickBot="1" x14ac:dyDescent="0.35">
      <c r="A2" s="3"/>
      <c r="B2" s="3"/>
      <c r="C2" s="3"/>
      <c r="D2" s="3"/>
      <c r="E2" s="4"/>
      <c r="F2" s="3"/>
      <c r="G2" s="3"/>
    </row>
    <row r="3" spans="1:8" s="2" customFormat="1" ht="21.75" customHeight="1" x14ac:dyDescent="0.25">
      <c r="A3" s="486" t="s">
        <v>502</v>
      </c>
      <c r="B3" s="487"/>
      <c r="C3" s="487"/>
      <c r="D3" s="487"/>
      <c r="E3" s="487"/>
      <c r="F3" s="487"/>
      <c r="G3" s="488"/>
      <c r="H3" s="1"/>
    </row>
    <row r="4" spans="1:8" s="2" customFormat="1" ht="40.200000000000003" customHeight="1" thickBot="1" x14ac:dyDescent="0.3">
      <c r="A4" s="78" t="s">
        <v>2</v>
      </c>
      <c r="B4" s="79" t="s">
        <v>3</v>
      </c>
      <c r="C4" s="79" t="s">
        <v>4</v>
      </c>
      <c r="D4" s="79" t="s">
        <v>5</v>
      </c>
      <c r="E4" s="80" t="s">
        <v>6</v>
      </c>
      <c r="F4" s="81" t="s">
        <v>7</v>
      </c>
      <c r="G4" s="82" t="s">
        <v>8</v>
      </c>
      <c r="H4" s="1"/>
    </row>
    <row r="5" spans="1:8" s="2" customFormat="1" ht="13.8" x14ac:dyDescent="0.25">
      <c r="A5" s="17" t="s">
        <v>170</v>
      </c>
      <c r="B5" s="18" t="s">
        <v>10</v>
      </c>
      <c r="C5" s="24" t="s">
        <v>180</v>
      </c>
      <c r="D5" s="21" t="s">
        <v>15</v>
      </c>
      <c r="E5" s="21">
        <v>16</v>
      </c>
      <c r="F5" s="199"/>
      <c r="G5" s="23">
        <f t="shared" ref="G5:G43" si="0">ROUND((E5*F5),2)</f>
        <v>0</v>
      </c>
      <c r="H5" s="1"/>
    </row>
    <row r="6" spans="1:8" s="2" customFormat="1" ht="20.25" customHeight="1" x14ac:dyDescent="0.25">
      <c r="A6" s="17" t="s">
        <v>170</v>
      </c>
      <c r="B6" s="18" t="s">
        <v>13</v>
      </c>
      <c r="C6" s="24" t="s">
        <v>184</v>
      </c>
      <c r="D6" s="21" t="s">
        <v>15</v>
      </c>
      <c r="E6" s="21">
        <v>16</v>
      </c>
      <c r="F6" s="199"/>
      <c r="G6" s="23">
        <f t="shared" si="0"/>
        <v>0</v>
      </c>
      <c r="H6" s="1"/>
    </row>
    <row r="7" spans="1:8" s="2" customFormat="1" ht="13.8" x14ac:dyDescent="0.25">
      <c r="A7" s="17" t="s">
        <v>170</v>
      </c>
      <c r="B7" s="18" t="s">
        <v>16</v>
      </c>
      <c r="C7" s="24" t="s">
        <v>186</v>
      </c>
      <c r="D7" s="21" t="s">
        <v>15</v>
      </c>
      <c r="E7" s="21">
        <v>16</v>
      </c>
      <c r="F7" s="199"/>
      <c r="G7" s="23">
        <f t="shared" si="0"/>
        <v>0</v>
      </c>
      <c r="H7" s="1"/>
    </row>
    <row r="8" spans="1:8" s="2" customFormat="1" ht="20.25" customHeight="1" x14ac:dyDescent="0.25">
      <c r="A8" s="17" t="s">
        <v>170</v>
      </c>
      <c r="B8" s="18" t="s">
        <v>18</v>
      </c>
      <c r="C8" s="24" t="s">
        <v>188</v>
      </c>
      <c r="D8" s="21" t="s">
        <v>176</v>
      </c>
      <c r="E8" s="21">
        <v>4</v>
      </c>
      <c r="F8" s="199"/>
      <c r="G8" s="23">
        <f t="shared" si="0"/>
        <v>0</v>
      </c>
      <c r="H8" s="1"/>
    </row>
    <row r="9" spans="1:8" s="2" customFormat="1" ht="20.25" customHeight="1" x14ac:dyDescent="0.25">
      <c r="A9" s="17" t="s">
        <v>170</v>
      </c>
      <c r="B9" s="18" t="s">
        <v>21</v>
      </c>
      <c r="C9" s="24" t="s">
        <v>464</v>
      </c>
      <c r="D9" s="21" t="s">
        <v>15</v>
      </c>
      <c r="E9" s="21">
        <v>61</v>
      </c>
      <c r="F9" s="199"/>
      <c r="G9" s="23">
        <f t="shared" si="0"/>
        <v>0</v>
      </c>
      <c r="H9" s="1"/>
    </row>
    <row r="10" spans="1:8" s="2" customFormat="1" ht="20.25" customHeight="1" x14ac:dyDescent="0.25">
      <c r="A10" s="17" t="s">
        <v>170</v>
      </c>
      <c r="B10" s="18" t="s">
        <v>24</v>
      </c>
      <c r="C10" s="24" t="s">
        <v>465</v>
      </c>
      <c r="D10" s="21" t="s">
        <v>15</v>
      </c>
      <c r="E10" s="21">
        <v>77</v>
      </c>
      <c r="F10" s="199"/>
      <c r="G10" s="23">
        <f t="shared" si="0"/>
        <v>0</v>
      </c>
      <c r="H10" s="1"/>
    </row>
    <row r="11" spans="1:8" s="2" customFormat="1" ht="20.25" customHeight="1" x14ac:dyDescent="0.25">
      <c r="A11" s="17" t="s">
        <v>170</v>
      </c>
      <c r="B11" s="18" t="s">
        <v>27</v>
      </c>
      <c r="C11" s="24" t="s">
        <v>466</v>
      </c>
      <c r="D11" s="21" t="s">
        <v>15</v>
      </c>
      <c r="E11" s="21">
        <v>9</v>
      </c>
      <c r="F11" s="199"/>
      <c r="G11" s="23">
        <f t="shared" si="0"/>
        <v>0</v>
      </c>
    </row>
    <row r="12" spans="1:8" s="2" customFormat="1" ht="20.25" customHeight="1" x14ac:dyDescent="0.25">
      <c r="A12" s="17" t="s">
        <v>170</v>
      </c>
      <c r="B12" s="18" t="s">
        <v>29</v>
      </c>
      <c r="C12" s="24" t="s">
        <v>467</v>
      </c>
      <c r="D12" s="21" t="s">
        <v>15</v>
      </c>
      <c r="E12" s="21">
        <v>3</v>
      </c>
      <c r="F12" s="199"/>
      <c r="G12" s="23">
        <f t="shared" si="0"/>
        <v>0</v>
      </c>
    </row>
    <row r="13" spans="1:8" s="2" customFormat="1" ht="13.8" x14ac:dyDescent="0.25">
      <c r="A13" s="17" t="s">
        <v>170</v>
      </c>
      <c r="B13" s="18" t="s">
        <v>31</v>
      </c>
      <c r="C13" s="24" t="s">
        <v>468</v>
      </c>
      <c r="D13" s="21" t="s">
        <v>15</v>
      </c>
      <c r="E13" s="21">
        <v>14</v>
      </c>
      <c r="F13" s="199"/>
      <c r="G13" s="23">
        <f t="shared" si="0"/>
        <v>0</v>
      </c>
    </row>
    <row r="14" spans="1:8" s="2" customFormat="1" ht="32.25" customHeight="1" x14ac:dyDescent="0.25">
      <c r="A14" s="17" t="s">
        <v>170</v>
      </c>
      <c r="B14" s="18" t="s">
        <v>106</v>
      </c>
      <c r="C14" s="200" t="s">
        <v>469</v>
      </c>
      <c r="D14" s="21" t="s">
        <v>176</v>
      </c>
      <c r="E14" s="21">
        <v>2</v>
      </c>
      <c r="F14" s="199"/>
      <c r="G14" s="23">
        <f t="shared" si="0"/>
        <v>0</v>
      </c>
    </row>
    <row r="15" spans="1:8" s="2" customFormat="1" ht="32.25" customHeight="1" x14ac:dyDescent="0.25">
      <c r="A15" s="17" t="s">
        <v>170</v>
      </c>
      <c r="B15" s="18" t="s">
        <v>107</v>
      </c>
      <c r="C15" s="200" t="s">
        <v>204</v>
      </c>
      <c r="D15" s="21" t="s">
        <v>176</v>
      </c>
      <c r="E15" s="21">
        <v>2</v>
      </c>
      <c r="F15" s="199"/>
      <c r="G15" s="23">
        <f t="shared" si="0"/>
        <v>0</v>
      </c>
    </row>
    <row r="16" spans="1:8" s="2" customFormat="1" ht="31.5" customHeight="1" x14ac:dyDescent="0.25">
      <c r="A16" s="17" t="s">
        <v>170</v>
      </c>
      <c r="B16" s="18" t="s">
        <v>108</v>
      </c>
      <c r="C16" s="200" t="s">
        <v>206</v>
      </c>
      <c r="D16" s="21" t="s">
        <v>176</v>
      </c>
      <c r="E16" s="21">
        <v>2</v>
      </c>
      <c r="F16" s="199"/>
      <c r="G16" s="23">
        <f t="shared" si="0"/>
        <v>0</v>
      </c>
    </row>
    <row r="17" spans="1:9" s="2" customFormat="1" ht="32.25" customHeight="1" x14ac:dyDescent="0.25">
      <c r="A17" s="17" t="s">
        <v>170</v>
      </c>
      <c r="B17" s="18" t="s">
        <v>109</v>
      </c>
      <c r="C17" s="200" t="s">
        <v>208</v>
      </c>
      <c r="D17" s="21" t="s">
        <v>176</v>
      </c>
      <c r="E17" s="21">
        <v>2</v>
      </c>
      <c r="F17" s="199"/>
      <c r="G17" s="23">
        <f t="shared" si="0"/>
        <v>0</v>
      </c>
    </row>
    <row r="18" spans="1:9" s="2" customFormat="1" ht="33" customHeight="1" x14ac:dyDescent="0.25">
      <c r="A18" s="17" t="s">
        <v>170</v>
      </c>
      <c r="B18" s="18" t="s">
        <v>111</v>
      </c>
      <c r="C18" s="200" t="s">
        <v>210</v>
      </c>
      <c r="D18" s="21" t="s">
        <v>12</v>
      </c>
      <c r="E18" s="21">
        <v>2</v>
      </c>
      <c r="F18" s="199"/>
      <c r="G18" s="23">
        <f t="shared" si="0"/>
        <v>0</v>
      </c>
    </row>
    <row r="19" spans="1:9" s="2" customFormat="1" ht="33" customHeight="1" x14ac:dyDescent="0.25">
      <c r="A19" s="17" t="s">
        <v>170</v>
      </c>
      <c r="B19" s="18" t="s">
        <v>112</v>
      </c>
      <c r="C19" s="200" t="s">
        <v>472</v>
      </c>
      <c r="D19" s="21" t="s">
        <v>176</v>
      </c>
      <c r="E19" s="21">
        <v>2</v>
      </c>
      <c r="F19" s="199"/>
      <c r="G19" s="23">
        <f>ROUND((E19*F19),2)</f>
        <v>0</v>
      </c>
    </row>
    <row r="20" spans="1:9" s="2" customFormat="1" ht="29.25" customHeight="1" x14ac:dyDescent="0.25">
      <c r="A20" s="17" t="s">
        <v>170</v>
      </c>
      <c r="B20" s="18" t="s">
        <v>470</v>
      </c>
      <c r="C20" s="200" t="s">
        <v>474</v>
      </c>
      <c r="D20" s="21" t="s">
        <v>176</v>
      </c>
      <c r="E20" s="21">
        <v>4</v>
      </c>
      <c r="F20" s="199"/>
      <c r="G20" s="23">
        <f t="shared" si="0"/>
        <v>0</v>
      </c>
    </row>
    <row r="21" spans="1:9" s="2" customFormat="1" ht="30" customHeight="1" x14ac:dyDescent="0.25">
      <c r="A21" s="17" t="s">
        <v>170</v>
      </c>
      <c r="B21" s="18" t="s">
        <v>471</v>
      </c>
      <c r="C21" s="200" t="s">
        <v>217</v>
      </c>
      <c r="D21" s="21" t="s">
        <v>176</v>
      </c>
      <c r="E21" s="21">
        <v>2</v>
      </c>
      <c r="F21" s="199"/>
      <c r="G21" s="23">
        <f t="shared" si="0"/>
        <v>0</v>
      </c>
    </row>
    <row r="22" spans="1:9" s="2" customFormat="1" ht="30" customHeight="1" x14ac:dyDescent="0.25">
      <c r="A22" s="17" t="s">
        <v>170</v>
      </c>
      <c r="B22" s="18" t="s">
        <v>473</v>
      </c>
      <c r="C22" s="200" t="s">
        <v>219</v>
      </c>
      <c r="D22" s="21" t="s">
        <v>176</v>
      </c>
      <c r="E22" s="21">
        <v>2</v>
      </c>
      <c r="F22" s="199"/>
      <c r="G22" s="23">
        <f t="shared" si="0"/>
        <v>0</v>
      </c>
    </row>
    <row r="23" spans="1:9" s="2" customFormat="1" ht="30" customHeight="1" x14ac:dyDescent="0.25">
      <c r="A23" s="17" t="s">
        <v>170</v>
      </c>
      <c r="B23" s="18" t="s">
        <v>475</v>
      </c>
      <c r="C23" s="200" t="s">
        <v>221</v>
      </c>
      <c r="D23" s="21" t="s">
        <v>176</v>
      </c>
      <c r="E23" s="21">
        <v>2</v>
      </c>
      <c r="F23" s="199"/>
      <c r="G23" s="23">
        <f t="shared" si="0"/>
        <v>0</v>
      </c>
    </row>
    <row r="24" spans="1:9" s="2" customFormat="1" ht="30" customHeight="1" x14ac:dyDescent="0.25">
      <c r="A24" s="17" t="s">
        <v>170</v>
      </c>
      <c r="B24" s="18" t="s">
        <v>476</v>
      </c>
      <c r="C24" s="200" t="s">
        <v>481</v>
      </c>
      <c r="D24" s="21" t="s">
        <v>176</v>
      </c>
      <c r="E24" s="21">
        <v>2</v>
      </c>
      <c r="F24" s="199"/>
      <c r="G24" s="23">
        <f t="shared" si="0"/>
        <v>0</v>
      </c>
    </row>
    <row r="25" spans="1:9" s="2" customFormat="1" ht="28.5" customHeight="1" x14ac:dyDescent="0.25">
      <c r="A25" s="17" t="s">
        <v>170</v>
      </c>
      <c r="B25" s="18" t="s">
        <v>478</v>
      </c>
      <c r="C25" s="200" t="s">
        <v>225</v>
      </c>
      <c r="D25" s="21" t="s">
        <v>176</v>
      </c>
      <c r="E25" s="21">
        <v>2</v>
      </c>
      <c r="F25" s="199"/>
      <c r="G25" s="23">
        <f t="shared" si="0"/>
        <v>0</v>
      </c>
    </row>
    <row r="26" spans="1:9" s="2" customFormat="1" ht="28.5" customHeight="1" x14ac:dyDescent="0.25">
      <c r="A26" s="17" t="s">
        <v>170</v>
      </c>
      <c r="B26" s="18" t="s">
        <v>479</v>
      </c>
      <c r="C26" s="201" t="s">
        <v>227</v>
      </c>
      <c r="D26" s="21" t="s">
        <v>12</v>
      </c>
      <c r="E26" s="115">
        <v>1</v>
      </c>
      <c r="F26" s="202"/>
      <c r="G26" s="23">
        <f t="shared" si="0"/>
        <v>0</v>
      </c>
    </row>
    <row r="27" spans="1:9" s="2" customFormat="1" ht="28.5" customHeight="1" x14ac:dyDescent="0.25">
      <c r="A27" s="17" t="s">
        <v>170</v>
      </c>
      <c r="B27" s="18" t="s">
        <v>480</v>
      </c>
      <c r="C27" s="201" t="s">
        <v>229</v>
      </c>
      <c r="D27" s="21" t="s">
        <v>262</v>
      </c>
      <c r="E27" s="115">
        <v>16</v>
      </c>
      <c r="F27" s="202"/>
      <c r="G27" s="187">
        <f t="shared" si="0"/>
        <v>0</v>
      </c>
    </row>
    <row r="28" spans="1:9" s="2" customFormat="1" ht="28.5" customHeight="1" x14ac:dyDescent="0.25">
      <c r="A28" s="17" t="s">
        <v>170</v>
      </c>
      <c r="B28" s="18" t="s">
        <v>482</v>
      </c>
      <c r="C28" s="201" t="s">
        <v>232</v>
      </c>
      <c r="D28" s="21" t="s">
        <v>114</v>
      </c>
      <c r="E28" s="115">
        <v>8</v>
      </c>
      <c r="F28" s="202"/>
      <c r="G28" s="187">
        <f t="shared" si="0"/>
        <v>0</v>
      </c>
    </row>
    <row r="29" spans="1:9" s="2" customFormat="1" ht="28.5" customHeight="1" x14ac:dyDescent="0.25">
      <c r="A29" s="17" t="s">
        <v>170</v>
      </c>
      <c r="B29" s="18" t="s">
        <v>483</v>
      </c>
      <c r="C29" s="201" t="s">
        <v>343</v>
      </c>
      <c r="D29" s="21" t="s">
        <v>262</v>
      </c>
      <c r="E29" s="115">
        <v>7</v>
      </c>
      <c r="F29" s="202"/>
      <c r="G29" s="187">
        <f t="shared" si="0"/>
        <v>0</v>
      </c>
    </row>
    <row r="30" spans="1:9" s="2" customFormat="1" ht="28.5" customHeight="1" x14ac:dyDescent="0.25">
      <c r="A30" s="17" t="s">
        <v>170</v>
      </c>
      <c r="B30" s="18" t="s">
        <v>484</v>
      </c>
      <c r="C30" s="201" t="s">
        <v>488</v>
      </c>
      <c r="D30" s="21" t="s">
        <v>262</v>
      </c>
      <c r="E30" s="115">
        <v>7</v>
      </c>
      <c r="F30" s="202"/>
      <c r="G30" s="187">
        <f t="shared" si="0"/>
        <v>0</v>
      </c>
    </row>
    <row r="31" spans="1:9" s="2" customFormat="1" ht="29.25" customHeight="1" thickBot="1" x14ac:dyDescent="0.3">
      <c r="A31" s="17" t="s">
        <v>170</v>
      </c>
      <c r="B31" s="18" t="s">
        <v>485</v>
      </c>
      <c r="C31" s="201" t="s">
        <v>508</v>
      </c>
      <c r="D31" s="21" t="s">
        <v>262</v>
      </c>
      <c r="E31" s="115">
        <v>4</v>
      </c>
      <c r="F31" s="202"/>
      <c r="G31" s="187">
        <f t="shared" si="0"/>
        <v>0</v>
      </c>
    </row>
    <row r="32" spans="1:9" s="2" customFormat="1" ht="29.25" customHeight="1" thickBot="1" x14ac:dyDescent="0.3">
      <c r="A32" s="25" t="s">
        <v>170</v>
      </c>
      <c r="B32" s="26" t="s">
        <v>486</v>
      </c>
      <c r="C32" s="203" t="s">
        <v>490</v>
      </c>
      <c r="D32" s="28" t="s">
        <v>262</v>
      </c>
      <c r="E32" s="28">
        <v>2</v>
      </c>
      <c r="F32" s="204"/>
      <c r="G32" s="30">
        <f t="shared" si="0"/>
        <v>0</v>
      </c>
      <c r="H32" s="31" t="s">
        <v>33</v>
      </c>
      <c r="I32" s="32">
        <f>ROUND(SUM(G5:G32),2)</f>
        <v>0</v>
      </c>
    </row>
    <row r="33" spans="1:9" s="2" customFormat="1" ht="27" customHeight="1" x14ac:dyDescent="0.25">
      <c r="A33" s="17" t="s">
        <v>234</v>
      </c>
      <c r="B33" s="18" t="s">
        <v>35</v>
      </c>
      <c r="C33" s="24" t="s">
        <v>236</v>
      </c>
      <c r="D33" s="21" t="s">
        <v>176</v>
      </c>
      <c r="E33" s="21">
        <v>2</v>
      </c>
      <c r="F33" s="199"/>
      <c r="G33" s="23">
        <f t="shared" si="0"/>
        <v>0</v>
      </c>
      <c r="H33" s="1"/>
    </row>
    <row r="34" spans="1:9" s="2" customFormat="1" ht="30.75" customHeight="1" x14ac:dyDescent="0.25">
      <c r="A34" s="17" t="s">
        <v>234</v>
      </c>
      <c r="B34" s="18" t="s">
        <v>38</v>
      </c>
      <c r="C34" s="24" t="s">
        <v>237</v>
      </c>
      <c r="D34" s="21" t="s">
        <v>176</v>
      </c>
      <c r="E34" s="21">
        <v>2</v>
      </c>
      <c r="F34" s="199"/>
      <c r="G34" s="23">
        <f t="shared" si="0"/>
        <v>0</v>
      </c>
      <c r="H34" s="1"/>
    </row>
    <row r="35" spans="1:9" s="2" customFormat="1" ht="30.75" customHeight="1" x14ac:dyDescent="0.25">
      <c r="A35" s="17" t="s">
        <v>234</v>
      </c>
      <c r="B35" s="18" t="s">
        <v>40</v>
      </c>
      <c r="C35" s="24" t="s">
        <v>492</v>
      </c>
      <c r="D35" s="21" t="s">
        <v>15</v>
      </c>
      <c r="E35" s="21">
        <v>89</v>
      </c>
      <c r="F35" s="199"/>
      <c r="G35" s="23">
        <f t="shared" si="0"/>
        <v>0</v>
      </c>
      <c r="H35" s="1"/>
    </row>
    <row r="36" spans="1:9" s="2" customFormat="1" ht="38.25" customHeight="1" x14ac:dyDescent="0.25">
      <c r="A36" s="17" t="s">
        <v>234</v>
      </c>
      <c r="B36" s="18" t="s">
        <v>42</v>
      </c>
      <c r="C36" s="24" t="s">
        <v>493</v>
      </c>
      <c r="D36" s="21" t="s">
        <v>15</v>
      </c>
      <c r="E36" s="21">
        <v>14</v>
      </c>
      <c r="F36" s="199"/>
      <c r="G36" s="23">
        <f t="shared" si="0"/>
        <v>0</v>
      </c>
      <c r="H36" s="1"/>
    </row>
    <row r="37" spans="1:9" s="2" customFormat="1" ht="44.25" customHeight="1" x14ac:dyDescent="0.25">
      <c r="A37" s="17" t="s">
        <v>234</v>
      </c>
      <c r="B37" s="18" t="s">
        <v>44</v>
      </c>
      <c r="C37" s="24" t="s">
        <v>494</v>
      </c>
      <c r="D37" s="21" t="s">
        <v>12</v>
      </c>
      <c r="E37" s="21">
        <v>4</v>
      </c>
      <c r="F37" s="199"/>
      <c r="G37" s="23">
        <f>ROUND((E37*F37),2)</f>
        <v>0</v>
      </c>
      <c r="H37" s="1"/>
    </row>
    <row r="38" spans="1:9" x14ac:dyDescent="0.3">
      <c r="A38" s="17" t="s">
        <v>234</v>
      </c>
      <c r="B38" s="18" t="s">
        <v>46</v>
      </c>
      <c r="C38" s="24" t="s">
        <v>495</v>
      </c>
      <c r="D38" s="21" t="s">
        <v>15</v>
      </c>
      <c r="E38" s="21">
        <v>61</v>
      </c>
      <c r="F38" s="199"/>
      <c r="G38" s="23">
        <f t="shared" si="0"/>
        <v>0</v>
      </c>
      <c r="H38" s="1"/>
      <c r="I38" s="2"/>
    </row>
    <row r="39" spans="1:9" x14ac:dyDescent="0.3">
      <c r="A39" s="17" t="s">
        <v>234</v>
      </c>
      <c r="B39" s="18" t="s">
        <v>48</v>
      </c>
      <c r="C39" s="24" t="s">
        <v>242</v>
      </c>
      <c r="D39" s="21" t="s">
        <v>15</v>
      </c>
      <c r="E39" s="21">
        <v>16</v>
      </c>
      <c r="F39" s="199"/>
      <c r="G39" s="23">
        <f t="shared" si="0"/>
        <v>0</v>
      </c>
      <c r="H39" s="1"/>
      <c r="I39" s="2"/>
    </row>
    <row r="40" spans="1:9" x14ac:dyDescent="0.3">
      <c r="A40" s="17" t="s">
        <v>234</v>
      </c>
      <c r="B40" s="18" t="s">
        <v>115</v>
      </c>
      <c r="C40" s="24" t="s">
        <v>243</v>
      </c>
      <c r="D40" s="21" t="s">
        <v>15</v>
      </c>
      <c r="E40" s="21">
        <v>16</v>
      </c>
      <c r="F40" s="199"/>
      <c r="G40" s="23">
        <f t="shared" si="0"/>
        <v>0</v>
      </c>
      <c r="H40" s="1"/>
      <c r="I40" s="2"/>
    </row>
    <row r="41" spans="1:9" x14ac:dyDescent="0.3">
      <c r="A41" s="17" t="s">
        <v>234</v>
      </c>
      <c r="B41" s="18" t="s">
        <v>496</v>
      </c>
      <c r="C41" s="24" t="s">
        <v>246</v>
      </c>
      <c r="D41" s="21" t="s">
        <v>12</v>
      </c>
      <c r="E41" s="21">
        <v>2</v>
      </c>
      <c r="F41" s="199"/>
      <c r="G41" s="23">
        <f t="shared" si="0"/>
        <v>0</v>
      </c>
    </row>
    <row r="42" spans="1:9" ht="15" thickBot="1" x14ac:dyDescent="0.35">
      <c r="A42" s="17" t="s">
        <v>234</v>
      </c>
      <c r="B42" s="18" t="s">
        <v>497</v>
      </c>
      <c r="C42" s="113" t="s">
        <v>499</v>
      </c>
      <c r="D42" s="21" t="s">
        <v>176</v>
      </c>
      <c r="E42" s="115">
        <v>2</v>
      </c>
      <c r="F42" s="202"/>
      <c r="G42" s="187">
        <f t="shared" si="0"/>
        <v>0</v>
      </c>
    </row>
    <row r="43" spans="1:9" ht="28.2" thickBot="1" x14ac:dyDescent="0.35">
      <c r="A43" s="25" t="s">
        <v>234</v>
      </c>
      <c r="B43" s="26" t="s">
        <v>498</v>
      </c>
      <c r="C43" s="27" t="s">
        <v>248</v>
      </c>
      <c r="D43" s="28" t="s">
        <v>12</v>
      </c>
      <c r="E43" s="28">
        <v>2</v>
      </c>
      <c r="F43" s="204"/>
      <c r="G43" s="30">
        <f t="shared" si="0"/>
        <v>0</v>
      </c>
      <c r="H43" s="31" t="s">
        <v>50</v>
      </c>
      <c r="I43" s="32">
        <f>ROUND(SUM(G33:G43),2)</f>
        <v>0</v>
      </c>
    </row>
    <row r="44" spans="1:9" ht="42" thickBot="1" x14ac:dyDescent="0.35">
      <c r="C44" s="205"/>
      <c r="F44" s="46" t="s">
        <v>507</v>
      </c>
      <c r="G44" s="47">
        <f>SUM(G5:G43)</f>
        <v>0</v>
      </c>
      <c r="H44" s="1"/>
      <c r="I44" s="2"/>
    </row>
  </sheetData>
  <mergeCells count="2">
    <mergeCell ref="A1:G1"/>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517F-F9A3-4CDA-9884-DD5E4EA2F940}">
  <dimension ref="A1:I41"/>
  <sheetViews>
    <sheetView topLeftCell="D37" zoomScaleNormal="100" workbookViewId="0">
      <selection activeCell="A3" sqref="A3:G3"/>
    </sheetView>
  </sheetViews>
  <sheetFormatPr defaultColWidth="9.109375" defaultRowHeight="13.8" x14ac:dyDescent="0.25"/>
  <cols>
    <col min="1" max="1" width="39.6640625" style="68" customWidth="1"/>
    <col min="2" max="2" width="10.5546875" style="69" customWidth="1"/>
    <col min="3" max="3" width="79.332031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9" ht="39.9" customHeight="1" x14ac:dyDescent="0.25">
      <c r="A1" s="485" t="s">
        <v>501</v>
      </c>
      <c r="B1" s="485"/>
      <c r="C1" s="485"/>
      <c r="D1" s="485"/>
      <c r="E1" s="485"/>
      <c r="F1" s="485"/>
      <c r="G1" s="485"/>
    </row>
    <row r="2" spans="1:9" ht="21.75" customHeight="1" thickBot="1" x14ac:dyDescent="0.3">
      <c r="A2" s="3"/>
      <c r="B2" s="3"/>
      <c r="C2" s="3"/>
      <c r="D2" s="3"/>
      <c r="E2" s="4"/>
      <c r="F2" s="3"/>
      <c r="G2" s="3"/>
    </row>
    <row r="3" spans="1:9" ht="21.75" customHeight="1" x14ac:dyDescent="0.25">
      <c r="A3" s="486" t="s">
        <v>502</v>
      </c>
      <c r="B3" s="487"/>
      <c r="C3" s="487"/>
      <c r="D3" s="487"/>
      <c r="E3" s="487"/>
      <c r="F3" s="487"/>
      <c r="G3" s="488"/>
    </row>
    <row r="4" spans="1:9" ht="39" customHeight="1" thickBot="1" x14ac:dyDescent="0.3">
      <c r="A4" s="78" t="s">
        <v>2</v>
      </c>
      <c r="B4" s="99" t="s">
        <v>3</v>
      </c>
      <c r="C4" s="79" t="s">
        <v>4</v>
      </c>
      <c r="D4" s="79" t="s">
        <v>5</v>
      </c>
      <c r="E4" s="80" t="s">
        <v>6</v>
      </c>
      <c r="F4" s="81" t="s">
        <v>7</v>
      </c>
      <c r="G4" s="82" t="s">
        <v>8</v>
      </c>
    </row>
    <row r="5" spans="1:9" ht="20.25" customHeight="1" x14ac:dyDescent="0.25">
      <c r="A5" s="11" t="s">
        <v>9</v>
      </c>
      <c r="B5" s="12" t="s">
        <v>10</v>
      </c>
      <c r="C5" s="174" t="s">
        <v>11</v>
      </c>
      <c r="D5" s="12" t="s">
        <v>12</v>
      </c>
      <c r="E5" s="14">
        <v>1</v>
      </c>
      <c r="F5" s="15"/>
      <c r="G5" s="16">
        <f t="shared" ref="G5:G21" si="0">ROUND((E5*F5),2)</f>
        <v>0</v>
      </c>
    </row>
    <row r="6" spans="1:9" ht="20.25" customHeight="1" x14ac:dyDescent="0.25">
      <c r="A6" s="17" t="s">
        <v>9</v>
      </c>
      <c r="B6" s="18" t="s">
        <v>13</v>
      </c>
      <c r="C6" s="175" t="s">
        <v>14</v>
      </c>
      <c r="D6" s="101" t="s">
        <v>15</v>
      </c>
      <c r="E6" s="103">
        <v>14</v>
      </c>
      <c r="F6" s="22"/>
      <c r="G6" s="23">
        <f t="shared" si="0"/>
        <v>0</v>
      </c>
    </row>
    <row r="7" spans="1:9" ht="20.25" customHeight="1" x14ac:dyDescent="0.25">
      <c r="A7" s="17" t="s">
        <v>9</v>
      </c>
      <c r="B7" s="18" t="s">
        <v>16</v>
      </c>
      <c r="C7" s="175" t="s">
        <v>102</v>
      </c>
      <c r="D7" s="101" t="s">
        <v>15</v>
      </c>
      <c r="E7" s="103">
        <v>9</v>
      </c>
      <c r="F7" s="22"/>
      <c r="G7" s="23">
        <f t="shared" si="0"/>
        <v>0</v>
      </c>
    </row>
    <row r="8" spans="1:9" ht="20.25" customHeight="1" x14ac:dyDescent="0.25">
      <c r="A8" s="17" t="s">
        <v>9</v>
      </c>
      <c r="B8" s="18" t="s">
        <v>18</v>
      </c>
      <c r="C8" s="175" t="s">
        <v>503</v>
      </c>
      <c r="D8" s="101" t="s">
        <v>380</v>
      </c>
      <c r="E8" s="103">
        <v>18</v>
      </c>
      <c r="F8" s="22"/>
      <c r="G8" s="23">
        <f t="shared" si="0"/>
        <v>0</v>
      </c>
    </row>
    <row r="9" spans="1:9" x14ac:dyDescent="0.25">
      <c r="A9" s="17" t="s">
        <v>9</v>
      </c>
      <c r="B9" s="18" t="s">
        <v>21</v>
      </c>
      <c r="C9" s="176" t="s">
        <v>17</v>
      </c>
      <c r="D9" s="18" t="s">
        <v>15</v>
      </c>
      <c r="E9" s="140">
        <v>33</v>
      </c>
      <c r="F9" s="22"/>
      <c r="G9" s="23">
        <f t="shared" si="0"/>
        <v>0</v>
      </c>
    </row>
    <row r="10" spans="1:9" ht="16.8" x14ac:dyDescent="0.25">
      <c r="A10" s="17" t="s">
        <v>9</v>
      </c>
      <c r="B10" s="18" t="s">
        <v>24</v>
      </c>
      <c r="C10" s="175" t="s">
        <v>441</v>
      </c>
      <c r="D10" s="101" t="s">
        <v>386</v>
      </c>
      <c r="E10" s="103">
        <v>0.5</v>
      </c>
      <c r="F10" s="22"/>
      <c r="G10" s="23">
        <f t="shared" si="0"/>
        <v>0</v>
      </c>
    </row>
    <row r="11" spans="1:9" ht="16.8" x14ac:dyDescent="0.25">
      <c r="A11" s="17" t="s">
        <v>9</v>
      </c>
      <c r="B11" s="18" t="s">
        <v>27</v>
      </c>
      <c r="C11" s="175" t="s">
        <v>19</v>
      </c>
      <c r="D11" s="101" t="s">
        <v>380</v>
      </c>
      <c r="E11" s="103">
        <v>23</v>
      </c>
      <c r="F11" s="22"/>
      <c r="G11" s="23">
        <f t="shared" si="0"/>
        <v>0</v>
      </c>
    </row>
    <row r="12" spans="1:9" ht="27.6" x14ac:dyDescent="0.25">
      <c r="A12" s="17" t="s">
        <v>9</v>
      </c>
      <c r="B12" s="18" t="s">
        <v>29</v>
      </c>
      <c r="C12" s="175" t="s">
        <v>442</v>
      </c>
      <c r="D12" s="101" t="s">
        <v>23</v>
      </c>
      <c r="E12" s="103">
        <v>12</v>
      </c>
      <c r="F12" s="22"/>
      <c r="G12" s="23">
        <f>ROUND((E12*F12),2)</f>
        <v>0</v>
      </c>
    </row>
    <row r="13" spans="1:9" x14ac:dyDescent="0.25">
      <c r="A13" s="17" t="s">
        <v>9</v>
      </c>
      <c r="B13" s="18" t="s">
        <v>31</v>
      </c>
      <c r="C13" s="175" t="s">
        <v>265</v>
      </c>
      <c r="D13" s="101" t="s">
        <v>26</v>
      </c>
      <c r="E13" s="103">
        <v>2</v>
      </c>
      <c r="F13" s="22"/>
      <c r="G13" s="23">
        <f t="shared" si="0"/>
        <v>0</v>
      </c>
    </row>
    <row r="14" spans="1:9" x14ac:dyDescent="0.25">
      <c r="A14" s="17" t="s">
        <v>9</v>
      </c>
      <c r="B14" s="18" t="s">
        <v>106</v>
      </c>
      <c r="C14" s="175" t="s">
        <v>110</v>
      </c>
      <c r="D14" s="101" t="s">
        <v>26</v>
      </c>
      <c r="E14" s="103">
        <v>5</v>
      </c>
      <c r="F14" s="22"/>
      <c r="G14" s="23">
        <f t="shared" si="0"/>
        <v>0</v>
      </c>
    </row>
    <row r="15" spans="1:9" ht="17.399999999999999" thickBot="1" x14ac:dyDescent="0.3">
      <c r="A15" s="17" t="s">
        <v>9</v>
      </c>
      <c r="B15" s="18" t="s">
        <v>107</v>
      </c>
      <c r="C15" s="175" t="s">
        <v>30</v>
      </c>
      <c r="D15" s="101" t="s">
        <v>380</v>
      </c>
      <c r="E15" s="103">
        <v>23.5</v>
      </c>
      <c r="F15" s="22"/>
      <c r="G15" s="23">
        <f t="shared" si="0"/>
        <v>0</v>
      </c>
    </row>
    <row r="16" spans="1:9" ht="29.25" customHeight="1" thickBot="1" x14ac:dyDescent="0.3">
      <c r="A16" s="17" t="s">
        <v>9</v>
      </c>
      <c r="B16" s="18" t="s">
        <v>108</v>
      </c>
      <c r="C16" s="177" t="s">
        <v>32</v>
      </c>
      <c r="D16" s="178" t="s">
        <v>23</v>
      </c>
      <c r="E16" s="140">
        <v>7</v>
      </c>
      <c r="F16" s="29"/>
      <c r="G16" s="30">
        <f>ROUND((E16*F16),2)</f>
        <v>0</v>
      </c>
      <c r="H16" s="109" t="s">
        <v>33</v>
      </c>
      <c r="I16" s="32">
        <f>ROUND(SUM(G5:G16),2)</f>
        <v>0</v>
      </c>
    </row>
    <row r="17" spans="1:9" ht="29.25" customHeight="1" x14ac:dyDescent="0.25">
      <c r="A17" s="11" t="s">
        <v>34</v>
      </c>
      <c r="B17" s="12" t="s">
        <v>396</v>
      </c>
      <c r="C17" s="174" t="s">
        <v>443</v>
      </c>
      <c r="D17" s="12" t="s">
        <v>386</v>
      </c>
      <c r="E17" s="14">
        <v>2.5</v>
      </c>
      <c r="F17" s="15"/>
      <c r="G17" s="23">
        <f t="shared" si="0"/>
        <v>0</v>
      </c>
      <c r="H17" s="34"/>
      <c r="I17" s="35"/>
    </row>
    <row r="18" spans="1:9" ht="29.25" customHeight="1" x14ac:dyDescent="0.25">
      <c r="A18" s="17" t="s">
        <v>34</v>
      </c>
      <c r="B18" s="18" t="s">
        <v>397</v>
      </c>
      <c r="C18" s="175" t="s">
        <v>444</v>
      </c>
      <c r="D18" s="101" t="s">
        <v>386</v>
      </c>
      <c r="E18" s="103">
        <v>5.5</v>
      </c>
      <c r="F18" s="22"/>
      <c r="G18" s="23">
        <f t="shared" si="0"/>
        <v>0</v>
      </c>
      <c r="H18" s="34"/>
      <c r="I18" s="35"/>
    </row>
    <row r="19" spans="1:9" ht="29.25" customHeight="1" x14ac:dyDescent="0.25">
      <c r="A19" s="17" t="s">
        <v>34</v>
      </c>
      <c r="B19" s="18" t="s">
        <v>399</v>
      </c>
      <c r="C19" s="175" t="s">
        <v>41</v>
      </c>
      <c r="D19" s="101" t="s">
        <v>380</v>
      </c>
      <c r="E19" s="103">
        <v>35</v>
      </c>
      <c r="F19" s="22"/>
      <c r="G19" s="23">
        <f t="shared" si="0"/>
        <v>0</v>
      </c>
      <c r="H19" s="34"/>
      <c r="I19" s="35"/>
    </row>
    <row r="20" spans="1:9" ht="29.25" customHeight="1" x14ac:dyDescent="0.25">
      <c r="A20" s="17" t="s">
        <v>34</v>
      </c>
      <c r="B20" s="18" t="s">
        <v>435</v>
      </c>
      <c r="C20" s="175" t="s">
        <v>43</v>
      </c>
      <c r="D20" s="101" t="s">
        <v>386</v>
      </c>
      <c r="E20" s="103">
        <v>10.5</v>
      </c>
      <c r="F20" s="22"/>
      <c r="G20" s="23">
        <f t="shared" si="0"/>
        <v>0</v>
      </c>
      <c r="H20" s="34"/>
      <c r="I20" s="35"/>
    </row>
    <row r="21" spans="1:9" ht="29.25" customHeight="1" thickBot="1" x14ac:dyDescent="0.3">
      <c r="A21" s="17" t="s">
        <v>34</v>
      </c>
      <c r="B21" s="18" t="s">
        <v>445</v>
      </c>
      <c r="C21" s="175" t="s">
        <v>446</v>
      </c>
      <c r="D21" s="101" t="s">
        <v>386</v>
      </c>
      <c r="E21" s="103">
        <v>0.3</v>
      </c>
      <c r="F21" s="22"/>
      <c r="G21" s="23">
        <f t="shared" si="0"/>
        <v>0</v>
      </c>
    </row>
    <row r="22" spans="1:9" ht="29.25" customHeight="1" thickBot="1" x14ac:dyDescent="0.3">
      <c r="A22" s="17" t="s">
        <v>34</v>
      </c>
      <c r="B22" s="18" t="s">
        <v>436</v>
      </c>
      <c r="C22" s="177" t="s">
        <v>49</v>
      </c>
      <c r="D22" s="101" t="s">
        <v>380</v>
      </c>
      <c r="E22" s="140">
        <v>4.5</v>
      </c>
      <c r="F22" s="29"/>
      <c r="G22" s="30">
        <f>ROUND((E22*F22),2)</f>
        <v>0</v>
      </c>
      <c r="H22" s="109" t="s">
        <v>50</v>
      </c>
      <c r="I22" s="32">
        <f>ROUND(SUM(G17:G22),2)</f>
        <v>0</v>
      </c>
    </row>
    <row r="23" spans="1:9" ht="29.25" customHeight="1" x14ac:dyDescent="0.25">
      <c r="A23" s="11" t="s">
        <v>447</v>
      </c>
      <c r="B23" s="12" t="s">
        <v>52</v>
      </c>
      <c r="C23" s="174" t="s">
        <v>53</v>
      </c>
      <c r="D23" s="12" t="s">
        <v>380</v>
      </c>
      <c r="E23" s="14">
        <v>9</v>
      </c>
      <c r="F23" s="179"/>
      <c r="G23" s="23">
        <f t="shared" ref="G23:G40" si="1">ROUND((E23*F23),2)</f>
        <v>0</v>
      </c>
      <c r="H23" s="34"/>
      <c r="I23" s="35"/>
    </row>
    <row r="24" spans="1:9" ht="29.25" customHeight="1" thickBot="1" x14ac:dyDescent="0.3">
      <c r="A24" s="17" t="s">
        <v>447</v>
      </c>
      <c r="B24" s="18" t="s">
        <v>54</v>
      </c>
      <c r="C24" s="175" t="s">
        <v>116</v>
      </c>
      <c r="D24" s="101" t="s">
        <v>380</v>
      </c>
      <c r="E24" s="103">
        <v>9</v>
      </c>
      <c r="F24" s="22"/>
      <c r="G24" s="23">
        <f t="shared" si="1"/>
        <v>0</v>
      </c>
    </row>
    <row r="25" spans="1:9" ht="28.2" thickBot="1" x14ac:dyDescent="0.3">
      <c r="A25" s="17" t="s">
        <v>447</v>
      </c>
      <c r="B25" s="18" t="s">
        <v>56</v>
      </c>
      <c r="C25" s="177" t="s">
        <v>57</v>
      </c>
      <c r="D25" s="18" t="s">
        <v>15</v>
      </c>
      <c r="E25" s="140">
        <v>33</v>
      </c>
      <c r="F25" s="29"/>
      <c r="G25" s="30">
        <f t="shared" si="1"/>
        <v>0</v>
      </c>
      <c r="H25" s="109" t="s">
        <v>58</v>
      </c>
      <c r="I25" s="32">
        <f>ROUND(SUM(G23:G25),2)</f>
        <v>0</v>
      </c>
    </row>
    <row r="26" spans="1:9" ht="27.6" x14ac:dyDescent="0.25">
      <c r="A26" s="11" t="s">
        <v>504</v>
      </c>
      <c r="B26" s="12" t="s">
        <v>60</v>
      </c>
      <c r="C26" s="174" t="s">
        <v>453</v>
      </c>
      <c r="D26" s="12" t="s">
        <v>380</v>
      </c>
      <c r="E26" s="14">
        <v>23</v>
      </c>
      <c r="F26" s="38"/>
      <c r="G26" s="16">
        <f t="shared" si="1"/>
        <v>0</v>
      </c>
      <c r="H26" s="54"/>
      <c r="I26" s="39"/>
    </row>
    <row r="27" spans="1:9" ht="27.6" x14ac:dyDescent="0.25">
      <c r="A27" s="17" t="s">
        <v>504</v>
      </c>
      <c r="B27" s="18" t="s">
        <v>62</v>
      </c>
      <c r="C27" s="176" t="s">
        <v>63</v>
      </c>
      <c r="D27" s="18" t="s">
        <v>380</v>
      </c>
      <c r="E27" s="140">
        <v>23</v>
      </c>
      <c r="F27" s="180"/>
      <c r="G27" s="23">
        <f t="shared" si="1"/>
        <v>0</v>
      </c>
      <c r="H27" s="54"/>
      <c r="I27" s="39"/>
    </row>
    <row r="28" spans="1:9" ht="27.6" customHeight="1" x14ac:dyDescent="0.25">
      <c r="A28" s="17" t="s">
        <v>504</v>
      </c>
      <c r="B28" s="18" t="s">
        <v>64</v>
      </c>
      <c r="C28" s="175" t="s">
        <v>129</v>
      </c>
      <c r="D28" s="18" t="s">
        <v>380</v>
      </c>
      <c r="E28" s="181">
        <v>17</v>
      </c>
      <c r="F28" s="180"/>
      <c r="G28" s="23">
        <f t="shared" si="1"/>
        <v>0</v>
      </c>
      <c r="H28" s="54"/>
      <c r="I28" s="39"/>
    </row>
    <row r="29" spans="1:9" ht="26.4" customHeight="1" x14ac:dyDescent="0.25">
      <c r="A29" s="17" t="s">
        <v>504</v>
      </c>
      <c r="B29" s="18" t="s">
        <v>66</v>
      </c>
      <c r="C29" s="175" t="s">
        <v>67</v>
      </c>
      <c r="D29" s="18" t="s">
        <v>380</v>
      </c>
      <c r="E29" s="181">
        <v>4.5</v>
      </c>
      <c r="F29" s="180"/>
      <c r="G29" s="23">
        <f>ROUND((E29*F29),2)</f>
        <v>0</v>
      </c>
      <c r="H29" s="54"/>
      <c r="I29" s="39"/>
    </row>
    <row r="30" spans="1:9" ht="27.6" customHeight="1" x14ac:dyDescent="0.25">
      <c r="A30" s="17" t="s">
        <v>504</v>
      </c>
      <c r="B30" s="18" t="s">
        <v>68</v>
      </c>
      <c r="C30" s="175" t="s">
        <v>69</v>
      </c>
      <c r="D30" s="18" t="s">
        <v>380</v>
      </c>
      <c r="E30" s="181">
        <v>1.5</v>
      </c>
      <c r="F30" s="180"/>
      <c r="G30" s="23">
        <f>ROUND((E30*F30),2)</f>
        <v>0</v>
      </c>
      <c r="H30" s="54"/>
      <c r="I30" s="39"/>
    </row>
    <row r="31" spans="1:9" ht="27.6" customHeight="1" x14ac:dyDescent="0.25">
      <c r="A31" s="17" t="s">
        <v>504</v>
      </c>
      <c r="B31" s="18" t="s">
        <v>70</v>
      </c>
      <c r="C31" s="175" t="s">
        <v>277</v>
      </c>
      <c r="D31" s="18" t="s">
        <v>15</v>
      </c>
      <c r="E31" s="181">
        <v>14</v>
      </c>
      <c r="F31" s="180"/>
      <c r="G31" s="23">
        <f>ROUND((E31*F31),2)</f>
        <v>0</v>
      </c>
      <c r="H31" s="54"/>
      <c r="I31" s="39"/>
    </row>
    <row r="32" spans="1:9" ht="26.4" customHeight="1" thickBot="1" x14ac:dyDescent="0.3">
      <c r="A32" s="17" t="s">
        <v>504</v>
      </c>
      <c r="B32" s="18" t="s">
        <v>72</v>
      </c>
      <c r="C32" s="175" t="s">
        <v>134</v>
      </c>
      <c r="D32" s="18" t="s">
        <v>15</v>
      </c>
      <c r="E32" s="181">
        <v>9.5</v>
      </c>
      <c r="F32" s="180"/>
      <c r="G32" s="23">
        <f t="shared" si="1"/>
        <v>0</v>
      </c>
      <c r="H32" s="54"/>
      <c r="I32" s="39"/>
    </row>
    <row r="33" spans="1:9" s="39" customFormat="1" ht="28.2" thickBot="1" x14ac:dyDescent="0.3">
      <c r="A33" s="17" t="s">
        <v>504</v>
      </c>
      <c r="B33" s="18" t="s">
        <v>74</v>
      </c>
      <c r="C33" s="177" t="s">
        <v>77</v>
      </c>
      <c r="D33" s="112" t="s">
        <v>15</v>
      </c>
      <c r="E33" s="140">
        <v>14</v>
      </c>
      <c r="F33" s="41"/>
      <c r="G33" s="30">
        <f t="shared" si="1"/>
        <v>0</v>
      </c>
      <c r="H33" s="109" t="s">
        <v>78</v>
      </c>
      <c r="I33" s="32">
        <f>ROUND(SUM(G26:G33),2)</f>
        <v>0</v>
      </c>
    </row>
    <row r="34" spans="1:9" s="39" customFormat="1" ht="28.2" customHeight="1" x14ac:dyDescent="0.25">
      <c r="A34" s="11" t="s">
        <v>505</v>
      </c>
      <c r="B34" s="12" t="s">
        <v>122</v>
      </c>
      <c r="C34" s="174" t="s">
        <v>63</v>
      </c>
      <c r="D34" s="12" t="s">
        <v>380</v>
      </c>
      <c r="E34" s="14">
        <v>12.5</v>
      </c>
      <c r="F34" s="38"/>
      <c r="G34" s="16">
        <f t="shared" si="1"/>
        <v>0</v>
      </c>
      <c r="H34" s="54"/>
    </row>
    <row r="35" spans="1:9" s="39" customFormat="1" ht="27" customHeight="1" x14ac:dyDescent="0.25">
      <c r="A35" s="17" t="s">
        <v>505</v>
      </c>
      <c r="B35" s="18" t="s">
        <v>123</v>
      </c>
      <c r="C35" s="176" t="s">
        <v>506</v>
      </c>
      <c r="D35" s="18" t="s">
        <v>380</v>
      </c>
      <c r="E35" s="140">
        <v>12.5</v>
      </c>
      <c r="F35" s="180"/>
      <c r="G35" s="23">
        <f t="shared" si="1"/>
        <v>0</v>
      </c>
      <c r="H35" s="54"/>
    </row>
    <row r="36" spans="1:9" s="39" customFormat="1" ht="27" customHeight="1" thickBot="1" x14ac:dyDescent="0.3">
      <c r="A36" s="17" t="s">
        <v>505</v>
      </c>
      <c r="B36" s="18" t="s">
        <v>125</v>
      </c>
      <c r="C36" s="175" t="s">
        <v>277</v>
      </c>
      <c r="D36" s="18" t="s">
        <v>15</v>
      </c>
      <c r="E36" s="181">
        <v>27</v>
      </c>
      <c r="F36" s="180"/>
      <c r="G36" s="23">
        <f t="shared" si="1"/>
        <v>0</v>
      </c>
      <c r="H36" s="54"/>
    </row>
    <row r="37" spans="1:9" s="39" customFormat="1" ht="27" customHeight="1" thickBot="1" x14ac:dyDescent="0.3">
      <c r="A37" s="182" t="s">
        <v>505</v>
      </c>
      <c r="B37" s="112" t="s">
        <v>127</v>
      </c>
      <c r="C37" s="183" t="s">
        <v>77</v>
      </c>
      <c r="D37" s="112" t="s">
        <v>15</v>
      </c>
      <c r="E37" s="184">
        <v>27</v>
      </c>
      <c r="F37" s="41"/>
      <c r="G37" s="30">
        <f t="shared" si="1"/>
        <v>0</v>
      </c>
      <c r="H37" s="109" t="s">
        <v>136</v>
      </c>
      <c r="I37" s="32">
        <f>ROUND(SUM(G34:G37),2)</f>
        <v>0</v>
      </c>
    </row>
    <row r="38" spans="1:9" s="39" customFormat="1" ht="28.2" customHeight="1" thickBot="1" x14ac:dyDescent="0.3">
      <c r="A38" s="11" t="s">
        <v>79</v>
      </c>
      <c r="B38" s="12" t="s">
        <v>80</v>
      </c>
      <c r="C38" s="174" t="s">
        <v>462</v>
      </c>
      <c r="D38" s="12" t="s">
        <v>26</v>
      </c>
      <c r="E38" s="14">
        <v>5</v>
      </c>
      <c r="F38" s="180"/>
      <c r="G38" s="23">
        <f t="shared" si="1"/>
        <v>0</v>
      </c>
      <c r="H38" s="54"/>
    </row>
    <row r="39" spans="1:9" s="39" customFormat="1" ht="35.25" customHeight="1" thickBot="1" x14ac:dyDescent="0.3">
      <c r="A39" s="25" t="s">
        <v>79</v>
      </c>
      <c r="B39" s="26" t="s">
        <v>82</v>
      </c>
      <c r="C39" s="177" t="s">
        <v>91</v>
      </c>
      <c r="D39" s="26" t="s">
        <v>380</v>
      </c>
      <c r="E39" s="185">
        <v>154</v>
      </c>
      <c r="F39" s="41"/>
      <c r="G39" s="30">
        <f t="shared" si="1"/>
        <v>0</v>
      </c>
      <c r="H39" s="109" t="s">
        <v>92</v>
      </c>
      <c r="I39" s="32">
        <f>ROUND(SUM(G38:G39),2)</f>
        <v>0</v>
      </c>
    </row>
    <row r="40" spans="1:9" ht="28.2" thickBot="1" x14ac:dyDescent="0.3">
      <c r="A40" s="192" t="s">
        <v>93</v>
      </c>
      <c r="B40" s="193" t="s">
        <v>94</v>
      </c>
      <c r="C40" s="194" t="s">
        <v>95</v>
      </c>
      <c r="D40" s="193" t="s">
        <v>12</v>
      </c>
      <c r="E40" s="195">
        <v>1</v>
      </c>
      <c r="F40" s="196"/>
      <c r="G40" s="197">
        <f t="shared" si="1"/>
        <v>0</v>
      </c>
      <c r="H40" s="109" t="s">
        <v>98</v>
      </c>
      <c r="I40" s="32">
        <f>ROUND(SUM(G40:G40),2)</f>
        <v>0</v>
      </c>
    </row>
    <row r="41" spans="1:9" ht="42" thickBot="1" x14ac:dyDescent="0.3">
      <c r="A41" s="44"/>
      <c r="B41" s="45"/>
      <c r="C41" s="44"/>
      <c r="D41" s="45"/>
      <c r="E41" s="45"/>
      <c r="F41" s="121" t="s">
        <v>507</v>
      </c>
      <c r="G41" s="122">
        <f>SUM(G5:G40)</f>
        <v>0</v>
      </c>
      <c r="H41" s="48"/>
      <c r="I41" s="35"/>
    </row>
  </sheetData>
  <mergeCells count="2">
    <mergeCell ref="A1:G1"/>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52AE-3999-49C6-A10A-A0A577469C48}">
  <dimension ref="A1:I47"/>
  <sheetViews>
    <sheetView topLeftCell="D39" zoomScaleNormal="100" workbookViewId="0">
      <selection activeCell="C16" sqref="C16"/>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36.75" customHeight="1" x14ac:dyDescent="0.3">
      <c r="A1" s="485" t="s">
        <v>439</v>
      </c>
      <c r="B1" s="485"/>
      <c r="C1" s="485"/>
      <c r="D1" s="485"/>
      <c r="E1" s="485"/>
      <c r="F1" s="485"/>
      <c r="G1" s="485"/>
    </row>
    <row r="2" spans="1:8" ht="15" customHeight="1" thickBot="1" x14ac:dyDescent="0.35">
      <c r="A2" s="3"/>
      <c r="B2" s="3"/>
      <c r="C2" s="3"/>
      <c r="D2" s="3"/>
      <c r="E2" s="4"/>
      <c r="F2" s="3"/>
      <c r="G2" s="3"/>
    </row>
    <row r="3" spans="1:8" s="2" customFormat="1" ht="21.75" customHeight="1" x14ac:dyDescent="0.25">
      <c r="A3" s="486" t="s">
        <v>440</v>
      </c>
      <c r="B3" s="487"/>
      <c r="C3" s="487"/>
      <c r="D3" s="487"/>
      <c r="E3" s="487"/>
      <c r="F3" s="487"/>
      <c r="G3" s="488"/>
      <c r="H3" s="1"/>
    </row>
    <row r="4" spans="1:8" s="2" customFormat="1" ht="40.200000000000003" customHeight="1" thickBot="1" x14ac:dyDescent="0.3">
      <c r="A4" s="78" t="s">
        <v>2</v>
      </c>
      <c r="B4" s="79" t="s">
        <v>3</v>
      </c>
      <c r="C4" s="79" t="s">
        <v>4</v>
      </c>
      <c r="D4" s="79" t="s">
        <v>5</v>
      </c>
      <c r="E4" s="80" t="s">
        <v>6</v>
      </c>
      <c r="F4" s="81" t="s">
        <v>7</v>
      </c>
      <c r="G4" s="82" t="s">
        <v>8</v>
      </c>
      <c r="H4" s="1"/>
    </row>
    <row r="5" spans="1:8" s="2" customFormat="1" ht="13.8" x14ac:dyDescent="0.25">
      <c r="A5" s="11" t="s">
        <v>170</v>
      </c>
      <c r="B5" s="12" t="s">
        <v>10</v>
      </c>
      <c r="C5" s="13" t="s">
        <v>172</v>
      </c>
      <c r="D5" s="14" t="s">
        <v>173</v>
      </c>
      <c r="E5" s="14">
        <v>1</v>
      </c>
      <c r="F5" s="198"/>
      <c r="G5" s="16">
        <f t="shared" ref="G5:G46" si="0">ROUND((E5*F5),2)</f>
        <v>0</v>
      </c>
      <c r="H5" s="1"/>
    </row>
    <row r="6" spans="1:8" s="2" customFormat="1" ht="13.8" x14ac:dyDescent="0.25">
      <c r="A6" s="17" t="s">
        <v>170</v>
      </c>
      <c r="B6" s="18" t="s">
        <v>13</v>
      </c>
      <c r="C6" s="24" t="s">
        <v>175</v>
      </c>
      <c r="D6" s="21" t="s">
        <v>176</v>
      </c>
      <c r="E6" s="21">
        <v>1</v>
      </c>
      <c r="F6" s="199"/>
      <c r="G6" s="23">
        <f t="shared" si="0"/>
        <v>0</v>
      </c>
      <c r="H6" s="1"/>
    </row>
    <row r="7" spans="1:8" s="2" customFormat="1" ht="13.8" x14ac:dyDescent="0.25">
      <c r="A7" s="17" t="s">
        <v>170</v>
      </c>
      <c r="B7" s="18" t="s">
        <v>16</v>
      </c>
      <c r="C7" s="24" t="s">
        <v>180</v>
      </c>
      <c r="D7" s="21" t="s">
        <v>15</v>
      </c>
      <c r="E7" s="21">
        <v>21</v>
      </c>
      <c r="F7" s="199"/>
      <c r="G7" s="23">
        <f t="shared" si="0"/>
        <v>0</v>
      </c>
      <c r="H7" s="1"/>
    </row>
    <row r="8" spans="1:8" s="2" customFormat="1" ht="20.25" customHeight="1" x14ac:dyDescent="0.25">
      <c r="A8" s="17" t="s">
        <v>170</v>
      </c>
      <c r="B8" s="18" t="s">
        <v>18</v>
      </c>
      <c r="C8" s="24" t="s">
        <v>184</v>
      </c>
      <c r="D8" s="21" t="s">
        <v>15</v>
      </c>
      <c r="E8" s="21">
        <v>21</v>
      </c>
      <c r="F8" s="199"/>
      <c r="G8" s="23">
        <f t="shared" si="0"/>
        <v>0</v>
      </c>
      <c r="H8" s="1"/>
    </row>
    <row r="9" spans="1:8" s="2" customFormat="1" ht="13.8" x14ac:dyDescent="0.25">
      <c r="A9" s="17" t="s">
        <v>170</v>
      </c>
      <c r="B9" s="18" t="s">
        <v>21</v>
      </c>
      <c r="C9" s="24" t="s">
        <v>186</v>
      </c>
      <c r="D9" s="21" t="s">
        <v>15</v>
      </c>
      <c r="E9" s="21">
        <v>21</v>
      </c>
      <c r="F9" s="199"/>
      <c r="G9" s="23">
        <f t="shared" si="0"/>
        <v>0</v>
      </c>
      <c r="H9" s="1"/>
    </row>
    <row r="10" spans="1:8" s="2" customFormat="1" ht="20.25" customHeight="1" x14ac:dyDescent="0.25">
      <c r="A10" s="17" t="s">
        <v>170</v>
      </c>
      <c r="B10" s="18" t="s">
        <v>24</v>
      </c>
      <c r="C10" s="24" t="s">
        <v>188</v>
      </c>
      <c r="D10" s="21" t="s">
        <v>176</v>
      </c>
      <c r="E10" s="21">
        <v>5</v>
      </c>
      <c r="F10" s="199"/>
      <c r="G10" s="23">
        <f t="shared" si="0"/>
        <v>0</v>
      </c>
      <c r="H10" s="1"/>
    </row>
    <row r="11" spans="1:8" s="2" customFormat="1" ht="20.25" customHeight="1" x14ac:dyDescent="0.25">
      <c r="A11" s="17" t="s">
        <v>170</v>
      </c>
      <c r="B11" s="18" t="s">
        <v>27</v>
      </c>
      <c r="C11" s="24" t="s">
        <v>464</v>
      </c>
      <c r="D11" s="21" t="s">
        <v>15</v>
      </c>
      <c r="E11" s="21">
        <v>79</v>
      </c>
      <c r="F11" s="199"/>
      <c r="G11" s="23">
        <f t="shared" si="0"/>
        <v>0</v>
      </c>
      <c r="H11" s="1"/>
    </row>
    <row r="12" spans="1:8" s="2" customFormat="1" ht="20.25" customHeight="1" x14ac:dyDescent="0.25">
      <c r="A12" s="17" t="s">
        <v>170</v>
      </c>
      <c r="B12" s="18" t="s">
        <v>29</v>
      </c>
      <c r="C12" s="24" t="s">
        <v>465</v>
      </c>
      <c r="D12" s="21" t="s">
        <v>15</v>
      </c>
      <c r="E12" s="21">
        <v>100</v>
      </c>
      <c r="F12" s="199"/>
      <c r="G12" s="23">
        <f t="shared" si="0"/>
        <v>0</v>
      </c>
      <c r="H12" s="1"/>
    </row>
    <row r="13" spans="1:8" s="2" customFormat="1" ht="20.25" customHeight="1" x14ac:dyDescent="0.25">
      <c r="A13" s="17" t="s">
        <v>170</v>
      </c>
      <c r="B13" s="18" t="s">
        <v>31</v>
      </c>
      <c r="C13" s="24" t="s">
        <v>466</v>
      </c>
      <c r="D13" s="21" t="s">
        <v>15</v>
      </c>
      <c r="E13" s="21">
        <v>9</v>
      </c>
      <c r="F13" s="199"/>
      <c r="G13" s="23">
        <f t="shared" si="0"/>
        <v>0</v>
      </c>
    </row>
    <row r="14" spans="1:8" s="2" customFormat="1" ht="20.25" customHeight="1" x14ac:dyDescent="0.25">
      <c r="A14" s="17" t="s">
        <v>170</v>
      </c>
      <c r="B14" s="18" t="s">
        <v>106</v>
      </c>
      <c r="C14" s="24" t="s">
        <v>467</v>
      </c>
      <c r="D14" s="21" t="s">
        <v>15</v>
      </c>
      <c r="E14" s="21">
        <v>9</v>
      </c>
      <c r="F14" s="199"/>
      <c r="G14" s="23">
        <f t="shared" si="0"/>
        <v>0</v>
      </c>
    </row>
    <row r="15" spans="1:8" s="2" customFormat="1" ht="13.8" x14ac:dyDescent="0.25">
      <c r="A15" s="17" t="s">
        <v>170</v>
      </c>
      <c r="B15" s="18" t="s">
        <v>107</v>
      </c>
      <c r="C15" s="24" t="s">
        <v>468</v>
      </c>
      <c r="D15" s="21" t="s">
        <v>15</v>
      </c>
      <c r="E15" s="21">
        <v>14</v>
      </c>
      <c r="F15" s="199"/>
      <c r="G15" s="23">
        <f t="shared" si="0"/>
        <v>0</v>
      </c>
    </row>
    <row r="16" spans="1:8" s="2" customFormat="1" ht="32.25" customHeight="1" x14ac:dyDescent="0.25">
      <c r="A16" s="17" t="s">
        <v>170</v>
      </c>
      <c r="B16" s="18" t="s">
        <v>108</v>
      </c>
      <c r="C16" s="200" t="s">
        <v>469</v>
      </c>
      <c r="D16" s="21" t="s">
        <v>176</v>
      </c>
      <c r="E16" s="21">
        <v>2</v>
      </c>
      <c r="F16" s="199"/>
      <c r="G16" s="23">
        <f t="shared" si="0"/>
        <v>0</v>
      </c>
    </row>
    <row r="17" spans="1:7" s="2" customFormat="1" ht="32.25" customHeight="1" x14ac:dyDescent="0.25">
      <c r="A17" s="17" t="s">
        <v>170</v>
      </c>
      <c r="B17" s="18" t="s">
        <v>109</v>
      </c>
      <c r="C17" s="200" t="s">
        <v>204</v>
      </c>
      <c r="D17" s="21" t="s">
        <v>176</v>
      </c>
      <c r="E17" s="21">
        <v>2</v>
      </c>
      <c r="F17" s="199"/>
      <c r="G17" s="23">
        <f t="shared" si="0"/>
        <v>0</v>
      </c>
    </row>
    <row r="18" spans="1:7" s="2" customFormat="1" ht="31.5" customHeight="1" x14ac:dyDescent="0.25">
      <c r="A18" s="17" t="s">
        <v>170</v>
      </c>
      <c r="B18" s="18" t="s">
        <v>111</v>
      </c>
      <c r="C18" s="200" t="s">
        <v>206</v>
      </c>
      <c r="D18" s="21" t="s">
        <v>176</v>
      </c>
      <c r="E18" s="21">
        <v>2</v>
      </c>
      <c r="F18" s="199"/>
      <c r="G18" s="23">
        <f t="shared" si="0"/>
        <v>0</v>
      </c>
    </row>
    <row r="19" spans="1:7" s="2" customFormat="1" ht="32.25" customHeight="1" x14ac:dyDescent="0.25">
      <c r="A19" s="17" t="s">
        <v>170</v>
      </c>
      <c r="B19" s="18" t="s">
        <v>112</v>
      </c>
      <c r="C19" s="200" t="s">
        <v>208</v>
      </c>
      <c r="D19" s="21" t="s">
        <v>176</v>
      </c>
      <c r="E19" s="21">
        <v>2</v>
      </c>
      <c r="F19" s="199"/>
      <c r="G19" s="23">
        <f t="shared" si="0"/>
        <v>0</v>
      </c>
    </row>
    <row r="20" spans="1:7" s="2" customFormat="1" ht="33" customHeight="1" x14ac:dyDescent="0.25">
      <c r="A20" s="17" t="s">
        <v>170</v>
      </c>
      <c r="B20" s="18" t="s">
        <v>470</v>
      </c>
      <c r="C20" s="200" t="s">
        <v>210</v>
      </c>
      <c r="D20" s="21" t="s">
        <v>12</v>
      </c>
      <c r="E20" s="21">
        <v>2</v>
      </c>
      <c r="F20" s="199"/>
      <c r="G20" s="23">
        <f t="shared" si="0"/>
        <v>0</v>
      </c>
    </row>
    <row r="21" spans="1:7" s="2" customFormat="1" ht="33" customHeight="1" x14ac:dyDescent="0.25">
      <c r="A21" s="17" t="s">
        <v>170</v>
      </c>
      <c r="B21" s="18" t="s">
        <v>471</v>
      </c>
      <c r="C21" s="200" t="s">
        <v>472</v>
      </c>
      <c r="D21" s="21" t="s">
        <v>176</v>
      </c>
      <c r="E21" s="21">
        <v>2</v>
      </c>
      <c r="F21" s="199"/>
      <c r="G21" s="23">
        <f>ROUND((E21*F21),2)</f>
        <v>0</v>
      </c>
    </row>
    <row r="22" spans="1:7" s="2" customFormat="1" ht="29.25" customHeight="1" x14ac:dyDescent="0.25">
      <c r="A22" s="17" t="s">
        <v>170</v>
      </c>
      <c r="B22" s="18" t="s">
        <v>473</v>
      </c>
      <c r="C22" s="200" t="s">
        <v>474</v>
      </c>
      <c r="D22" s="21" t="s">
        <v>176</v>
      </c>
      <c r="E22" s="21">
        <v>6</v>
      </c>
      <c r="F22" s="199"/>
      <c r="G22" s="23">
        <f t="shared" si="0"/>
        <v>0</v>
      </c>
    </row>
    <row r="23" spans="1:7" s="2" customFormat="1" ht="30" customHeight="1" x14ac:dyDescent="0.25">
      <c r="A23" s="17" t="s">
        <v>170</v>
      </c>
      <c r="B23" s="18" t="s">
        <v>475</v>
      </c>
      <c r="C23" s="200" t="s">
        <v>217</v>
      </c>
      <c r="D23" s="21" t="s">
        <v>176</v>
      </c>
      <c r="E23" s="21">
        <v>3</v>
      </c>
      <c r="F23" s="199"/>
      <c r="G23" s="23">
        <f t="shared" si="0"/>
        <v>0</v>
      </c>
    </row>
    <row r="24" spans="1:7" s="2" customFormat="1" ht="30" customHeight="1" x14ac:dyDescent="0.25">
      <c r="A24" s="17" t="s">
        <v>170</v>
      </c>
      <c r="B24" s="18" t="s">
        <v>476</v>
      </c>
      <c r="C24" s="200" t="s">
        <v>477</v>
      </c>
      <c r="D24" s="21" t="s">
        <v>176</v>
      </c>
      <c r="E24" s="21">
        <v>1</v>
      </c>
      <c r="F24" s="199"/>
      <c r="G24" s="23">
        <f>ROUND((E24*F24),2)</f>
        <v>0</v>
      </c>
    </row>
    <row r="25" spans="1:7" s="2" customFormat="1" ht="30" customHeight="1" x14ac:dyDescent="0.25">
      <c r="A25" s="17" t="s">
        <v>170</v>
      </c>
      <c r="B25" s="18" t="s">
        <v>478</v>
      </c>
      <c r="C25" s="200" t="s">
        <v>219</v>
      </c>
      <c r="D25" s="21" t="s">
        <v>176</v>
      </c>
      <c r="E25" s="21">
        <v>2</v>
      </c>
      <c r="F25" s="199"/>
      <c r="G25" s="23">
        <f t="shared" si="0"/>
        <v>0</v>
      </c>
    </row>
    <row r="26" spans="1:7" s="2" customFormat="1" ht="30" customHeight="1" x14ac:dyDescent="0.25">
      <c r="A26" s="17" t="s">
        <v>170</v>
      </c>
      <c r="B26" s="18" t="s">
        <v>479</v>
      </c>
      <c r="C26" s="200" t="s">
        <v>221</v>
      </c>
      <c r="D26" s="21" t="s">
        <v>176</v>
      </c>
      <c r="E26" s="21">
        <v>3</v>
      </c>
      <c r="F26" s="199"/>
      <c r="G26" s="23">
        <f t="shared" si="0"/>
        <v>0</v>
      </c>
    </row>
    <row r="27" spans="1:7" s="2" customFormat="1" ht="30" customHeight="1" x14ac:dyDescent="0.25">
      <c r="A27" s="17" t="s">
        <v>170</v>
      </c>
      <c r="B27" s="18" t="s">
        <v>480</v>
      </c>
      <c r="C27" s="200" t="s">
        <v>481</v>
      </c>
      <c r="D27" s="21" t="s">
        <v>176</v>
      </c>
      <c r="E27" s="21">
        <v>3</v>
      </c>
      <c r="F27" s="199"/>
      <c r="G27" s="23">
        <f t="shared" si="0"/>
        <v>0</v>
      </c>
    </row>
    <row r="28" spans="1:7" s="2" customFormat="1" ht="28.5" customHeight="1" x14ac:dyDescent="0.25">
      <c r="A28" s="17" t="s">
        <v>170</v>
      </c>
      <c r="B28" s="18" t="s">
        <v>482</v>
      </c>
      <c r="C28" s="200" t="s">
        <v>225</v>
      </c>
      <c r="D28" s="21" t="s">
        <v>176</v>
      </c>
      <c r="E28" s="21">
        <v>3</v>
      </c>
      <c r="F28" s="199"/>
      <c r="G28" s="23">
        <f t="shared" si="0"/>
        <v>0</v>
      </c>
    </row>
    <row r="29" spans="1:7" s="2" customFormat="1" ht="28.5" customHeight="1" x14ac:dyDescent="0.25">
      <c r="A29" s="17" t="s">
        <v>170</v>
      </c>
      <c r="B29" s="18" t="s">
        <v>483</v>
      </c>
      <c r="C29" s="201" t="s">
        <v>227</v>
      </c>
      <c r="D29" s="21" t="s">
        <v>12</v>
      </c>
      <c r="E29" s="115">
        <v>1</v>
      </c>
      <c r="F29" s="202"/>
      <c r="G29" s="23">
        <f t="shared" si="0"/>
        <v>0</v>
      </c>
    </row>
    <row r="30" spans="1:7" s="2" customFormat="1" ht="28.5" customHeight="1" x14ac:dyDescent="0.25">
      <c r="A30" s="17" t="s">
        <v>170</v>
      </c>
      <c r="B30" s="18" t="s">
        <v>484</v>
      </c>
      <c r="C30" s="201" t="s">
        <v>229</v>
      </c>
      <c r="D30" s="21" t="s">
        <v>262</v>
      </c>
      <c r="E30" s="115">
        <v>19</v>
      </c>
      <c r="F30" s="202"/>
      <c r="G30" s="187">
        <f>ROUND((E30*F30),2)</f>
        <v>0</v>
      </c>
    </row>
    <row r="31" spans="1:7" s="2" customFormat="1" ht="28.5" customHeight="1" x14ac:dyDescent="0.25">
      <c r="A31" s="17" t="s">
        <v>170</v>
      </c>
      <c r="B31" s="18" t="s">
        <v>485</v>
      </c>
      <c r="C31" s="201" t="s">
        <v>232</v>
      </c>
      <c r="D31" s="21" t="s">
        <v>114</v>
      </c>
      <c r="E31" s="115">
        <v>10</v>
      </c>
      <c r="F31" s="202"/>
      <c r="G31" s="187">
        <f>ROUND((E31*F31),2)</f>
        <v>0</v>
      </c>
    </row>
    <row r="32" spans="1:7" s="2" customFormat="1" ht="28.5" customHeight="1" x14ac:dyDescent="0.25">
      <c r="A32" s="17" t="s">
        <v>170</v>
      </c>
      <c r="B32" s="18" t="s">
        <v>486</v>
      </c>
      <c r="C32" s="201" t="s">
        <v>343</v>
      </c>
      <c r="D32" s="21" t="s">
        <v>262</v>
      </c>
      <c r="E32" s="115">
        <v>15</v>
      </c>
      <c r="F32" s="202"/>
      <c r="G32" s="187">
        <f>ROUND((E32*F32),2)</f>
        <v>0</v>
      </c>
    </row>
    <row r="33" spans="1:9" s="2" customFormat="1" ht="29.25" customHeight="1" thickBot="1" x14ac:dyDescent="0.3">
      <c r="A33" s="17" t="s">
        <v>170</v>
      </c>
      <c r="B33" s="18" t="s">
        <v>487</v>
      </c>
      <c r="C33" s="201" t="s">
        <v>488</v>
      </c>
      <c r="D33" s="21" t="s">
        <v>262</v>
      </c>
      <c r="E33" s="115">
        <v>15</v>
      </c>
      <c r="F33" s="202"/>
      <c r="G33" s="187">
        <f t="shared" si="0"/>
        <v>0</v>
      </c>
    </row>
    <row r="34" spans="1:9" s="2" customFormat="1" ht="29.25" customHeight="1" thickBot="1" x14ac:dyDescent="0.3">
      <c r="A34" s="25" t="s">
        <v>170</v>
      </c>
      <c r="B34" s="26" t="s">
        <v>489</v>
      </c>
      <c r="C34" s="203" t="s">
        <v>490</v>
      </c>
      <c r="D34" s="28" t="s">
        <v>262</v>
      </c>
      <c r="E34" s="28">
        <v>4</v>
      </c>
      <c r="F34" s="204"/>
      <c r="G34" s="30">
        <f t="shared" si="0"/>
        <v>0</v>
      </c>
      <c r="H34" s="31" t="s">
        <v>33</v>
      </c>
      <c r="I34" s="32">
        <f>ROUND(SUM(G5:G34),2)</f>
        <v>0</v>
      </c>
    </row>
    <row r="35" spans="1:9" s="2" customFormat="1" ht="183.6" customHeight="1" x14ac:dyDescent="0.25">
      <c r="A35" s="11" t="s">
        <v>234</v>
      </c>
      <c r="B35" s="12" t="s">
        <v>35</v>
      </c>
      <c r="C35" s="13" t="s">
        <v>491</v>
      </c>
      <c r="D35" s="14" t="s">
        <v>12</v>
      </c>
      <c r="E35" s="14">
        <v>1</v>
      </c>
      <c r="F35" s="198"/>
      <c r="G35" s="16">
        <f t="shared" si="0"/>
        <v>0</v>
      </c>
      <c r="H35" s="1"/>
    </row>
    <row r="36" spans="1:9" s="2" customFormat="1" ht="27" customHeight="1" x14ac:dyDescent="0.25">
      <c r="A36" s="17" t="s">
        <v>234</v>
      </c>
      <c r="B36" s="18" t="s">
        <v>38</v>
      </c>
      <c r="C36" s="24" t="s">
        <v>236</v>
      </c>
      <c r="D36" s="21" t="s">
        <v>176</v>
      </c>
      <c r="E36" s="21">
        <v>2</v>
      </c>
      <c r="F36" s="199"/>
      <c r="G36" s="23">
        <f t="shared" si="0"/>
        <v>0</v>
      </c>
      <c r="H36" s="1"/>
    </row>
    <row r="37" spans="1:9" s="2" customFormat="1" ht="30.75" customHeight="1" x14ac:dyDescent="0.25">
      <c r="A37" s="17" t="s">
        <v>234</v>
      </c>
      <c r="B37" s="18" t="s">
        <v>40</v>
      </c>
      <c r="C37" s="24" t="s">
        <v>237</v>
      </c>
      <c r="D37" s="21" t="s">
        <v>176</v>
      </c>
      <c r="E37" s="21">
        <v>2</v>
      </c>
      <c r="F37" s="199"/>
      <c r="G37" s="23">
        <f t="shared" si="0"/>
        <v>0</v>
      </c>
      <c r="H37" s="1"/>
    </row>
    <row r="38" spans="1:9" s="2" customFormat="1" ht="30.75" customHeight="1" x14ac:dyDescent="0.25">
      <c r="A38" s="17" t="s">
        <v>234</v>
      </c>
      <c r="B38" s="18" t="s">
        <v>42</v>
      </c>
      <c r="C38" s="24" t="s">
        <v>492</v>
      </c>
      <c r="D38" s="21" t="s">
        <v>15</v>
      </c>
      <c r="E38" s="21">
        <v>118</v>
      </c>
      <c r="F38" s="199"/>
      <c r="G38" s="23">
        <f t="shared" si="0"/>
        <v>0</v>
      </c>
      <c r="H38" s="1"/>
    </row>
    <row r="39" spans="1:9" s="2" customFormat="1" ht="38.25" customHeight="1" x14ac:dyDescent="0.25">
      <c r="A39" s="17" t="s">
        <v>234</v>
      </c>
      <c r="B39" s="18" t="s">
        <v>44</v>
      </c>
      <c r="C39" s="24" t="s">
        <v>493</v>
      </c>
      <c r="D39" s="21" t="s">
        <v>15</v>
      </c>
      <c r="E39" s="21">
        <v>14</v>
      </c>
      <c r="F39" s="199"/>
      <c r="G39" s="23">
        <f t="shared" si="0"/>
        <v>0</v>
      </c>
      <c r="H39" s="1"/>
    </row>
    <row r="40" spans="1:9" s="2" customFormat="1" ht="44.25" customHeight="1" x14ac:dyDescent="0.25">
      <c r="A40" s="17" t="s">
        <v>234</v>
      </c>
      <c r="B40" s="18" t="s">
        <v>46</v>
      </c>
      <c r="C40" s="24" t="s">
        <v>494</v>
      </c>
      <c r="D40" s="21" t="s">
        <v>12</v>
      </c>
      <c r="E40" s="21">
        <v>6</v>
      </c>
      <c r="F40" s="199"/>
      <c r="G40" s="23">
        <f t="shared" si="0"/>
        <v>0</v>
      </c>
      <c r="H40" s="1"/>
    </row>
    <row r="41" spans="1:9" x14ac:dyDescent="0.3">
      <c r="A41" s="17" t="s">
        <v>234</v>
      </c>
      <c r="B41" s="18" t="s">
        <v>48</v>
      </c>
      <c r="C41" s="24" t="s">
        <v>495</v>
      </c>
      <c r="D41" s="21" t="s">
        <v>15</v>
      </c>
      <c r="E41" s="21">
        <v>79</v>
      </c>
      <c r="F41" s="199"/>
      <c r="G41" s="23">
        <f t="shared" si="0"/>
        <v>0</v>
      </c>
      <c r="H41" s="1"/>
      <c r="I41" s="2"/>
    </row>
    <row r="42" spans="1:9" x14ac:dyDescent="0.3">
      <c r="A42" s="17" t="s">
        <v>234</v>
      </c>
      <c r="B42" s="18" t="s">
        <v>115</v>
      </c>
      <c r="C42" s="24" t="s">
        <v>242</v>
      </c>
      <c r="D42" s="21" t="s">
        <v>15</v>
      </c>
      <c r="E42" s="21">
        <v>21</v>
      </c>
      <c r="F42" s="199"/>
      <c r="G42" s="23">
        <f t="shared" si="0"/>
        <v>0</v>
      </c>
      <c r="H42" s="1"/>
      <c r="I42" s="2"/>
    </row>
    <row r="43" spans="1:9" x14ac:dyDescent="0.3">
      <c r="A43" s="17" t="s">
        <v>234</v>
      </c>
      <c r="B43" s="18" t="s">
        <v>496</v>
      </c>
      <c r="C43" s="24" t="s">
        <v>243</v>
      </c>
      <c r="D43" s="21" t="s">
        <v>15</v>
      </c>
      <c r="E43" s="21">
        <v>21</v>
      </c>
      <c r="F43" s="199"/>
      <c r="G43" s="23">
        <f t="shared" si="0"/>
        <v>0</v>
      </c>
      <c r="H43" s="1"/>
      <c r="I43" s="2"/>
    </row>
    <row r="44" spans="1:9" x14ac:dyDescent="0.3">
      <c r="A44" s="17" t="s">
        <v>234</v>
      </c>
      <c r="B44" s="18" t="s">
        <v>497</v>
      </c>
      <c r="C44" s="24" t="s">
        <v>246</v>
      </c>
      <c r="D44" s="21" t="s">
        <v>12</v>
      </c>
      <c r="E44" s="21">
        <v>2</v>
      </c>
      <c r="F44" s="199"/>
      <c r="G44" s="23">
        <f t="shared" si="0"/>
        <v>0</v>
      </c>
    </row>
    <row r="45" spans="1:9" ht="15" thickBot="1" x14ac:dyDescent="0.35">
      <c r="A45" s="17" t="s">
        <v>234</v>
      </c>
      <c r="B45" s="18" t="s">
        <v>498</v>
      </c>
      <c r="C45" s="113" t="s">
        <v>499</v>
      </c>
      <c r="D45" s="21" t="s">
        <v>176</v>
      </c>
      <c r="E45" s="115">
        <v>2</v>
      </c>
      <c r="F45" s="202"/>
      <c r="G45" s="187">
        <f t="shared" si="0"/>
        <v>0</v>
      </c>
    </row>
    <row r="46" spans="1:9" ht="28.2" thickBot="1" x14ac:dyDescent="0.35">
      <c r="A46" s="25" t="s">
        <v>234</v>
      </c>
      <c r="B46" s="26" t="s">
        <v>500</v>
      </c>
      <c r="C46" s="27" t="s">
        <v>248</v>
      </c>
      <c r="D46" s="28" t="s">
        <v>12</v>
      </c>
      <c r="E46" s="28">
        <v>3</v>
      </c>
      <c r="F46" s="204"/>
      <c r="G46" s="30">
        <f t="shared" si="0"/>
        <v>0</v>
      </c>
      <c r="H46" s="31" t="s">
        <v>50</v>
      </c>
      <c r="I46" s="32">
        <f>ROUND(SUM(G35:G46),2)</f>
        <v>0</v>
      </c>
    </row>
    <row r="47" spans="1:9" ht="42" thickBot="1" x14ac:dyDescent="0.35">
      <c r="C47" s="205"/>
      <c r="F47" s="46" t="s">
        <v>463</v>
      </c>
      <c r="G47" s="47">
        <f>SUM(G5:G46)</f>
        <v>0</v>
      </c>
      <c r="H47" s="1"/>
      <c r="I47" s="2"/>
    </row>
  </sheetData>
  <mergeCells count="2">
    <mergeCell ref="A1:G1"/>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04527-D36B-4130-9519-23CD299B51D2}">
  <dimension ref="A1:I61"/>
  <sheetViews>
    <sheetView topLeftCell="E52" zoomScaleNormal="100" workbookViewId="0">
      <selection activeCell="A3" sqref="A3:G3"/>
    </sheetView>
  </sheetViews>
  <sheetFormatPr defaultColWidth="9.109375" defaultRowHeight="13.8" x14ac:dyDescent="0.25"/>
  <cols>
    <col min="1" max="1" width="39.6640625" style="68" customWidth="1"/>
    <col min="2" max="2" width="10.5546875" style="69" customWidth="1"/>
    <col min="3" max="3" width="79.332031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9" ht="39.9" customHeight="1" x14ac:dyDescent="0.25">
      <c r="A1" s="485" t="s">
        <v>439</v>
      </c>
      <c r="B1" s="485"/>
      <c r="C1" s="485"/>
      <c r="D1" s="485"/>
      <c r="E1" s="485"/>
      <c r="F1" s="485"/>
      <c r="G1" s="485"/>
    </row>
    <row r="2" spans="1:9" ht="21.75" customHeight="1" thickBot="1" x14ac:dyDescent="0.3">
      <c r="A2" s="3"/>
      <c r="B2" s="3"/>
      <c r="C2" s="3"/>
      <c r="D2" s="3"/>
      <c r="E2" s="4"/>
      <c r="F2" s="3"/>
      <c r="G2" s="3"/>
    </row>
    <row r="3" spans="1:9" ht="21.75" customHeight="1" x14ac:dyDescent="0.25">
      <c r="A3" s="486" t="s">
        <v>440</v>
      </c>
      <c r="B3" s="487"/>
      <c r="C3" s="487"/>
      <c r="D3" s="487"/>
      <c r="E3" s="487"/>
      <c r="F3" s="487"/>
      <c r="G3" s="488"/>
    </row>
    <row r="4" spans="1:9" ht="39" customHeight="1" thickBot="1" x14ac:dyDescent="0.3">
      <c r="A4" s="78" t="s">
        <v>2</v>
      </c>
      <c r="B4" s="99" t="s">
        <v>3</v>
      </c>
      <c r="C4" s="79" t="s">
        <v>4</v>
      </c>
      <c r="D4" s="79" t="s">
        <v>5</v>
      </c>
      <c r="E4" s="80" t="s">
        <v>6</v>
      </c>
      <c r="F4" s="81" t="s">
        <v>7</v>
      </c>
      <c r="G4" s="82" t="s">
        <v>8</v>
      </c>
    </row>
    <row r="5" spans="1:9" ht="20.25" customHeight="1" x14ac:dyDescent="0.25">
      <c r="A5" s="11" t="s">
        <v>9</v>
      </c>
      <c r="B5" s="12" t="s">
        <v>10</v>
      </c>
      <c r="C5" s="174" t="s">
        <v>11</v>
      </c>
      <c r="D5" s="12" t="s">
        <v>12</v>
      </c>
      <c r="E5" s="14">
        <v>1</v>
      </c>
      <c r="F5" s="15"/>
      <c r="G5" s="16">
        <f t="shared" ref="G5:G35" si="0">ROUND((E5*F5),2)</f>
        <v>0</v>
      </c>
    </row>
    <row r="6" spans="1:9" ht="20.25" customHeight="1" x14ac:dyDescent="0.25">
      <c r="A6" s="17" t="s">
        <v>9</v>
      </c>
      <c r="B6" s="18" t="s">
        <v>13</v>
      </c>
      <c r="C6" s="175" t="s">
        <v>14</v>
      </c>
      <c r="D6" s="101" t="s">
        <v>15</v>
      </c>
      <c r="E6" s="103">
        <v>16.5</v>
      </c>
      <c r="F6" s="22"/>
      <c r="G6" s="23">
        <f t="shared" si="0"/>
        <v>0</v>
      </c>
    </row>
    <row r="7" spans="1:9" ht="20.25" customHeight="1" x14ac:dyDescent="0.25">
      <c r="A7" s="17" t="s">
        <v>9</v>
      </c>
      <c r="B7" s="18" t="s">
        <v>16</v>
      </c>
      <c r="C7" s="175" t="s">
        <v>102</v>
      </c>
      <c r="D7" s="101" t="s">
        <v>15</v>
      </c>
      <c r="E7" s="103">
        <v>16.5</v>
      </c>
      <c r="F7" s="22"/>
      <c r="G7" s="23">
        <f t="shared" si="0"/>
        <v>0</v>
      </c>
    </row>
    <row r="8" spans="1:9" ht="20.25" customHeight="1" x14ac:dyDescent="0.25">
      <c r="A8" s="17" t="s">
        <v>9</v>
      </c>
      <c r="B8" s="18" t="s">
        <v>18</v>
      </c>
      <c r="C8" s="175" t="s">
        <v>433</v>
      </c>
      <c r="D8" s="101" t="s">
        <v>380</v>
      </c>
      <c r="E8" s="103">
        <v>28</v>
      </c>
      <c r="F8" s="22"/>
      <c r="G8" s="23">
        <f t="shared" si="0"/>
        <v>0</v>
      </c>
    </row>
    <row r="9" spans="1:9" x14ac:dyDescent="0.25">
      <c r="A9" s="17" t="s">
        <v>9</v>
      </c>
      <c r="B9" s="18" t="s">
        <v>21</v>
      </c>
      <c r="C9" s="176" t="s">
        <v>17</v>
      </c>
      <c r="D9" s="18" t="s">
        <v>15</v>
      </c>
      <c r="E9" s="140">
        <v>113</v>
      </c>
      <c r="F9" s="22"/>
      <c r="G9" s="23">
        <f t="shared" si="0"/>
        <v>0</v>
      </c>
    </row>
    <row r="10" spans="1:9" ht="16.8" x14ac:dyDescent="0.25">
      <c r="A10" s="17" t="s">
        <v>9</v>
      </c>
      <c r="B10" s="18" t="s">
        <v>24</v>
      </c>
      <c r="C10" s="175" t="s">
        <v>441</v>
      </c>
      <c r="D10" s="101" t="s">
        <v>386</v>
      </c>
      <c r="E10" s="103">
        <v>2.5</v>
      </c>
      <c r="F10" s="22"/>
      <c r="G10" s="23">
        <f t="shared" si="0"/>
        <v>0</v>
      </c>
    </row>
    <row r="11" spans="1:9" ht="27.6" x14ac:dyDescent="0.25">
      <c r="A11" s="17" t="s">
        <v>9</v>
      </c>
      <c r="B11" s="18" t="s">
        <v>27</v>
      </c>
      <c r="C11" s="175" t="s">
        <v>442</v>
      </c>
      <c r="D11" s="101" t="s">
        <v>23</v>
      </c>
      <c r="E11" s="103">
        <v>6</v>
      </c>
      <c r="F11" s="22"/>
      <c r="G11" s="23">
        <f t="shared" si="0"/>
        <v>0</v>
      </c>
    </row>
    <row r="12" spans="1:9" x14ac:dyDescent="0.25">
      <c r="A12" s="17" t="s">
        <v>9</v>
      </c>
      <c r="B12" s="18" t="s">
        <v>29</v>
      </c>
      <c r="C12" s="175" t="s">
        <v>265</v>
      </c>
      <c r="D12" s="101" t="s">
        <v>26</v>
      </c>
      <c r="E12" s="103">
        <v>2</v>
      </c>
      <c r="F12" s="22"/>
      <c r="G12" s="23">
        <f t="shared" si="0"/>
        <v>0</v>
      </c>
    </row>
    <row r="13" spans="1:9" x14ac:dyDescent="0.25">
      <c r="A13" s="17" t="s">
        <v>9</v>
      </c>
      <c r="B13" s="18" t="s">
        <v>31</v>
      </c>
      <c r="C13" s="175" t="s">
        <v>110</v>
      </c>
      <c r="D13" s="101" t="s">
        <v>26</v>
      </c>
      <c r="E13" s="103">
        <v>4</v>
      </c>
      <c r="F13" s="22"/>
      <c r="G13" s="23">
        <f t="shared" si="0"/>
        <v>0</v>
      </c>
    </row>
    <row r="14" spans="1:9" ht="17.399999999999999" thickBot="1" x14ac:dyDescent="0.3">
      <c r="A14" s="17" t="s">
        <v>9</v>
      </c>
      <c r="B14" s="18" t="s">
        <v>106</v>
      </c>
      <c r="C14" s="175" t="s">
        <v>30</v>
      </c>
      <c r="D14" s="101" t="s">
        <v>380</v>
      </c>
      <c r="E14" s="103">
        <v>18</v>
      </c>
      <c r="F14" s="22"/>
      <c r="G14" s="23">
        <f t="shared" si="0"/>
        <v>0</v>
      </c>
    </row>
    <row r="15" spans="1:9" ht="29.25" customHeight="1" thickBot="1" x14ac:dyDescent="0.3">
      <c r="A15" s="17" t="s">
        <v>9</v>
      </c>
      <c r="B15" s="18" t="s">
        <v>107</v>
      </c>
      <c r="C15" s="177" t="s">
        <v>32</v>
      </c>
      <c r="D15" s="178" t="s">
        <v>23</v>
      </c>
      <c r="E15" s="140">
        <v>9.5</v>
      </c>
      <c r="F15" s="29"/>
      <c r="G15" s="30">
        <f>ROUND((E15*F15),2)</f>
        <v>0</v>
      </c>
      <c r="H15" s="109" t="s">
        <v>33</v>
      </c>
      <c r="I15" s="32">
        <f>ROUND(SUM(G5:G15),2)</f>
        <v>0</v>
      </c>
    </row>
    <row r="16" spans="1:9" ht="29.25" customHeight="1" x14ac:dyDescent="0.25">
      <c r="A16" s="11" t="s">
        <v>34</v>
      </c>
      <c r="B16" s="12" t="s">
        <v>396</v>
      </c>
      <c r="C16" s="174" t="s">
        <v>443</v>
      </c>
      <c r="D16" s="12" t="s">
        <v>386</v>
      </c>
      <c r="E16" s="14">
        <v>1</v>
      </c>
      <c r="F16" s="15"/>
      <c r="G16" s="23">
        <f t="shared" si="0"/>
        <v>0</v>
      </c>
      <c r="H16" s="34"/>
      <c r="I16" s="35"/>
    </row>
    <row r="17" spans="1:9" ht="29.25" customHeight="1" x14ac:dyDescent="0.25">
      <c r="A17" s="17" t="s">
        <v>34</v>
      </c>
      <c r="B17" s="18" t="s">
        <v>397</v>
      </c>
      <c r="C17" s="175" t="s">
        <v>444</v>
      </c>
      <c r="D17" s="101" t="s">
        <v>386</v>
      </c>
      <c r="E17" s="103">
        <v>115</v>
      </c>
      <c r="F17" s="22"/>
      <c r="G17" s="23">
        <f t="shared" si="0"/>
        <v>0</v>
      </c>
      <c r="H17" s="34"/>
      <c r="I17" s="35"/>
    </row>
    <row r="18" spans="1:9" ht="29.25" customHeight="1" x14ac:dyDescent="0.25">
      <c r="A18" s="17" t="s">
        <v>34</v>
      </c>
      <c r="B18" s="18" t="s">
        <v>399</v>
      </c>
      <c r="C18" s="175" t="s">
        <v>41</v>
      </c>
      <c r="D18" s="101" t="s">
        <v>380</v>
      </c>
      <c r="E18" s="103">
        <v>185</v>
      </c>
      <c r="F18" s="22"/>
      <c r="G18" s="23">
        <f t="shared" si="0"/>
        <v>0</v>
      </c>
      <c r="H18" s="34"/>
      <c r="I18" s="35"/>
    </row>
    <row r="19" spans="1:9" ht="29.25" customHeight="1" x14ac:dyDescent="0.25">
      <c r="A19" s="17" t="s">
        <v>34</v>
      </c>
      <c r="B19" s="18" t="s">
        <v>435</v>
      </c>
      <c r="C19" s="175" t="s">
        <v>43</v>
      </c>
      <c r="D19" s="101" t="s">
        <v>386</v>
      </c>
      <c r="E19" s="103">
        <v>55.5</v>
      </c>
      <c r="F19" s="22"/>
      <c r="G19" s="23">
        <f t="shared" si="0"/>
        <v>0</v>
      </c>
      <c r="H19" s="34"/>
      <c r="I19" s="35"/>
    </row>
    <row r="20" spans="1:9" ht="29.25" customHeight="1" thickBot="1" x14ac:dyDescent="0.3">
      <c r="A20" s="17" t="s">
        <v>34</v>
      </c>
      <c r="B20" s="18" t="s">
        <v>445</v>
      </c>
      <c r="C20" s="175" t="s">
        <v>446</v>
      </c>
      <c r="D20" s="101" t="s">
        <v>386</v>
      </c>
      <c r="E20" s="103">
        <v>0.5</v>
      </c>
      <c r="F20" s="22"/>
      <c r="G20" s="23">
        <f t="shared" si="0"/>
        <v>0</v>
      </c>
    </row>
    <row r="21" spans="1:9" ht="29.25" customHeight="1" thickBot="1" x14ac:dyDescent="0.3">
      <c r="A21" s="17" t="s">
        <v>34</v>
      </c>
      <c r="B21" s="18" t="s">
        <v>436</v>
      </c>
      <c r="C21" s="177" t="s">
        <v>49</v>
      </c>
      <c r="D21" s="101" t="s">
        <v>380</v>
      </c>
      <c r="E21" s="140">
        <v>8.5</v>
      </c>
      <c r="F21" s="29"/>
      <c r="G21" s="30">
        <f t="shared" si="0"/>
        <v>0</v>
      </c>
      <c r="H21" s="109" t="s">
        <v>50</v>
      </c>
      <c r="I21" s="32">
        <f>ROUND(SUM(G16:G21),2)</f>
        <v>0</v>
      </c>
    </row>
    <row r="22" spans="1:9" ht="29.25" customHeight="1" x14ac:dyDescent="0.25">
      <c r="A22" s="11" t="s">
        <v>447</v>
      </c>
      <c r="B22" s="12" t="s">
        <v>52</v>
      </c>
      <c r="C22" s="174" t="s">
        <v>53</v>
      </c>
      <c r="D22" s="12" t="s">
        <v>380</v>
      </c>
      <c r="E22" s="14">
        <v>6</v>
      </c>
      <c r="F22" s="179"/>
      <c r="G22" s="23">
        <f t="shared" si="0"/>
        <v>0</v>
      </c>
      <c r="H22" s="34"/>
      <c r="I22" s="35"/>
    </row>
    <row r="23" spans="1:9" ht="29.25" customHeight="1" thickBot="1" x14ac:dyDescent="0.3">
      <c r="A23" s="17" t="s">
        <v>447</v>
      </c>
      <c r="B23" s="18" t="s">
        <v>54</v>
      </c>
      <c r="C23" s="175" t="s">
        <v>116</v>
      </c>
      <c r="D23" s="101" t="s">
        <v>380</v>
      </c>
      <c r="E23" s="103">
        <v>6</v>
      </c>
      <c r="F23" s="22"/>
      <c r="G23" s="23">
        <f t="shared" si="0"/>
        <v>0</v>
      </c>
    </row>
    <row r="24" spans="1:9" ht="28.2" thickBot="1" x14ac:dyDescent="0.3">
      <c r="A24" s="17" t="s">
        <v>447</v>
      </c>
      <c r="B24" s="18" t="s">
        <v>56</v>
      </c>
      <c r="C24" s="177" t="s">
        <v>57</v>
      </c>
      <c r="D24" s="18" t="s">
        <v>15</v>
      </c>
      <c r="E24" s="140">
        <v>40</v>
      </c>
      <c r="F24" s="29"/>
      <c r="G24" s="30">
        <f t="shared" si="0"/>
        <v>0</v>
      </c>
      <c r="H24" s="109" t="s">
        <v>58</v>
      </c>
      <c r="I24" s="32">
        <f>ROUND(SUM(G22:G24),2)</f>
        <v>0</v>
      </c>
    </row>
    <row r="25" spans="1:9" ht="27.6" x14ac:dyDescent="0.25">
      <c r="A25" s="11" t="s">
        <v>448</v>
      </c>
      <c r="B25" s="12" t="s">
        <v>60</v>
      </c>
      <c r="C25" s="174" t="s">
        <v>449</v>
      </c>
      <c r="D25" s="12" t="s">
        <v>380</v>
      </c>
      <c r="E25" s="14">
        <v>82</v>
      </c>
      <c r="F25" s="38"/>
      <c r="G25" s="16">
        <f t="shared" si="0"/>
        <v>0</v>
      </c>
      <c r="H25" s="54"/>
      <c r="I25" s="39"/>
    </row>
    <row r="26" spans="1:9" ht="27.6" x14ac:dyDescent="0.25">
      <c r="A26" s="17" t="s">
        <v>448</v>
      </c>
      <c r="B26" s="18" t="s">
        <v>62</v>
      </c>
      <c r="C26" s="176" t="s">
        <v>450</v>
      </c>
      <c r="D26" s="18" t="s">
        <v>380</v>
      </c>
      <c r="E26" s="140">
        <v>82</v>
      </c>
      <c r="F26" s="180"/>
      <c r="G26" s="23">
        <f t="shared" si="0"/>
        <v>0</v>
      </c>
      <c r="H26" s="54"/>
      <c r="I26" s="39"/>
    </row>
    <row r="27" spans="1:9" ht="27.6" customHeight="1" x14ac:dyDescent="0.25">
      <c r="A27" s="17" t="s">
        <v>448</v>
      </c>
      <c r="B27" s="18" t="s">
        <v>64</v>
      </c>
      <c r="C27" s="175" t="s">
        <v>53</v>
      </c>
      <c r="D27" s="18" t="s">
        <v>380</v>
      </c>
      <c r="E27" s="181">
        <v>99.5</v>
      </c>
      <c r="F27" s="180"/>
      <c r="G27" s="23">
        <f t="shared" si="0"/>
        <v>0</v>
      </c>
      <c r="H27" s="54"/>
      <c r="I27" s="39"/>
    </row>
    <row r="28" spans="1:9" ht="26.4" customHeight="1" x14ac:dyDescent="0.25">
      <c r="A28" s="17" t="s">
        <v>448</v>
      </c>
      <c r="B28" s="18" t="s">
        <v>66</v>
      </c>
      <c r="C28" s="175" t="s">
        <v>451</v>
      </c>
      <c r="D28" s="18" t="s">
        <v>380</v>
      </c>
      <c r="E28" s="181">
        <v>99.5</v>
      </c>
      <c r="F28" s="180"/>
      <c r="G28" s="23">
        <f>ROUND((E28*F28),2)</f>
        <v>0</v>
      </c>
      <c r="H28" s="54"/>
      <c r="I28" s="39"/>
    </row>
    <row r="29" spans="1:9" ht="27.6" customHeight="1" x14ac:dyDescent="0.25">
      <c r="A29" s="17" t="s">
        <v>448</v>
      </c>
      <c r="B29" s="18" t="s">
        <v>68</v>
      </c>
      <c r="C29" s="175" t="s">
        <v>53</v>
      </c>
      <c r="D29" s="18" t="s">
        <v>380</v>
      </c>
      <c r="E29" s="181">
        <v>117</v>
      </c>
      <c r="F29" s="180"/>
      <c r="G29" s="23">
        <f>ROUND((E29*F29),2)</f>
        <v>0</v>
      </c>
      <c r="H29" s="54"/>
      <c r="I29" s="39"/>
    </row>
    <row r="30" spans="1:9" ht="26.4" customHeight="1" thickBot="1" x14ac:dyDescent="0.3">
      <c r="A30" s="17" t="s">
        <v>448</v>
      </c>
      <c r="B30" s="18" t="s">
        <v>70</v>
      </c>
      <c r="C30" s="175" t="s">
        <v>116</v>
      </c>
      <c r="D30" s="18" t="s">
        <v>380</v>
      </c>
      <c r="E30" s="181">
        <v>117</v>
      </c>
      <c r="F30" s="180"/>
      <c r="G30" s="23">
        <f t="shared" si="0"/>
        <v>0</v>
      </c>
      <c r="H30" s="54"/>
      <c r="I30" s="39"/>
    </row>
    <row r="31" spans="1:9" s="39" customFormat="1" ht="28.2" thickBot="1" x14ac:dyDescent="0.3">
      <c r="A31" s="17" t="s">
        <v>448</v>
      </c>
      <c r="B31" s="18" t="s">
        <v>72</v>
      </c>
      <c r="C31" s="177" t="s">
        <v>57</v>
      </c>
      <c r="D31" s="18" t="s">
        <v>15</v>
      </c>
      <c r="E31" s="140">
        <v>73</v>
      </c>
      <c r="F31" s="41"/>
      <c r="G31" s="30">
        <f t="shared" si="0"/>
        <v>0</v>
      </c>
      <c r="H31" s="109" t="s">
        <v>78</v>
      </c>
      <c r="I31" s="32">
        <f>ROUND(SUM(G25:G31),2)</f>
        <v>0</v>
      </c>
    </row>
    <row r="32" spans="1:9" s="39" customFormat="1" ht="28.2" customHeight="1" x14ac:dyDescent="0.25">
      <c r="A32" s="11" t="s">
        <v>452</v>
      </c>
      <c r="B32" s="12" t="s">
        <v>122</v>
      </c>
      <c r="C32" s="174" t="s">
        <v>124</v>
      </c>
      <c r="D32" s="12" t="s">
        <v>386</v>
      </c>
      <c r="E32" s="14">
        <v>19.5</v>
      </c>
      <c r="F32" s="38"/>
      <c r="G32" s="16">
        <f t="shared" si="0"/>
        <v>0</v>
      </c>
      <c r="H32" s="54"/>
    </row>
    <row r="33" spans="1:9" s="39" customFormat="1" ht="27" customHeight="1" x14ac:dyDescent="0.25">
      <c r="A33" s="17" t="s">
        <v>452</v>
      </c>
      <c r="B33" s="18" t="s">
        <v>123</v>
      </c>
      <c r="C33" s="176" t="s">
        <v>453</v>
      </c>
      <c r="D33" s="18" t="s">
        <v>380</v>
      </c>
      <c r="E33" s="140">
        <v>101.5</v>
      </c>
      <c r="F33" s="180"/>
      <c r="G33" s="23">
        <f t="shared" si="0"/>
        <v>0</v>
      </c>
      <c r="H33" s="54"/>
    </row>
    <row r="34" spans="1:9" s="39" customFormat="1" ht="27" customHeight="1" x14ac:dyDescent="0.25">
      <c r="A34" s="17" t="s">
        <v>452</v>
      </c>
      <c r="B34" s="18" t="s">
        <v>125</v>
      </c>
      <c r="C34" s="175" t="s">
        <v>63</v>
      </c>
      <c r="D34" s="18" t="s">
        <v>380</v>
      </c>
      <c r="E34" s="181">
        <v>101.5</v>
      </c>
      <c r="F34" s="180"/>
      <c r="G34" s="23">
        <f>ROUND((E34*F34),2)</f>
        <v>0</v>
      </c>
      <c r="H34" s="54"/>
    </row>
    <row r="35" spans="1:9" s="39" customFormat="1" ht="27" customHeight="1" x14ac:dyDescent="0.25">
      <c r="A35" s="17" t="s">
        <v>452</v>
      </c>
      <c r="B35" s="18" t="s">
        <v>127</v>
      </c>
      <c r="C35" s="175" t="s">
        <v>67</v>
      </c>
      <c r="D35" s="18" t="s">
        <v>380</v>
      </c>
      <c r="E35" s="181">
        <v>3</v>
      </c>
      <c r="F35" s="180"/>
      <c r="G35" s="23">
        <f t="shared" si="0"/>
        <v>0</v>
      </c>
      <c r="H35" s="54"/>
    </row>
    <row r="36" spans="1:9" s="39" customFormat="1" ht="27" customHeight="1" x14ac:dyDescent="0.25">
      <c r="A36" s="17" t="s">
        <v>452</v>
      </c>
      <c r="B36" s="18" t="s">
        <v>128</v>
      </c>
      <c r="C36" s="175" t="s">
        <v>69</v>
      </c>
      <c r="D36" s="18" t="s">
        <v>380</v>
      </c>
      <c r="E36" s="181">
        <v>1</v>
      </c>
      <c r="F36" s="180"/>
      <c r="G36" s="23">
        <f>ROUND((E36*F36),2)</f>
        <v>0</v>
      </c>
      <c r="H36" s="54"/>
    </row>
    <row r="37" spans="1:9" s="39" customFormat="1" ht="27" customHeight="1" x14ac:dyDescent="0.25">
      <c r="A37" s="17" t="s">
        <v>452</v>
      </c>
      <c r="B37" s="18" t="s">
        <v>130</v>
      </c>
      <c r="C37" s="175" t="s">
        <v>454</v>
      </c>
      <c r="D37" s="18" t="s">
        <v>380</v>
      </c>
      <c r="E37" s="181">
        <v>97.5</v>
      </c>
      <c r="F37" s="180"/>
      <c r="G37" s="23">
        <f>ROUND((E37*F37),2)</f>
        <v>0</v>
      </c>
      <c r="H37" s="54"/>
    </row>
    <row r="38" spans="1:9" s="39" customFormat="1" ht="27" customHeight="1" x14ac:dyDescent="0.25">
      <c r="A38" s="17" t="s">
        <v>452</v>
      </c>
      <c r="B38" s="18" t="s">
        <v>131</v>
      </c>
      <c r="C38" s="175" t="s">
        <v>277</v>
      </c>
      <c r="D38" s="18" t="s">
        <v>15</v>
      </c>
      <c r="E38" s="181">
        <v>70</v>
      </c>
      <c r="F38" s="180"/>
      <c r="G38" s="23">
        <f>ROUND((E38*F38),2)</f>
        <v>0</v>
      </c>
      <c r="H38" s="54"/>
    </row>
    <row r="39" spans="1:9" s="39" customFormat="1" ht="27" customHeight="1" thickBot="1" x14ac:dyDescent="0.3">
      <c r="A39" s="17" t="s">
        <v>452</v>
      </c>
      <c r="B39" s="18" t="s">
        <v>132</v>
      </c>
      <c r="C39" s="175" t="s">
        <v>134</v>
      </c>
      <c r="D39" s="18" t="s">
        <v>15</v>
      </c>
      <c r="E39" s="181">
        <v>65</v>
      </c>
      <c r="F39" s="180"/>
      <c r="G39" s="23">
        <f t="shared" ref="G39:G60" si="1">ROUND((E39*F39),2)</f>
        <v>0</v>
      </c>
      <c r="H39" s="54"/>
    </row>
    <row r="40" spans="1:9" s="39" customFormat="1" ht="27" customHeight="1" thickBot="1" x14ac:dyDescent="0.3">
      <c r="A40" s="182" t="s">
        <v>452</v>
      </c>
      <c r="B40" s="112" t="s">
        <v>133</v>
      </c>
      <c r="C40" s="183" t="s">
        <v>77</v>
      </c>
      <c r="D40" s="112" t="s">
        <v>15</v>
      </c>
      <c r="E40" s="184">
        <v>70</v>
      </c>
      <c r="F40" s="41"/>
      <c r="G40" s="30">
        <f t="shared" si="1"/>
        <v>0</v>
      </c>
      <c r="H40" s="109" t="s">
        <v>136</v>
      </c>
      <c r="I40" s="32">
        <f>ROUND(SUM(G32:G40),2)</f>
        <v>0</v>
      </c>
    </row>
    <row r="41" spans="1:9" s="39" customFormat="1" ht="27" customHeight="1" x14ac:dyDescent="0.25">
      <c r="A41" s="11" t="s">
        <v>455</v>
      </c>
      <c r="B41" s="12" t="s">
        <v>138</v>
      </c>
      <c r="C41" s="174" t="s">
        <v>453</v>
      </c>
      <c r="D41" s="12" t="s">
        <v>380</v>
      </c>
      <c r="E41" s="14">
        <v>28.5</v>
      </c>
      <c r="F41" s="38"/>
      <c r="G41" s="16">
        <f t="shared" si="1"/>
        <v>0</v>
      </c>
      <c r="H41" s="54"/>
    </row>
    <row r="42" spans="1:9" s="39" customFormat="1" ht="26.4" customHeight="1" x14ac:dyDescent="0.25">
      <c r="A42" s="17" t="s">
        <v>455</v>
      </c>
      <c r="B42" s="18" t="s">
        <v>139</v>
      </c>
      <c r="C42" s="176" t="s">
        <v>63</v>
      </c>
      <c r="D42" s="18" t="s">
        <v>380</v>
      </c>
      <c r="E42" s="140">
        <v>28.5</v>
      </c>
      <c r="F42" s="180"/>
      <c r="G42" s="23">
        <f t="shared" si="1"/>
        <v>0</v>
      </c>
      <c r="H42" s="54"/>
    </row>
    <row r="43" spans="1:9" s="39" customFormat="1" ht="26.4" customHeight="1" x14ac:dyDescent="0.25">
      <c r="A43" s="17" t="s">
        <v>455</v>
      </c>
      <c r="B43" s="18" t="s">
        <v>140</v>
      </c>
      <c r="C43" s="175" t="s">
        <v>67</v>
      </c>
      <c r="D43" s="18" t="s">
        <v>380</v>
      </c>
      <c r="E43" s="181">
        <v>2</v>
      </c>
      <c r="F43" s="180"/>
      <c r="G43" s="23">
        <f t="shared" si="1"/>
        <v>0</v>
      </c>
      <c r="H43" s="54"/>
    </row>
    <row r="44" spans="1:9" s="39" customFormat="1" ht="26.4" customHeight="1" x14ac:dyDescent="0.25">
      <c r="A44" s="17" t="s">
        <v>455</v>
      </c>
      <c r="B44" s="18" t="s">
        <v>141</v>
      </c>
      <c r="C44" s="175" t="s">
        <v>69</v>
      </c>
      <c r="D44" s="18" t="s">
        <v>380</v>
      </c>
      <c r="E44" s="181">
        <v>0.5</v>
      </c>
      <c r="F44" s="180"/>
      <c r="G44" s="23">
        <f t="shared" si="1"/>
        <v>0</v>
      </c>
      <c r="H44" s="54"/>
    </row>
    <row r="45" spans="1:9" s="39" customFormat="1" ht="26.4" customHeight="1" x14ac:dyDescent="0.25">
      <c r="A45" s="17" t="s">
        <v>455</v>
      </c>
      <c r="B45" s="18" t="s">
        <v>143</v>
      </c>
      <c r="C45" s="175" t="s">
        <v>454</v>
      </c>
      <c r="D45" s="18" t="s">
        <v>380</v>
      </c>
      <c r="E45" s="181">
        <v>26</v>
      </c>
      <c r="F45" s="180"/>
      <c r="G45" s="23">
        <f t="shared" si="1"/>
        <v>0</v>
      </c>
      <c r="H45" s="54"/>
    </row>
    <row r="46" spans="1:9" s="39" customFormat="1" ht="26.4" customHeight="1" x14ac:dyDescent="0.25">
      <c r="A46" s="17" t="s">
        <v>455</v>
      </c>
      <c r="B46" s="18" t="s">
        <v>144</v>
      </c>
      <c r="C46" s="175" t="s">
        <v>277</v>
      </c>
      <c r="D46" s="18" t="s">
        <v>15</v>
      </c>
      <c r="E46" s="181">
        <v>16.5</v>
      </c>
      <c r="F46" s="180"/>
      <c r="G46" s="23">
        <f t="shared" si="1"/>
        <v>0</v>
      </c>
      <c r="H46" s="54"/>
    </row>
    <row r="47" spans="1:9" s="39" customFormat="1" ht="26.4" customHeight="1" thickBot="1" x14ac:dyDescent="0.3">
      <c r="A47" s="17" t="s">
        <v>455</v>
      </c>
      <c r="B47" s="18" t="s">
        <v>145</v>
      </c>
      <c r="C47" s="175" t="s">
        <v>134</v>
      </c>
      <c r="D47" s="18" t="s">
        <v>15</v>
      </c>
      <c r="E47" s="181">
        <v>16.5</v>
      </c>
      <c r="F47" s="180"/>
      <c r="G47" s="23">
        <f t="shared" si="1"/>
        <v>0</v>
      </c>
      <c r="H47" s="54"/>
    </row>
    <row r="48" spans="1:9" s="39" customFormat="1" ht="26.4" customHeight="1" thickBot="1" x14ac:dyDescent="0.3">
      <c r="A48" s="25" t="s">
        <v>455</v>
      </c>
      <c r="B48" s="26" t="s">
        <v>146</v>
      </c>
      <c r="C48" s="177" t="s">
        <v>77</v>
      </c>
      <c r="D48" s="26" t="s">
        <v>15</v>
      </c>
      <c r="E48" s="185">
        <v>16.5</v>
      </c>
      <c r="F48" s="41"/>
      <c r="G48" s="30">
        <f t="shared" si="1"/>
        <v>0</v>
      </c>
      <c r="H48" s="109" t="s">
        <v>150</v>
      </c>
      <c r="I48" s="32">
        <f>ROUND(SUM(G41:G48),2)</f>
        <v>0</v>
      </c>
    </row>
    <row r="49" spans="1:9" s="39" customFormat="1" ht="26.4" customHeight="1" x14ac:dyDescent="0.25">
      <c r="A49" s="11" t="s">
        <v>456</v>
      </c>
      <c r="B49" s="12" t="s">
        <v>152</v>
      </c>
      <c r="C49" s="174" t="s">
        <v>63</v>
      </c>
      <c r="D49" s="12" t="s">
        <v>380</v>
      </c>
      <c r="E49" s="14">
        <v>15.5</v>
      </c>
      <c r="F49" s="38"/>
      <c r="G49" s="16">
        <f t="shared" si="1"/>
        <v>0</v>
      </c>
      <c r="H49" s="54"/>
    </row>
    <row r="50" spans="1:9" s="39" customFormat="1" ht="26.4" customHeight="1" x14ac:dyDescent="0.25">
      <c r="A50" s="17" t="s">
        <v>456</v>
      </c>
      <c r="B50" s="18" t="s">
        <v>457</v>
      </c>
      <c r="C50" s="176" t="s">
        <v>129</v>
      </c>
      <c r="D50" s="18" t="s">
        <v>380</v>
      </c>
      <c r="E50" s="140">
        <v>11.5</v>
      </c>
      <c r="F50" s="180"/>
      <c r="G50" s="23">
        <f t="shared" si="1"/>
        <v>0</v>
      </c>
      <c r="H50" s="54"/>
    </row>
    <row r="51" spans="1:9" s="39" customFormat="1" ht="26.4" customHeight="1" x14ac:dyDescent="0.25">
      <c r="A51" s="17" t="s">
        <v>456</v>
      </c>
      <c r="B51" s="18" t="s">
        <v>458</v>
      </c>
      <c r="C51" s="175" t="s">
        <v>67</v>
      </c>
      <c r="D51" s="18" t="s">
        <v>380</v>
      </c>
      <c r="E51" s="181">
        <v>4</v>
      </c>
      <c r="F51" s="180"/>
      <c r="G51" s="23">
        <f t="shared" si="1"/>
        <v>0</v>
      </c>
      <c r="H51" s="54"/>
    </row>
    <row r="52" spans="1:9" s="39" customFormat="1" ht="26.4" customHeight="1" thickBot="1" x14ac:dyDescent="0.3">
      <c r="A52" s="17" t="s">
        <v>456</v>
      </c>
      <c r="B52" s="18" t="s">
        <v>459</v>
      </c>
      <c r="C52" s="175" t="s">
        <v>277</v>
      </c>
      <c r="D52" s="18" t="s">
        <v>15</v>
      </c>
      <c r="E52" s="181">
        <v>26.5</v>
      </c>
      <c r="F52" s="180"/>
      <c r="G52" s="23">
        <f t="shared" si="1"/>
        <v>0</v>
      </c>
      <c r="H52" s="54"/>
    </row>
    <row r="53" spans="1:9" s="39" customFormat="1" ht="26.4" customHeight="1" thickBot="1" x14ac:dyDescent="0.3">
      <c r="A53" s="25" t="s">
        <v>456</v>
      </c>
      <c r="B53" s="26" t="s">
        <v>460</v>
      </c>
      <c r="C53" s="177" t="s">
        <v>77</v>
      </c>
      <c r="D53" s="26" t="s">
        <v>15</v>
      </c>
      <c r="E53" s="185">
        <v>22.5</v>
      </c>
      <c r="F53" s="41"/>
      <c r="G53" s="30">
        <f t="shared" si="1"/>
        <v>0</v>
      </c>
      <c r="H53" s="109" t="s">
        <v>154</v>
      </c>
      <c r="I53" s="32">
        <f>ROUND(SUM(G49:G53),2)</f>
        <v>0</v>
      </c>
    </row>
    <row r="54" spans="1:9" s="39" customFormat="1" ht="26.4" customHeight="1" x14ac:dyDescent="0.25">
      <c r="A54" s="11" t="s">
        <v>79</v>
      </c>
      <c r="B54" s="12" t="s">
        <v>80</v>
      </c>
      <c r="C54" s="174" t="s">
        <v>461</v>
      </c>
      <c r="D54" s="12" t="s">
        <v>26</v>
      </c>
      <c r="E54" s="186">
        <v>4</v>
      </c>
      <c r="F54" s="38"/>
      <c r="G54" s="187">
        <f t="shared" si="1"/>
        <v>0</v>
      </c>
      <c r="H54" s="34"/>
      <c r="I54" s="35"/>
    </row>
    <row r="55" spans="1:9" s="39" customFormat="1" ht="26.4" customHeight="1" x14ac:dyDescent="0.25">
      <c r="A55" s="188" t="s">
        <v>79</v>
      </c>
      <c r="B55" s="101" t="s">
        <v>82</v>
      </c>
      <c r="C55" s="175" t="s">
        <v>83</v>
      </c>
      <c r="D55" s="101" t="s">
        <v>26</v>
      </c>
      <c r="E55" s="181">
        <v>4</v>
      </c>
      <c r="F55" s="180"/>
      <c r="G55" s="187">
        <f t="shared" si="1"/>
        <v>0</v>
      </c>
      <c r="H55" s="34"/>
      <c r="I55" s="35"/>
    </row>
    <row r="56" spans="1:9" s="39" customFormat="1" ht="26.4" customHeight="1" x14ac:dyDescent="0.25">
      <c r="A56" s="188" t="s">
        <v>79</v>
      </c>
      <c r="B56" s="101" t="s">
        <v>84</v>
      </c>
      <c r="C56" s="175" t="s">
        <v>462</v>
      </c>
      <c r="D56" s="101" t="s">
        <v>26</v>
      </c>
      <c r="E56" s="181">
        <v>4</v>
      </c>
      <c r="F56" s="180"/>
      <c r="G56" s="187">
        <f t="shared" si="1"/>
        <v>0</v>
      </c>
      <c r="H56" s="34"/>
      <c r="I56" s="35"/>
    </row>
    <row r="57" spans="1:9" s="39" customFormat="1" ht="28.2" customHeight="1" thickBot="1" x14ac:dyDescent="0.3">
      <c r="A57" s="188" t="s">
        <v>79</v>
      </c>
      <c r="B57" s="101" t="s">
        <v>86</v>
      </c>
      <c r="C57" s="175" t="s">
        <v>279</v>
      </c>
      <c r="D57" s="101" t="s">
        <v>26</v>
      </c>
      <c r="E57" s="103">
        <v>2</v>
      </c>
      <c r="F57" s="180"/>
      <c r="G57" s="23">
        <f t="shared" si="1"/>
        <v>0</v>
      </c>
      <c r="H57" s="54"/>
    </row>
    <row r="58" spans="1:9" s="39" customFormat="1" ht="35.25" customHeight="1" thickBot="1" x14ac:dyDescent="0.3">
      <c r="A58" s="182" t="s">
        <v>79</v>
      </c>
      <c r="B58" s="112" t="s">
        <v>88</v>
      </c>
      <c r="C58" s="183" t="s">
        <v>91</v>
      </c>
      <c r="D58" s="18" t="s">
        <v>380</v>
      </c>
      <c r="E58" s="184">
        <v>41.5</v>
      </c>
      <c r="F58" s="189"/>
      <c r="G58" s="187">
        <f t="shared" si="1"/>
        <v>0</v>
      </c>
      <c r="H58" s="109" t="s">
        <v>92</v>
      </c>
      <c r="I58" s="32">
        <f>ROUND(SUM(G54:G58),2)</f>
        <v>0</v>
      </c>
    </row>
    <row r="59" spans="1:9" s="39" customFormat="1" ht="35.25" customHeight="1" thickBot="1" x14ac:dyDescent="0.3">
      <c r="A59" s="11" t="s">
        <v>93</v>
      </c>
      <c r="B59" s="12" t="s">
        <v>94</v>
      </c>
      <c r="C59" s="174" t="s">
        <v>95</v>
      </c>
      <c r="D59" s="12" t="s">
        <v>12</v>
      </c>
      <c r="E59" s="186">
        <v>1</v>
      </c>
      <c r="F59" s="38"/>
      <c r="G59" s="16">
        <f t="shared" si="1"/>
        <v>0</v>
      </c>
      <c r="H59" s="190"/>
      <c r="I59" s="191"/>
    </row>
    <row r="60" spans="1:9" ht="28.2" thickBot="1" x14ac:dyDescent="0.3">
      <c r="A60" s="192" t="s">
        <v>93</v>
      </c>
      <c r="B60" s="193" t="s">
        <v>96</v>
      </c>
      <c r="C60" s="194" t="s">
        <v>97</v>
      </c>
      <c r="D60" s="193" t="s">
        <v>12</v>
      </c>
      <c r="E60" s="195">
        <v>1</v>
      </c>
      <c r="F60" s="196"/>
      <c r="G60" s="197">
        <f t="shared" si="1"/>
        <v>0</v>
      </c>
      <c r="H60" s="109" t="s">
        <v>98</v>
      </c>
      <c r="I60" s="32">
        <f>ROUND(SUM(G59:G60),2)</f>
        <v>0</v>
      </c>
    </row>
    <row r="61" spans="1:9" ht="42" thickBot="1" x14ac:dyDescent="0.3">
      <c r="A61" s="44"/>
      <c r="B61" s="45"/>
      <c r="C61" s="44"/>
      <c r="D61" s="45"/>
      <c r="E61" s="45"/>
      <c r="F61" s="121" t="s">
        <v>463</v>
      </c>
      <c r="G61" s="122">
        <f>SUM(G5:G60)</f>
        <v>0</v>
      </c>
      <c r="H61" s="48"/>
      <c r="I61" s="35"/>
    </row>
  </sheetData>
  <mergeCells count="2">
    <mergeCell ref="A1:G1"/>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CBD7-0DA2-493C-AC01-CC4062D5CE4E}">
  <dimension ref="A1:I43"/>
  <sheetViews>
    <sheetView topLeftCell="E37" zoomScale="85" zoomScaleNormal="85" workbookViewId="0">
      <selection activeCell="G43" sqref="G43"/>
    </sheetView>
  </sheetViews>
  <sheetFormatPr defaultColWidth="9.109375" defaultRowHeight="13.8" x14ac:dyDescent="0.25"/>
  <cols>
    <col min="1" max="1" width="39.5546875" style="171" customWidth="1"/>
    <col min="2" max="2" width="10.5546875" style="91" customWidth="1"/>
    <col min="3" max="3" width="71.5546875" style="70" customWidth="1"/>
    <col min="4" max="4" width="9.109375" style="69"/>
    <col min="5" max="5" width="16.44140625" style="69" customWidth="1"/>
    <col min="6" max="6" width="20.5546875" style="77" customWidth="1"/>
    <col min="7" max="7" width="14.5546875" style="69" customWidth="1"/>
    <col min="8" max="8" width="21.5546875" style="1" customWidth="1"/>
    <col min="9" max="9" width="16.109375" style="2" customWidth="1"/>
    <col min="10" max="16384" width="9.109375" style="2"/>
  </cols>
  <sheetData>
    <row r="1" spans="1:9" ht="59.25" customHeight="1" x14ac:dyDescent="0.25">
      <c r="A1" s="489" t="s">
        <v>431</v>
      </c>
      <c r="B1" s="489"/>
      <c r="C1" s="489"/>
      <c r="D1" s="489"/>
      <c r="E1" s="489"/>
      <c r="F1" s="489"/>
      <c r="G1" s="489"/>
    </row>
    <row r="2" spans="1:9" ht="21.75" customHeight="1" x14ac:dyDescent="0.25">
      <c r="A2" s="130"/>
      <c r="B2" s="130"/>
      <c r="C2" s="130"/>
      <c r="D2" s="130"/>
      <c r="E2" s="130"/>
      <c r="F2" s="130"/>
      <c r="G2" s="131"/>
    </row>
    <row r="3" spans="1:9" ht="21.75" customHeight="1" x14ac:dyDescent="0.25">
      <c r="A3" s="490" t="s">
        <v>432</v>
      </c>
      <c r="B3" s="490"/>
      <c r="C3" s="490"/>
      <c r="D3" s="490"/>
      <c r="E3" s="490"/>
      <c r="F3" s="490"/>
      <c r="G3" s="490"/>
      <c r="H3" s="132"/>
      <c r="I3" s="132"/>
    </row>
    <row r="4" spans="1:9" ht="27.6" x14ac:dyDescent="0.25">
      <c r="A4" s="133" t="s">
        <v>2</v>
      </c>
      <c r="B4" s="133" t="s">
        <v>3</v>
      </c>
      <c r="C4" s="133" t="s">
        <v>4</v>
      </c>
      <c r="D4" s="133" t="s">
        <v>5</v>
      </c>
      <c r="E4" s="134" t="s">
        <v>6</v>
      </c>
      <c r="F4" s="135" t="s">
        <v>373</v>
      </c>
      <c r="G4" s="136" t="s">
        <v>8</v>
      </c>
      <c r="H4" s="137"/>
      <c r="I4" s="137"/>
    </row>
    <row r="5" spans="1:9" x14ac:dyDescent="0.25">
      <c r="A5" s="106" t="s">
        <v>9</v>
      </c>
      <c r="B5" s="138" t="s">
        <v>374</v>
      </c>
      <c r="C5" s="139" t="s">
        <v>11</v>
      </c>
      <c r="D5" s="140" t="s">
        <v>12</v>
      </c>
      <c r="E5" s="141">
        <v>1</v>
      </c>
      <c r="F5" s="142"/>
      <c r="G5" s="107">
        <f t="shared" ref="G5:G39" si="0">ROUND((E5*F5),2)</f>
        <v>0</v>
      </c>
      <c r="H5" s="137"/>
      <c r="I5" s="137"/>
    </row>
    <row r="6" spans="1:9" ht="29.25" customHeight="1" x14ac:dyDescent="0.25">
      <c r="A6" s="143" t="s">
        <v>9</v>
      </c>
      <c r="B6" s="138" t="s">
        <v>375</v>
      </c>
      <c r="C6" s="144" t="s">
        <v>376</v>
      </c>
      <c r="D6" s="138" t="s">
        <v>15</v>
      </c>
      <c r="E6" s="138">
        <v>18</v>
      </c>
      <c r="F6" s="142"/>
      <c r="G6" s="145">
        <f t="shared" si="0"/>
        <v>0</v>
      </c>
      <c r="H6" s="137"/>
      <c r="I6" s="137"/>
    </row>
    <row r="7" spans="1:9" ht="29.25" customHeight="1" x14ac:dyDescent="0.25">
      <c r="A7" s="143" t="s">
        <v>9</v>
      </c>
      <c r="B7" s="138" t="s">
        <v>377</v>
      </c>
      <c r="C7" s="144" t="s">
        <v>102</v>
      </c>
      <c r="D7" s="138" t="s">
        <v>15</v>
      </c>
      <c r="E7" s="138">
        <v>4</v>
      </c>
      <c r="F7" s="142"/>
      <c r="G7" s="145">
        <f t="shared" si="0"/>
        <v>0</v>
      </c>
      <c r="H7" s="137"/>
      <c r="I7" s="137"/>
    </row>
    <row r="8" spans="1:9" ht="29.25" customHeight="1" x14ac:dyDescent="0.25">
      <c r="A8" s="143" t="s">
        <v>9</v>
      </c>
      <c r="B8" s="138" t="s">
        <v>378</v>
      </c>
      <c r="C8" s="144" t="s">
        <v>379</v>
      </c>
      <c r="D8" s="138" t="s">
        <v>380</v>
      </c>
      <c r="E8" s="138">
        <v>14</v>
      </c>
      <c r="F8" s="142"/>
      <c r="G8" s="145">
        <f t="shared" si="0"/>
        <v>0</v>
      </c>
      <c r="H8" s="137"/>
      <c r="I8" s="137"/>
    </row>
    <row r="9" spans="1:9" ht="29.25" customHeight="1" x14ac:dyDescent="0.25">
      <c r="A9" s="143" t="s">
        <v>9</v>
      </c>
      <c r="B9" s="147" t="s">
        <v>381</v>
      </c>
      <c r="C9" s="144" t="s">
        <v>433</v>
      </c>
      <c r="D9" s="138" t="s">
        <v>380</v>
      </c>
      <c r="E9" s="138">
        <v>24</v>
      </c>
      <c r="F9" s="142"/>
      <c r="G9" s="145">
        <f t="shared" si="0"/>
        <v>0</v>
      </c>
      <c r="H9" s="137"/>
      <c r="I9" s="137"/>
    </row>
    <row r="10" spans="1:9" ht="29.25" customHeight="1" x14ac:dyDescent="0.25">
      <c r="A10" s="143" t="s">
        <v>9</v>
      </c>
      <c r="B10" s="138" t="s">
        <v>384</v>
      </c>
      <c r="C10" s="149" t="s">
        <v>105</v>
      </c>
      <c r="D10" s="138" t="s">
        <v>386</v>
      </c>
      <c r="E10" s="138">
        <v>3</v>
      </c>
      <c r="F10" s="142"/>
      <c r="G10" s="145">
        <f t="shared" si="0"/>
        <v>0</v>
      </c>
      <c r="H10" s="137"/>
      <c r="I10" s="137"/>
    </row>
    <row r="11" spans="1:9" ht="29.25" customHeight="1" x14ac:dyDescent="0.25">
      <c r="A11" s="143" t="s">
        <v>9</v>
      </c>
      <c r="B11" s="138" t="s">
        <v>385</v>
      </c>
      <c r="C11" s="149" t="s">
        <v>17</v>
      </c>
      <c r="D11" s="138" t="s">
        <v>15</v>
      </c>
      <c r="E11" s="138">
        <v>23</v>
      </c>
      <c r="F11" s="142"/>
      <c r="G11" s="145">
        <f t="shared" si="0"/>
        <v>0</v>
      </c>
      <c r="H11" s="137"/>
      <c r="I11" s="137"/>
    </row>
    <row r="12" spans="1:9" ht="29.25" customHeight="1" x14ac:dyDescent="0.25">
      <c r="A12" s="143" t="s">
        <v>9</v>
      </c>
      <c r="B12" s="138" t="s">
        <v>387</v>
      </c>
      <c r="C12" s="144" t="s">
        <v>388</v>
      </c>
      <c r="D12" s="138" t="s">
        <v>380</v>
      </c>
      <c r="E12" s="138">
        <v>30</v>
      </c>
      <c r="F12" s="142"/>
      <c r="G12" s="145">
        <f t="shared" si="0"/>
        <v>0</v>
      </c>
      <c r="H12" s="137"/>
      <c r="I12" s="137"/>
    </row>
    <row r="13" spans="1:9" ht="29.25" customHeight="1" x14ac:dyDescent="0.25">
      <c r="A13" s="143" t="s">
        <v>9</v>
      </c>
      <c r="B13" s="138" t="s">
        <v>389</v>
      </c>
      <c r="C13" s="144" t="s">
        <v>390</v>
      </c>
      <c r="D13" s="138" t="s">
        <v>23</v>
      </c>
      <c r="E13" s="138">
        <v>1.8</v>
      </c>
      <c r="F13" s="142"/>
      <c r="G13" s="145">
        <f t="shared" si="0"/>
        <v>0</v>
      </c>
      <c r="H13" s="137"/>
      <c r="I13" s="137"/>
    </row>
    <row r="14" spans="1:9" ht="29.25" customHeight="1" x14ac:dyDescent="0.25">
      <c r="A14" s="143" t="s">
        <v>9</v>
      </c>
      <c r="B14" s="150" t="s">
        <v>391</v>
      </c>
      <c r="C14" s="144" t="s">
        <v>265</v>
      </c>
      <c r="D14" s="138" t="s">
        <v>26</v>
      </c>
      <c r="E14" s="138">
        <v>4</v>
      </c>
      <c r="F14" s="142"/>
      <c r="G14" s="145">
        <f t="shared" si="0"/>
        <v>0</v>
      </c>
      <c r="H14" s="137"/>
      <c r="I14" s="137"/>
    </row>
    <row r="15" spans="1:9" ht="29.25" customHeight="1" x14ac:dyDescent="0.25">
      <c r="A15" s="143" t="s">
        <v>9</v>
      </c>
      <c r="B15" s="138" t="s">
        <v>392</v>
      </c>
      <c r="C15" s="144" t="s">
        <v>266</v>
      </c>
      <c r="D15" s="138" t="s">
        <v>26</v>
      </c>
      <c r="E15" s="138">
        <v>2</v>
      </c>
      <c r="F15" s="142"/>
      <c r="G15" s="145">
        <f t="shared" si="0"/>
        <v>0</v>
      </c>
      <c r="H15" s="137"/>
      <c r="I15" s="137"/>
    </row>
    <row r="16" spans="1:9" ht="49.5" customHeight="1" x14ac:dyDescent="0.25">
      <c r="A16" s="143" t="s">
        <v>9</v>
      </c>
      <c r="B16" s="138" t="s">
        <v>393</v>
      </c>
      <c r="C16" s="144" t="s">
        <v>110</v>
      </c>
      <c r="D16" s="138" t="s">
        <v>26</v>
      </c>
      <c r="E16" s="138">
        <v>7</v>
      </c>
      <c r="F16" s="142"/>
      <c r="G16" s="145">
        <f t="shared" si="0"/>
        <v>0</v>
      </c>
    </row>
    <row r="17" spans="1:9" ht="49.5" customHeight="1" x14ac:dyDescent="0.25">
      <c r="A17" s="143" t="s">
        <v>9</v>
      </c>
      <c r="B17" s="150" t="s">
        <v>394</v>
      </c>
      <c r="C17" s="144" t="s">
        <v>30</v>
      </c>
      <c r="D17" s="138" t="s">
        <v>380</v>
      </c>
      <c r="E17" s="138">
        <v>21</v>
      </c>
      <c r="F17" s="142"/>
      <c r="G17" s="145">
        <f t="shared" si="0"/>
        <v>0</v>
      </c>
    </row>
    <row r="18" spans="1:9" ht="49.5" customHeight="1" x14ac:dyDescent="0.25">
      <c r="A18" s="143" t="s">
        <v>9</v>
      </c>
      <c r="B18" s="150" t="s">
        <v>395</v>
      </c>
      <c r="C18" s="144" t="s">
        <v>32</v>
      </c>
      <c r="D18" s="151" t="s">
        <v>23</v>
      </c>
      <c r="E18" s="138">
        <v>12.5</v>
      </c>
      <c r="F18" s="142"/>
      <c r="G18" s="145">
        <f t="shared" si="0"/>
        <v>0</v>
      </c>
      <c r="H18" s="152" t="s">
        <v>33</v>
      </c>
      <c r="I18" s="153">
        <f>ROUND(SUM(G5:G18),2)</f>
        <v>0</v>
      </c>
    </row>
    <row r="19" spans="1:9" ht="49.5" customHeight="1" x14ac:dyDescent="0.25">
      <c r="A19" s="143" t="s">
        <v>34</v>
      </c>
      <c r="B19" s="138" t="s">
        <v>396</v>
      </c>
      <c r="C19" s="144" t="s">
        <v>39</v>
      </c>
      <c r="D19" s="138" t="s">
        <v>386</v>
      </c>
      <c r="E19" s="138">
        <v>5</v>
      </c>
      <c r="F19" s="142"/>
      <c r="G19" s="145">
        <f t="shared" si="0"/>
        <v>0</v>
      </c>
      <c r="H19" s="154"/>
      <c r="I19" s="155"/>
    </row>
    <row r="20" spans="1:9" ht="49.5" customHeight="1" x14ac:dyDescent="0.25">
      <c r="A20" s="143" t="s">
        <v>34</v>
      </c>
      <c r="B20" s="138" t="s">
        <v>397</v>
      </c>
      <c r="C20" s="144" t="s">
        <v>434</v>
      </c>
      <c r="D20" s="138" t="s">
        <v>380</v>
      </c>
      <c r="E20" s="138">
        <v>34</v>
      </c>
      <c r="F20" s="142"/>
      <c r="G20" s="145">
        <f t="shared" si="0"/>
        <v>0</v>
      </c>
      <c r="H20" s="154"/>
      <c r="I20" s="155"/>
    </row>
    <row r="21" spans="1:9" ht="49.5" customHeight="1" x14ac:dyDescent="0.25">
      <c r="A21" s="143" t="s">
        <v>34</v>
      </c>
      <c r="B21" s="138" t="s">
        <v>399</v>
      </c>
      <c r="C21" s="144" t="s">
        <v>398</v>
      </c>
      <c r="D21" s="138" t="s">
        <v>386</v>
      </c>
      <c r="E21" s="138">
        <v>13</v>
      </c>
      <c r="F21" s="142"/>
      <c r="G21" s="145">
        <f t="shared" si="0"/>
        <v>0</v>
      </c>
      <c r="H21" s="154"/>
      <c r="I21" s="155"/>
    </row>
    <row r="22" spans="1:9" ht="49.5" customHeight="1" x14ac:dyDescent="0.25">
      <c r="A22" s="143" t="s">
        <v>34</v>
      </c>
      <c r="B22" s="138" t="s">
        <v>435</v>
      </c>
      <c r="C22" s="144" t="s">
        <v>45</v>
      </c>
      <c r="D22" s="138" t="s">
        <v>380</v>
      </c>
      <c r="E22" s="138">
        <v>1</v>
      </c>
      <c r="F22" s="142"/>
      <c r="G22" s="145">
        <f t="shared" si="0"/>
        <v>0</v>
      </c>
      <c r="H22" s="154"/>
      <c r="I22" s="155"/>
    </row>
    <row r="23" spans="1:9" ht="49.5" customHeight="1" x14ac:dyDescent="0.25">
      <c r="A23" s="143" t="s">
        <v>34</v>
      </c>
      <c r="B23" s="138" t="s">
        <v>436</v>
      </c>
      <c r="C23" s="144" t="s">
        <v>49</v>
      </c>
      <c r="D23" s="138" t="s">
        <v>380</v>
      </c>
      <c r="E23" s="138">
        <v>1</v>
      </c>
      <c r="F23" s="142"/>
      <c r="G23" s="145">
        <f t="shared" si="0"/>
        <v>0</v>
      </c>
      <c r="H23" s="152" t="s">
        <v>50</v>
      </c>
      <c r="I23" s="153">
        <f>ROUND(SUM(G19:G23),2)</f>
        <v>0</v>
      </c>
    </row>
    <row r="24" spans="1:9" ht="49.5" customHeight="1" x14ac:dyDescent="0.25">
      <c r="A24" s="143" t="s">
        <v>400</v>
      </c>
      <c r="B24" s="156" t="s">
        <v>401</v>
      </c>
      <c r="C24" s="157" t="s">
        <v>120</v>
      </c>
      <c r="D24" s="138" t="s">
        <v>380</v>
      </c>
      <c r="E24" s="138">
        <v>5</v>
      </c>
      <c r="F24" s="142"/>
      <c r="G24" s="145">
        <f t="shared" si="0"/>
        <v>0</v>
      </c>
      <c r="H24" s="154"/>
      <c r="I24" s="155"/>
    </row>
    <row r="25" spans="1:9" ht="49.5" customHeight="1" x14ac:dyDescent="0.25">
      <c r="A25" s="143" t="s">
        <v>400</v>
      </c>
      <c r="B25" s="156" t="s">
        <v>402</v>
      </c>
      <c r="C25" s="157" t="s">
        <v>403</v>
      </c>
      <c r="D25" s="138" t="s">
        <v>380</v>
      </c>
      <c r="E25" s="138">
        <v>5</v>
      </c>
      <c r="F25" s="142"/>
      <c r="G25" s="145">
        <f t="shared" si="0"/>
        <v>0</v>
      </c>
      <c r="H25" s="154"/>
      <c r="I25" s="155"/>
    </row>
    <row r="26" spans="1:9" ht="49.5" customHeight="1" x14ac:dyDescent="0.25">
      <c r="A26" s="143" t="s">
        <v>400</v>
      </c>
      <c r="B26" s="156" t="s">
        <v>404</v>
      </c>
      <c r="C26" s="157" t="s">
        <v>57</v>
      </c>
      <c r="D26" s="138" t="s">
        <v>15</v>
      </c>
      <c r="E26" s="138">
        <v>23</v>
      </c>
      <c r="F26" s="142"/>
      <c r="G26" s="145">
        <f t="shared" si="0"/>
        <v>0</v>
      </c>
      <c r="H26" s="154"/>
      <c r="I26" s="155"/>
    </row>
    <row r="27" spans="1:9" ht="49.5" customHeight="1" x14ac:dyDescent="0.25">
      <c r="A27" s="143" t="s">
        <v>400</v>
      </c>
      <c r="B27" s="156" t="s">
        <v>405</v>
      </c>
      <c r="C27" s="157" t="s">
        <v>126</v>
      </c>
      <c r="D27" s="138" t="s">
        <v>380</v>
      </c>
      <c r="E27" s="138">
        <v>34</v>
      </c>
      <c r="F27" s="142"/>
      <c r="G27" s="145">
        <f t="shared" si="0"/>
        <v>0</v>
      </c>
      <c r="H27" s="154"/>
      <c r="I27" s="155"/>
    </row>
    <row r="28" spans="1:9" ht="49.5" customHeight="1" x14ac:dyDescent="0.25">
      <c r="A28" s="143" t="s">
        <v>400</v>
      </c>
      <c r="B28" s="156" t="s">
        <v>406</v>
      </c>
      <c r="C28" s="157" t="s">
        <v>407</v>
      </c>
      <c r="D28" s="138" t="s">
        <v>380</v>
      </c>
      <c r="E28" s="138">
        <v>34</v>
      </c>
      <c r="F28" s="142"/>
      <c r="G28" s="145">
        <f t="shared" si="0"/>
        <v>0</v>
      </c>
      <c r="H28" s="154"/>
      <c r="I28" s="155"/>
    </row>
    <row r="29" spans="1:9" ht="49.5" customHeight="1" x14ac:dyDescent="0.25">
      <c r="A29" s="143" t="s">
        <v>400</v>
      </c>
      <c r="B29" s="156" t="s">
        <v>408</v>
      </c>
      <c r="C29" s="157" t="s">
        <v>129</v>
      </c>
      <c r="D29" s="138" t="s">
        <v>380</v>
      </c>
      <c r="E29" s="138">
        <v>27</v>
      </c>
      <c r="F29" s="142"/>
      <c r="G29" s="145">
        <f t="shared" si="0"/>
        <v>0</v>
      </c>
      <c r="H29" s="154"/>
      <c r="I29" s="155"/>
    </row>
    <row r="30" spans="1:9" ht="49.5" customHeight="1" x14ac:dyDescent="0.25">
      <c r="A30" s="143" t="s">
        <v>400</v>
      </c>
      <c r="B30" s="156" t="s">
        <v>409</v>
      </c>
      <c r="C30" s="157" t="s">
        <v>67</v>
      </c>
      <c r="D30" s="138" t="s">
        <v>380</v>
      </c>
      <c r="E30" s="138">
        <v>7</v>
      </c>
      <c r="F30" s="142"/>
      <c r="G30" s="145">
        <f t="shared" si="0"/>
        <v>0</v>
      </c>
      <c r="H30" s="154"/>
      <c r="I30" s="155"/>
    </row>
    <row r="31" spans="1:9" ht="49.5" customHeight="1" x14ac:dyDescent="0.25">
      <c r="A31" s="143" t="s">
        <v>400</v>
      </c>
      <c r="B31" s="156" t="s">
        <v>410</v>
      </c>
      <c r="C31" s="157" t="s">
        <v>411</v>
      </c>
      <c r="D31" s="138" t="s">
        <v>380</v>
      </c>
      <c r="E31" s="138">
        <v>23</v>
      </c>
      <c r="F31" s="142"/>
      <c r="G31" s="145">
        <f t="shared" si="0"/>
        <v>0</v>
      </c>
      <c r="H31" s="154"/>
      <c r="I31" s="155"/>
    </row>
    <row r="32" spans="1:9" ht="49.5" customHeight="1" x14ac:dyDescent="0.25">
      <c r="A32" s="143" t="s">
        <v>400</v>
      </c>
      <c r="B32" s="156" t="s">
        <v>412</v>
      </c>
      <c r="C32" s="157" t="s">
        <v>134</v>
      </c>
      <c r="D32" s="138" t="s">
        <v>380</v>
      </c>
      <c r="E32" s="138">
        <v>8</v>
      </c>
      <c r="F32" s="142"/>
      <c r="G32" s="145">
        <f t="shared" si="0"/>
        <v>0</v>
      </c>
      <c r="H32" s="154"/>
      <c r="I32" s="155"/>
    </row>
    <row r="33" spans="1:9" ht="49.5" customHeight="1" x14ac:dyDescent="0.25">
      <c r="A33" s="143" t="s">
        <v>400</v>
      </c>
      <c r="B33" s="156" t="s">
        <v>413</v>
      </c>
      <c r="C33" s="157" t="s">
        <v>77</v>
      </c>
      <c r="D33" s="138" t="s">
        <v>380</v>
      </c>
      <c r="E33" s="138">
        <v>23</v>
      </c>
      <c r="F33" s="142"/>
      <c r="G33" s="145">
        <f t="shared" si="0"/>
        <v>0</v>
      </c>
      <c r="H33" s="154"/>
      <c r="I33" s="155"/>
    </row>
    <row r="34" spans="1:9" ht="49.5" customHeight="1" x14ac:dyDescent="0.25">
      <c r="A34" s="143" t="s">
        <v>400</v>
      </c>
      <c r="B34" s="156" t="s">
        <v>414</v>
      </c>
      <c r="C34" s="157" t="s">
        <v>415</v>
      </c>
      <c r="D34" s="138" t="s">
        <v>15</v>
      </c>
      <c r="E34" s="138">
        <v>13</v>
      </c>
      <c r="F34" s="142"/>
      <c r="G34" s="145">
        <f t="shared" si="0"/>
        <v>0</v>
      </c>
      <c r="H34" s="152" t="s">
        <v>416</v>
      </c>
      <c r="I34" s="153">
        <f>ROUND(SUM(G24:G34),2)</f>
        <v>0</v>
      </c>
    </row>
    <row r="35" spans="1:9" ht="49.5" customHeight="1" x14ac:dyDescent="0.25">
      <c r="A35" s="143" t="s">
        <v>79</v>
      </c>
      <c r="B35" s="138" t="s">
        <v>417</v>
      </c>
      <c r="C35" s="157" t="s">
        <v>81</v>
      </c>
      <c r="D35" s="138" t="s">
        <v>26</v>
      </c>
      <c r="E35" s="138">
        <v>3</v>
      </c>
      <c r="F35" s="142"/>
      <c r="G35" s="145">
        <f t="shared" si="0"/>
        <v>0</v>
      </c>
      <c r="H35" s="154"/>
      <c r="I35" s="155"/>
    </row>
    <row r="36" spans="1:9" ht="49.5" customHeight="1" x14ac:dyDescent="0.25">
      <c r="A36" s="143" t="s">
        <v>79</v>
      </c>
      <c r="B36" s="138" t="s">
        <v>418</v>
      </c>
      <c r="C36" s="157" t="s">
        <v>419</v>
      </c>
      <c r="D36" s="138" t="s">
        <v>26</v>
      </c>
      <c r="E36" s="138">
        <v>4</v>
      </c>
      <c r="F36" s="142"/>
      <c r="G36" s="145">
        <f t="shared" si="0"/>
        <v>0</v>
      </c>
      <c r="H36" s="154"/>
      <c r="I36" s="155"/>
    </row>
    <row r="37" spans="1:9" ht="49.5" customHeight="1" x14ac:dyDescent="0.25">
      <c r="A37" s="143" t="s">
        <v>79</v>
      </c>
      <c r="B37" s="138" t="s">
        <v>420</v>
      </c>
      <c r="C37" s="157" t="s">
        <v>437</v>
      </c>
      <c r="D37" s="138" t="s">
        <v>26</v>
      </c>
      <c r="E37" s="138">
        <v>3</v>
      </c>
      <c r="F37" s="142"/>
      <c r="G37" s="145">
        <f t="shared" si="0"/>
        <v>0</v>
      </c>
      <c r="H37" s="154"/>
      <c r="I37" s="155"/>
    </row>
    <row r="38" spans="1:9" ht="49.5" customHeight="1" x14ac:dyDescent="0.25">
      <c r="A38" s="143" t="s">
        <v>79</v>
      </c>
      <c r="B38" s="138" t="s">
        <v>422</v>
      </c>
      <c r="C38" s="157" t="s">
        <v>423</v>
      </c>
      <c r="D38" s="138" t="s">
        <v>26</v>
      </c>
      <c r="E38" s="138">
        <v>3</v>
      </c>
      <c r="F38" s="142"/>
      <c r="G38" s="145">
        <f t="shared" si="0"/>
        <v>0</v>
      </c>
      <c r="H38" s="154"/>
      <c r="I38" s="155"/>
    </row>
    <row r="39" spans="1:9" s="39" customFormat="1" ht="49.2" customHeight="1" x14ac:dyDescent="0.25">
      <c r="A39" s="143" t="s">
        <v>79</v>
      </c>
      <c r="B39" s="138" t="s">
        <v>424</v>
      </c>
      <c r="C39" s="157" t="s">
        <v>425</v>
      </c>
      <c r="D39" s="138" t="s">
        <v>380</v>
      </c>
      <c r="E39" s="138">
        <v>30.5</v>
      </c>
      <c r="F39" s="142"/>
      <c r="G39" s="145">
        <f t="shared" si="0"/>
        <v>0</v>
      </c>
      <c r="H39" s="158" t="s">
        <v>92</v>
      </c>
      <c r="I39" s="159">
        <f>ROUND(SUM(G35:G39),2)</f>
        <v>0</v>
      </c>
    </row>
    <row r="40" spans="1:9" s="39" customFormat="1" ht="49.2" customHeight="1" x14ac:dyDescent="0.25">
      <c r="A40" s="160" t="s">
        <v>93</v>
      </c>
      <c r="B40" s="138" t="s">
        <v>426</v>
      </c>
      <c r="C40" s="161" t="s">
        <v>165</v>
      </c>
      <c r="D40" s="138" t="s">
        <v>26</v>
      </c>
      <c r="E40" s="162">
        <v>1</v>
      </c>
      <c r="F40" s="142"/>
      <c r="G40" s="163">
        <f>ROUND((E40*F40),2)</f>
        <v>0</v>
      </c>
      <c r="H40" s="164"/>
      <c r="I40" s="165"/>
    </row>
    <row r="41" spans="1:9" s="39" customFormat="1" ht="49.2" customHeight="1" x14ac:dyDescent="0.25">
      <c r="A41" s="160" t="s">
        <v>93</v>
      </c>
      <c r="B41" s="138" t="s">
        <v>427</v>
      </c>
      <c r="C41" s="161" t="s">
        <v>95</v>
      </c>
      <c r="D41" s="162" t="s">
        <v>12</v>
      </c>
      <c r="E41" s="162">
        <v>1</v>
      </c>
      <c r="F41" s="142"/>
      <c r="G41" s="163">
        <f>ROUND((E41*F41),2)</f>
        <v>0</v>
      </c>
      <c r="H41" s="166"/>
      <c r="I41" s="167"/>
    </row>
    <row r="42" spans="1:9" s="39" customFormat="1" ht="49.2" customHeight="1" x14ac:dyDescent="0.25">
      <c r="A42" s="160" t="s">
        <v>93</v>
      </c>
      <c r="B42" s="168" t="s">
        <v>428</v>
      </c>
      <c r="C42" s="161" t="s">
        <v>429</v>
      </c>
      <c r="D42" s="162" t="s">
        <v>12</v>
      </c>
      <c r="E42" s="162">
        <v>1</v>
      </c>
      <c r="F42" s="142"/>
      <c r="G42" s="145">
        <f>ROUND((E42*F42),2)</f>
        <v>0</v>
      </c>
      <c r="H42" s="169" t="s">
        <v>98</v>
      </c>
      <c r="I42" s="170">
        <f>ROUND(SUM(G40:G42),2)</f>
        <v>0</v>
      </c>
    </row>
    <row r="43" spans="1:9" ht="41.4" x14ac:dyDescent="0.25">
      <c r="F43" s="172" t="s">
        <v>438</v>
      </c>
      <c r="G43" s="173">
        <f>SUM(G5:G42)</f>
        <v>0</v>
      </c>
    </row>
  </sheetData>
  <mergeCells count="2">
    <mergeCell ref="A1:G1"/>
    <mergeCell ref="A3:G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4708-05AD-4E3B-9AB8-857308A5087F}">
  <dimension ref="A1:I42"/>
  <sheetViews>
    <sheetView topLeftCell="D35" zoomScale="85" zoomScaleNormal="85" workbookViewId="0">
      <selection activeCell="A3" sqref="A3:G3"/>
    </sheetView>
  </sheetViews>
  <sheetFormatPr defaultColWidth="9.109375" defaultRowHeight="13.8" x14ac:dyDescent="0.25"/>
  <cols>
    <col min="1" max="1" width="39.5546875" style="171" customWidth="1"/>
    <col min="2" max="2" width="10.5546875" style="91" customWidth="1"/>
    <col min="3" max="3" width="71.5546875" style="70" customWidth="1"/>
    <col min="4" max="4" width="9.109375" style="69"/>
    <col min="5" max="5" width="16.44140625" style="69" customWidth="1"/>
    <col min="6" max="6" width="20.5546875" style="77" customWidth="1"/>
    <col min="7" max="7" width="14.5546875" style="69" customWidth="1"/>
    <col min="8" max="8" width="21.5546875" style="1" customWidth="1"/>
    <col min="9" max="9" width="16.109375" style="2" customWidth="1"/>
    <col min="10" max="16384" width="9.109375" style="2"/>
  </cols>
  <sheetData>
    <row r="1" spans="1:9" ht="59.25" customHeight="1" x14ac:dyDescent="0.25">
      <c r="A1" s="489" t="s">
        <v>371</v>
      </c>
      <c r="B1" s="489"/>
      <c r="C1" s="489"/>
      <c r="D1" s="489"/>
      <c r="E1" s="489"/>
      <c r="F1" s="489"/>
      <c r="G1" s="489"/>
    </row>
    <row r="2" spans="1:9" ht="21.75" customHeight="1" x14ac:dyDescent="0.25">
      <c r="A2" s="130"/>
      <c r="B2" s="130"/>
      <c r="C2" s="130"/>
      <c r="D2" s="130"/>
      <c r="E2" s="130"/>
      <c r="F2" s="130"/>
      <c r="G2" s="131"/>
    </row>
    <row r="3" spans="1:9" ht="21.75" customHeight="1" x14ac:dyDescent="0.25">
      <c r="A3" s="490" t="s">
        <v>372</v>
      </c>
      <c r="B3" s="490"/>
      <c r="C3" s="490"/>
      <c r="D3" s="490"/>
      <c r="E3" s="490"/>
      <c r="F3" s="490"/>
      <c r="G3" s="490"/>
      <c r="H3" s="132"/>
      <c r="I3" s="132"/>
    </row>
    <row r="4" spans="1:9" ht="27.6" x14ac:dyDescent="0.25">
      <c r="A4" s="133" t="s">
        <v>2</v>
      </c>
      <c r="B4" s="133" t="s">
        <v>3</v>
      </c>
      <c r="C4" s="133" t="s">
        <v>4</v>
      </c>
      <c r="D4" s="133" t="s">
        <v>5</v>
      </c>
      <c r="E4" s="134" t="s">
        <v>6</v>
      </c>
      <c r="F4" s="135" t="s">
        <v>373</v>
      </c>
      <c r="G4" s="136" t="s">
        <v>8</v>
      </c>
      <c r="H4" s="137"/>
      <c r="I4" s="137"/>
    </row>
    <row r="5" spans="1:9" x14ac:dyDescent="0.25">
      <c r="A5" s="106" t="s">
        <v>9</v>
      </c>
      <c r="B5" s="138" t="s">
        <v>374</v>
      </c>
      <c r="C5" s="139" t="s">
        <v>11</v>
      </c>
      <c r="D5" s="140" t="s">
        <v>12</v>
      </c>
      <c r="E5" s="141">
        <v>1</v>
      </c>
      <c r="F5" s="142"/>
      <c r="G5" s="107">
        <f t="shared" ref="G5:G38" si="0">ROUND((E5*F5),2)</f>
        <v>0</v>
      </c>
      <c r="H5" s="137"/>
      <c r="I5" s="137"/>
    </row>
    <row r="6" spans="1:9" ht="29.25" customHeight="1" x14ac:dyDescent="0.25">
      <c r="A6" s="143" t="s">
        <v>9</v>
      </c>
      <c r="B6" s="138" t="s">
        <v>375</v>
      </c>
      <c r="C6" s="144" t="s">
        <v>376</v>
      </c>
      <c r="D6" s="138" t="s">
        <v>15</v>
      </c>
      <c r="E6" s="138">
        <v>30</v>
      </c>
      <c r="F6" s="142"/>
      <c r="G6" s="145">
        <f t="shared" si="0"/>
        <v>0</v>
      </c>
      <c r="H6" s="137"/>
      <c r="I6" s="137"/>
    </row>
    <row r="7" spans="1:9" ht="29.25" customHeight="1" x14ac:dyDescent="0.25">
      <c r="A7" s="143" t="s">
        <v>9</v>
      </c>
      <c r="B7" s="138" t="s">
        <v>377</v>
      </c>
      <c r="C7" s="144" t="s">
        <v>102</v>
      </c>
      <c r="D7" s="138" t="s">
        <v>15</v>
      </c>
      <c r="E7" s="138">
        <v>2</v>
      </c>
      <c r="F7" s="142"/>
      <c r="G7" s="145">
        <f t="shared" si="0"/>
        <v>0</v>
      </c>
      <c r="H7" s="137"/>
      <c r="I7" s="137"/>
    </row>
    <row r="8" spans="1:9" ht="29.25" customHeight="1" x14ac:dyDescent="0.25">
      <c r="A8" s="143" t="s">
        <v>9</v>
      </c>
      <c r="B8" s="138" t="s">
        <v>378</v>
      </c>
      <c r="C8" s="144" t="s">
        <v>379</v>
      </c>
      <c r="D8" s="138" t="s">
        <v>380</v>
      </c>
      <c r="E8" s="138">
        <v>34</v>
      </c>
      <c r="F8" s="142"/>
      <c r="G8" s="145">
        <f t="shared" si="0"/>
        <v>0</v>
      </c>
      <c r="H8" s="137"/>
      <c r="I8" s="137"/>
    </row>
    <row r="9" spans="1:9" ht="29.25" customHeight="1" x14ac:dyDescent="0.25">
      <c r="A9" s="143" t="s">
        <v>9</v>
      </c>
      <c r="B9" s="138" t="s">
        <v>381</v>
      </c>
      <c r="C9" s="146" t="s">
        <v>103</v>
      </c>
      <c r="D9" s="138" t="s">
        <v>380</v>
      </c>
      <c r="E9" s="138">
        <v>1</v>
      </c>
      <c r="F9" s="142"/>
      <c r="G9" s="145">
        <f t="shared" si="0"/>
        <v>0</v>
      </c>
      <c r="H9" s="137"/>
      <c r="I9" s="137"/>
    </row>
    <row r="10" spans="1:9" ht="29.25" customHeight="1" x14ac:dyDescent="0.25">
      <c r="A10" s="143" t="s">
        <v>9</v>
      </c>
      <c r="B10" s="147" t="s">
        <v>382</v>
      </c>
      <c r="C10" s="19" t="s">
        <v>383</v>
      </c>
      <c r="D10" s="148" t="s">
        <v>26</v>
      </c>
      <c r="E10" s="138">
        <v>2</v>
      </c>
      <c r="F10" s="142"/>
      <c r="G10" s="145">
        <f t="shared" si="0"/>
        <v>0</v>
      </c>
      <c r="H10" s="137"/>
      <c r="I10" s="137"/>
    </row>
    <row r="11" spans="1:9" ht="29.25" customHeight="1" x14ac:dyDescent="0.25">
      <c r="A11" s="143" t="s">
        <v>9</v>
      </c>
      <c r="B11" s="138" t="s">
        <v>384</v>
      </c>
      <c r="C11" s="149" t="s">
        <v>17</v>
      </c>
      <c r="D11" s="138" t="s">
        <v>15</v>
      </c>
      <c r="E11" s="138">
        <v>31</v>
      </c>
      <c r="F11" s="142"/>
      <c r="G11" s="145">
        <f t="shared" si="0"/>
        <v>0</v>
      </c>
      <c r="H11" s="137"/>
      <c r="I11" s="137"/>
    </row>
    <row r="12" spans="1:9" ht="29.25" customHeight="1" x14ac:dyDescent="0.25">
      <c r="A12" s="143" t="s">
        <v>9</v>
      </c>
      <c r="B12" s="138" t="s">
        <v>385</v>
      </c>
      <c r="C12" s="144" t="s">
        <v>105</v>
      </c>
      <c r="D12" s="138" t="s">
        <v>386</v>
      </c>
      <c r="E12" s="138">
        <v>2</v>
      </c>
      <c r="F12" s="142"/>
      <c r="G12" s="145">
        <f t="shared" si="0"/>
        <v>0</v>
      </c>
      <c r="H12" s="137"/>
      <c r="I12" s="137"/>
    </row>
    <row r="13" spans="1:9" ht="29.25" customHeight="1" x14ac:dyDescent="0.25">
      <c r="A13" s="143" t="s">
        <v>9</v>
      </c>
      <c r="B13" s="138" t="s">
        <v>387</v>
      </c>
      <c r="C13" s="144" t="s">
        <v>388</v>
      </c>
      <c r="D13" s="138" t="s">
        <v>380</v>
      </c>
      <c r="E13" s="138">
        <v>45</v>
      </c>
      <c r="F13" s="142"/>
      <c r="G13" s="145">
        <f t="shared" si="0"/>
        <v>0</v>
      </c>
      <c r="H13" s="137"/>
      <c r="I13" s="137"/>
    </row>
    <row r="14" spans="1:9" ht="29.25" customHeight="1" x14ac:dyDescent="0.25">
      <c r="A14" s="143" t="s">
        <v>9</v>
      </c>
      <c r="B14" s="138" t="s">
        <v>389</v>
      </c>
      <c r="C14" s="144" t="s">
        <v>390</v>
      </c>
      <c r="D14" s="138" t="s">
        <v>23</v>
      </c>
      <c r="E14" s="138">
        <v>10</v>
      </c>
      <c r="F14" s="142"/>
      <c r="G14" s="145">
        <f t="shared" si="0"/>
        <v>0</v>
      </c>
      <c r="H14" s="137"/>
      <c r="I14" s="137"/>
    </row>
    <row r="15" spans="1:9" ht="29.25" customHeight="1" x14ac:dyDescent="0.25">
      <c r="A15" s="143" t="s">
        <v>9</v>
      </c>
      <c r="B15" s="150" t="s">
        <v>391</v>
      </c>
      <c r="C15" s="144" t="s">
        <v>265</v>
      </c>
      <c r="D15" s="138" t="s">
        <v>26</v>
      </c>
      <c r="E15" s="138">
        <v>4</v>
      </c>
      <c r="F15" s="142"/>
      <c r="G15" s="145">
        <f t="shared" si="0"/>
        <v>0</v>
      </c>
      <c r="H15" s="137"/>
      <c r="I15" s="137"/>
    </row>
    <row r="16" spans="1:9" ht="29.25" customHeight="1" x14ac:dyDescent="0.25">
      <c r="A16" s="143" t="s">
        <v>9</v>
      </c>
      <c r="B16" s="138" t="s">
        <v>392</v>
      </c>
      <c r="C16" s="144" t="s">
        <v>266</v>
      </c>
      <c r="D16" s="138" t="s">
        <v>26</v>
      </c>
      <c r="E16" s="138">
        <v>3</v>
      </c>
      <c r="F16" s="142"/>
      <c r="G16" s="145">
        <f t="shared" si="0"/>
        <v>0</v>
      </c>
      <c r="H16" s="137"/>
      <c r="I16" s="137"/>
    </row>
    <row r="17" spans="1:9" ht="49.5" customHeight="1" x14ac:dyDescent="0.25">
      <c r="A17" s="143" t="s">
        <v>9</v>
      </c>
      <c r="B17" s="138" t="s">
        <v>393</v>
      </c>
      <c r="C17" s="144" t="s">
        <v>110</v>
      </c>
      <c r="D17" s="138" t="s">
        <v>26</v>
      </c>
      <c r="E17" s="138">
        <v>4</v>
      </c>
      <c r="F17" s="142"/>
      <c r="G17" s="145">
        <f t="shared" si="0"/>
        <v>0</v>
      </c>
    </row>
    <row r="18" spans="1:9" ht="49.5" customHeight="1" x14ac:dyDescent="0.25">
      <c r="A18" s="143" t="s">
        <v>9</v>
      </c>
      <c r="B18" s="150" t="s">
        <v>394</v>
      </c>
      <c r="C18" s="144" t="s">
        <v>30</v>
      </c>
      <c r="D18" s="138" t="s">
        <v>380</v>
      </c>
      <c r="E18" s="138">
        <v>21</v>
      </c>
      <c r="F18" s="142"/>
      <c r="G18" s="145">
        <f t="shared" si="0"/>
        <v>0</v>
      </c>
    </row>
    <row r="19" spans="1:9" ht="49.5" customHeight="1" x14ac:dyDescent="0.25">
      <c r="A19" s="143" t="s">
        <v>9</v>
      </c>
      <c r="B19" s="150" t="s">
        <v>395</v>
      </c>
      <c r="C19" s="144" t="s">
        <v>32</v>
      </c>
      <c r="D19" s="151" t="s">
        <v>23</v>
      </c>
      <c r="E19" s="138">
        <v>15.5</v>
      </c>
      <c r="F19" s="142"/>
      <c r="G19" s="145">
        <f t="shared" si="0"/>
        <v>0</v>
      </c>
      <c r="H19" s="152" t="s">
        <v>33</v>
      </c>
      <c r="I19" s="153">
        <f>ROUND(SUM(G5:G19),2)</f>
        <v>0</v>
      </c>
    </row>
    <row r="20" spans="1:9" ht="49.5" customHeight="1" x14ac:dyDescent="0.25">
      <c r="A20" s="143" t="s">
        <v>34</v>
      </c>
      <c r="B20" s="138" t="s">
        <v>396</v>
      </c>
      <c r="C20" s="144" t="s">
        <v>39</v>
      </c>
      <c r="D20" s="138" t="s">
        <v>386</v>
      </c>
      <c r="E20" s="138">
        <v>9</v>
      </c>
      <c r="F20" s="142"/>
      <c r="G20" s="145">
        <f t="shared" si="0"/>
        <v>0</v>
      </c>
      <c r="H20" s="154"/>
      <c r="I20" s="155"/>
    </row>
    <row r="21" spans="1:9" ht="49.5" customHeight="1" x14ac:dyDescent="0.25">
      <c r="A21" s="143" t="s">
        <v>34</v>
      </c>
      <c r="B21" s="138" t="s">
        <v>397</v>
      </c>
      <c r="C21" s="144" t="s">
        <v>398</v>
      </c>
      <c r="D21" s="138" t="s">
        <v>386</v>
      </c>
      <c r="E21" s="138">
        <v>30</v>
      </c>
      <c r="F21" s="142"/>
      <c r="G21" s="145">
        <f t="shared" si="0"/>
        <v>0</v>
      </c>
      <c r="H21" s="154"/>
      <c r="I21" s="155"/>
    </row>
    <row r="22" spans="1:9" ht="49.5" customHeight="1" x14ac:dyDescent="0.25">
      <c r="A22" s="143" t="s">
        <v>34</v>
      </c>
      <c r="B22" s="138" t="s">
        <v>399</v>
      </c>
      <c r="C22" s="144" t="s">
        <v>41</v>
      </c>
      <c r="D22" s="138" t="s">
        <v>380</v>
      </c>
      <c r="E22" s="138">
        <v>60</v>
      </c>
      <c r="F22" s="142"/>
      <c r="G22" s="145">
        <f t="shared" si="0"/>
        <v>0</v>
      </c>
      <c r="H22" s="152" t="s">
        <v>50</v>
      </c>
      <c r="I22" s="153">
        <f>ROUND(SUM(G20:G22),2)</f>
        <v>0</v>
      </c>
    </row>
    <row r="23" spans="1:9" ht="49.5" customHeight="1" x14ac:dyDescent="0.25">
      <c r="A23" s="143" t="s">
        <v>400</v>
      </c>
      <c r="B23" s="156" t="s">
        <v>401</v>
      </c>
      <c r="C23" s="157" t="s">
        <v>120</v>
      </c>
      <c r="D23" s="138" t="s">
        <v>380</v>
      </c>
      <c r="E23" s="138">
        <v>7</v>
      </c>
      <c r="F23" s="142"/>
      <c r="G23" s="145">
        <f t="shared" si="0"/>
        <v>0</v>
      </c>
      <c r="H23" s="154"/>
      <c r="I23" s="155"/>
    </row>
    <row r="24" spans="1:9" ht="49.5" customHeight="1" x14ac:dyDescent="0.25">
      <c r="A24" s="143" t="s">
        <v>400</v>
      </c>
      <c r="B24" s="156" t="s">
        <v>402</v>
      </c>
      <c r="C24" s="157" t="s">
        <v>403</v>
      </c>
      <c r="D24" s="138" t="s">
        <v>380</v>
      </c>
      <c r="E24" s="138">
        <v>7</v>
      </c>
      <c r="F24" s="142"/>
      <c r="G24" s="145">
        <f t="shared" si="0"/>
        <v>0</v>
      </c>
      <c r="H24" s="154"/>
      <c r="I24" s="155"/>
    </row>
    <row r="25" spans="1:9" ht="49.5" customHeight="1" x14ac:dyDescent="0.25">
      <c r="A25" s="143" t="s">
        <v>400</v>
      </c>
      <c r="B25" s="156" t="s">
        <v>404</v>
      </c>
      <c r="C25" s="157" t="s">
        <v>57</v>
      </c>
      <c r="D25" s="138" t="s">
        <v>15</v>
      </c>
      <c r="E25" s="138">
        <v>31</v>
      </c>
      <c r="F25" s="142"/>
      <c r="G25" s="145">
        <f t="shared" si="0"/>
        <v>0</v>
      </c>
      <c r="H25" s="154"/>
      <c r="I25" s="155"/>
    </row>
    <row r="26" spans="1:9" ht="49.5" customHeight="1" x14ac:dyDescent="0.25">
      <c r="A26" s="143" t="s">
        <v>400</v>
      </c>
      <c r="B26" s="156" t="s">
        <v>405</v>
      </c>
      <c r="C26" s="157" t="s">
        <v>126</v>
      </c>
      <c r="D26" s="138" t="s">
        <v>380</v>
      </c>
      <c r="E26" s="138">
        <v>60</v>
      </c>
      <c r="F26" s="142"/>
      <c r="G26" s="145">
        <f t="shared" si="0"/>
        <v>0</v>
      </c>
      <c r="H26" s="154"/>
      <c r="I26" s="155"/>
    </row>
    <row r="27" spans="1:9" ht="49.5" customHeight="1" x14ac:dyDescent="0.25">
      <c r="A27" s="143" t="s">
        <v>400</v>
      </c>
      <c r="B27" s="156" t="s">
        <v>406</v>
      </c>
      <c r="C27" s="157" t="s">
        <v>407</v>
      </c>
      <c r="D27" s="138" t="s">
        <v>380</v>
      </c>
      <c r="E27" s="138">
        <v>60</v>
      </c>
      <c r="F27" s="142"/>
      <c r="G27" s="145">
        <f t="shared" si="0"/>
        <v>0</v>
      </c>
      <c r="H27" s="154"/>
      <c r="I27" s="155"/>
    </row>
    <row r="28" spans="1:9" ht="49.5" customHeight="1" x14ac:dyDescent="0.25">
      <c r="A28" s="143" t="s">
        <v>400</v>
      </c>
      <c r="B28" s="156" t="s">
        <v>408</v>
      </c>
      <c r="C28" s="157" t="s">
        <v>129</v>
      </c>
      <c r="D28" s="138" t="s">
        <v>380</v>
      </c>
      <c r="E28" s="138">
        <v>53</v>
      </c>
      <c r="F28" s="142"/>
      <c r="G28" s="145">
        <f t="shared" si="0"/>
        <v>0</v>
      </c>
      <c r="H28" s="154"/>
      <c r="I28" s="155"/>
    </row>
    <row r="29" spans="1:9" ht="49.5" customHeight="1" x14ac:dyDescent="0.25">
      <c r="A29" s="143" t="s">
        <v>400</v>
      </c>
      <c r="B29" s="156" t="s">
        <v>409</v>
      </c>
      <c r="C29" s="157" t="s">
        <v>67</v>
      </c>
      <c r="D29" s="138" t="s">
        <v>380</v>
      </c>
      <c r="E29" s="138">
        <v>7</v>
      </c>
      <c r="F29" s="142"/>
      <c r="G29" s="145">
        <f t="shared" si="0"/>
        <v>0</v>
      </c>
      <c r="H29" s="154"/>
      <c r="I29" s="155"/>
    </row>
    <row r="30" spans="1:9" ht="49.5" customHeight="1" x14ac:dyDescent="0.25">
      <c r="A30" s="143" t="s">
        <v>400</v>
      </c>
      <c r="B30" s="156" t="s">
        <v>410</v>
      </c>
      <c r="C30" s="157" t="s">
        <v>411</v>
      </c>
      <c r="D30" s="138" t="s">
        <v>380</v>
      </c>
      <c r="E30" s="138">
        <v>34</v>
      </c>
      <c r="F30" s="142"/>
      <c r="G30" s="145">
        <f t="shared" si="0"/>
        <v>0</v>
      </c>
      <c r="H30" s="154"/>
      <c r="I30" s="155"/>
    </row>
    <row r="31" spans="1:9" ht="49.5" customHeight="1" x14ac:dyDescent="0.25">
      <c r="A31" s="143" t="s">
        <v>400</v>
      </c>
      <c r="B31" s="156" t="s">
        <v>412</v>
      </c>
      <c r="C31" s="157" t="s">
        <v>134</v>
      </c>
      <c r="D31" s="138" t="s">
        <v>380</v>
      </c>
      <c r="E31" s="138">
        <v>6</v>
      </c>
      <c r="F31" s="142"/>
      <c r="G31" s="145">
        <f t="shared" si="0"/>
        <v>0</v>
      </c>
      <c r="H31" s="154"/>
      <c r="I31" s="155"/>
    </row>
    <row r="32" spans="1:9" ht="49.5" customHeight="1" x14ac:dyDescent="0.25">
      <c r="A32" s="143" t="s">
        <v>400</v>
      </c>
      <c r="B32" s="156" t="s">
        <v>413</v>
      </c>
      <c r="C32" s="157" t="s">
        <v>77</v>
      </c>
      <c r="D32" s="138" t="s">
        <v>380</v>
      </c>
      <c r="E32" s="138">
        <v>31</v>
      </c>
      <c r="F32" s="142"/>
      <c r="G32" s="145">
        <f t="shared" si="0"/>
        <v>0</v>
      </c>
      <c r="H32" s="154"/>
      <c r="I32" s="155"/>
    </row>
    <row r="33" spans="1:9" ht="49.5" customHeight="1" x14ac:dyDescent="0.25">
      <c r="A33" s="143" t="s">
        <v>400</v>
      </c>
      <c r="B33" s="156" t="s">
        <v>414</v>
      </c>
      <c r="C33" s="157" t="s">
        <v>415</v>
      </c>
      <c r="D33" s="138" t="s">
        <v>15</v>
      </c>
      <c r="E33" s="138">
        <v>15</v>
      </c>
      <c r="F33" s="142"/>
      <c r="G33" s="145">
        <f t="shared" si="0"/>
        <v>0</v>
      </c>
      <c r="H33" s="152" t="s">
        <v>416</v>
      </c>
      <c r="I33" s="153">
        <f>ROUND(SUM(G23:G33),2)</f>
        <v>0</v>
      </c>
    </row>
    <row r="34" spans="1:9" ht="49.5" customHeight="1" x14ac:dyDescent="0.25">
      <c r="A34" s="143" t="s">
        <v>79</v>
      </c>
      <c r="B34" s="138" t="s">
        <v>417</v>
      </c>
      <c r="C34" s="157" t="s">
        <v>81</v>
      </c>
      <c r="D34" s="138" t="s">
        <v>26</v>
      </c>
      <c r="E34" s="138">
        <v>3</v>
      </c>
      <c r="F34" s="142"/>
      <c r="G34" s="145">
        <f t="shared" si="0"/>
        <v>0</v>
      </c>
      <c r="H34" s="154"/>
      <c r="I34" s="155"/>
    </row>
    <row r="35" spans="1:9" ht="49.5" customHeight="1" x14ac:dyDescent="0.25">
      <c r="A35" s="143" t="s">
        <v>79</v>
      </c>
      <c r="B35" s="138" t="s">
        <v>418</v>
      </c>
      <c r="C35" s="157" t="s">
        <v>419</v>
      </c>
      <c r="D35" s="138" t="s">
        <v>26</v>
      </c>
      <c r="E35" s="138">
        <v>2</v>
      </c>
      <c r="F35" s="142"/>
      <c r="G35" s="145">
        <f t="shared" si="0"/>
        <v>0</v>
      </c>
      <c r="H35" s="154"/>
      <c r="I35" s="155"/>
    </row>
    <row r="36" spans="1:9" ht="49.5" customHeight="1" x14ac:dyDescent="0.25">
      <c r="A36" s="143" t="s">
        <v>79</v>
      </c>
      <c r="B36" s="138" t="s">
        <v>420</v>
      </c>
      <c r="C36" s="157" t="s">
        <v>421</v>
      </c>
      <c r="D36" s="138" t="s">
        <v>26</v>
      </c>
      <c r="E36" s="138">
        <v>4</v>
      </c>
      <c r="F36" s="142"/>
      <c r="G36" s="145">
        <f t="shared" si="0"/>
        <v>0</v>
      </c>
      <c r="H36" s="154"/>
      <c r="I36" s="155"/>
    </row>
    <row r="37" spans="1:9" ht="49.5" customHeight="1" x14ac:dyDescent="0.25">
      <c r="A37" s="143" t="s">
        <v>79</v>
      </c>
      <c r="B37" s="138" t="s">
        <v>422</v>
      </c>
      <c r="C37" s="157" t="s">
        <v>423</v>
      </c>
      <c r="D37" s="138" t="s">
        <v>26</v>
      </c>
      <c r="E37" s="138">
        <v>2</v>
      </c>
      <c r="F37" s="142"/>
      <c r="G37" s="145">
        <f t="shared" si="0"/>
        <v>0</v>
      </c>
      <c r="H37" s="154"/>
      <c r="I37" s="155"/>
    </row>
    <row r="38" spans="1:9" s="39" customFormat="1" ht="49.2" customHeight="1" x14ac:dyDescent="0.25">
      <c r="A38" s="143" t="s">
        <v>79</v>
      </c>
      <c r="B38" s="138" t="s">
        <v>424</v>
      </c>
      <c r="C38" s="157" t="s">
        <v>425</v>
      </c>
      <c r="D38" s="138" t="s">
        <v>380</v>
      </c>
      <c r="E38" s="138">
        <v>35.5</v>
      </c>
      <c r="F38" s="142"/>
      <c r="G38" s="145">
        <f t="shared" si="0"/>
        <v>0</v>
      </c>
      <c r="H38" s="158" t="s">
        <v>92</v>
      </c>
      <c r="I38" s="159">
        <f>ROUND(SUM(G34:G38),2)</f>
        <v>0</v>
      </c>
    </row>
    <row r="39" spans="1:9" s="39" customFormat="1" ht="49.2" customHeight="1" x14ac:dyDescent="0.25">
      <c r="A39" s="160" t="s">
        <v>93</v>
      </c>
      <c r="B39" s="138" t="s">
        <v>426</v>
      </c>
      <c r="C39" s="161" t="s">
        <v>165</v>
      </c>
      <c r="D39" s="138" t="s">
        <v>26</v>
      </c>
      <c r="E39" s="162">
        <v>1</v>
      </c>
      <c r="F39" s="142"/>
      <c r="G39" s="163">
        <f>ROUND((E39*F39),2)</f>
        <v>0</v>
      </c>
      <c r="H39" s="164"/>
      <c r="I39" s="165"/>
    </row>
    <row r="40" spans="1:9" s="39" customFormat="1" ht="49.2" customHeight="1" x14ac:dyDescent="0.25">
      <c r="A40" s="160" t="s">
        <v>93</v>
      </c>
      <c r="B40" s="138" t="s">
        <v>427</v>
      </c>
      <c r="C40" s="161" t="s">
        <v>95</v>
      </c>
      <c r="D40" s="162" t="s">
        <v>12</v>
      </c>
      <c r="E40" s="162">
        <v>1</v>
      </c>
      <c r="F40" s="142"/>
      <c r="G40" s="163">
        <f>ROUND((E40*F40),2)</f>
        <v>0</v>
      </c>
      <c r="H40" s="166"/>
      <c r="I40" s="167"/>
    </row>
    <row r="41" spans="1:9" s="39" customFormat="1" ht="49.2" customHeight="1" x14ac:dyDescent="0.25">
      <c r="A41" s="160" t="s">
        <v>93</v>
      </c>
      <c r="B41" s="168" t="s">
        <v>428</v>
      </c>
      <c r="C41" s="161" t="s">
        <v>429</v>
      </c>
      <c r="D41" s="162" t="s">
        <v>12</v>
      </c>
      <c r="E41" s="162">
        <v>1</v>
      </c>
      <c r="F41" s="142"/>
      <c r="G41" s="145">
        <f>ROUND((E41*F41),2)</f>
        <v>0</v>
      </c>
      <c r="H41" s="169" t="s">
        <v>98</v>
      </c>
      <c r="I41" s="170">
        <f>ROUND(SUM(G39:G41),2)</f>
        <v>0</v>
      </c>
    </row>
    <row r="42" spans="1:9" ht="41.4" x14ac:dyDescent="0.25">
      <c r="F42" s="172" t="s">
        <v>430</v>
      </c>
      <c r="G42" s="173">
        <f>SUM(G5:G41)</f>
        <v>0</v>
      </c>
    </row>
  </sheetData>
  <mergeCells count="2">
    <mergeCell ref="A1:G1"/>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BF5A-EF7E-48AA-88DB-E4AEBD8E0CF6}">
  <dimension ref="A1:I49"/>
  <sheetViews>
    <sheetView topLeftCell="D37" zoomScaleNormal="100" workbookViewId="0">
      <selection sqref="A1:G2"/>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485" t="s">
        <v>258</v>
      </c>
      <c r="B1" s="485"/>
      <c r="C1" s="485"/>
      <c r="D1" s="485"/>
      <c r="E1" s="485"/>
      <c r="F1" s="485"/>
      <c r="G1" s="485"/>
    </row>
    <row r="2" spans="1:8" x14ac:dyDescent="0.3">
      <c r="A2" s="485"/>
      <c r="B2" s="485"/>
      <c r="C2" s="485"/>
      <c r="D2" s="485"/>
      <c r="E2" s="485"/>
      <c r="F2" s="485"/>
      <c r="G2" s="485"/>
    </row>
    <row r="3" spans="1:8" ht="15" thickBot="1" x14ac:dyDescent="0.35"/>
    <row r="4" spans="1:8" s="2" customFormat="1" ht="21.75" customHeight="1" x14ac:dyDescent="0.25">
      <c r="A4" s="486" t="s">
        <v>293</v>
      </c>
      <c r="B4" s="487"/>
      <c r="C4" s="487"/>
      <c r="D4" s="487"/>
      <c r="E4" s="487"/>
      <c r="F4" s="487"/>
      <c r="G4" s="488"/>
      <c r="H4" s="1"/>
    </row>
    <row r="5" spans="1:8" s="2" customFormat="1" ht="46.2" customHeight="1" thickBot="1" x14ac:dyDescent="0.3">
      <c r="A5" s="78" t="s">
        <v>2</v>
      </c>
      <c r="B5" s="99" t="s">
        <v>3</v>
      </c>
      <c r="C5" s="79" t="s">
        <v>4</v>
      </c>
      <c r="D5" s="79" t="s">
        <v>5</v>
      </c>
      <c r="E5" s="80" t="s">
        <v>6</v>
      </c>
      <c r="F5" s="81" t="s">
        <v>7</v>
      </c>
      <c r="G5" s="82" t="s">
        <v>8</v>
      </c>
      <c r="H5" s="1"/>
    </row>
    <row r="6" spans="1:8" s="2" customFormat="1" ht="21.75" customHeight="1" x14ac:dyDescent="0.25">
      <c r="A6" s="100" t="s">
        <v>294</v>
      </c>
      <c r="B6" s="101" t="s">
        <v>295</v>
      </c>
      <c r="C6" s="126" t="s">
        <v>296</v>
      </c>
      <c r="D6" s="127" t="s">
        <v>12</v>
      </c>
      <c r="E6" s="127">
        <v>1</v>
      </c>
      <c r="F6" s="104"/>
      <c r="G6" s="105">
        <f t="shared" ref="G6:G48" si="0">ROUND((E6*F6),2)</f>
        <v>0</v>
      </c>
      <c r="H6" s="1"/>
    </row>
    <row r="7" spans="1:8" s="2" customFormat="1" ht="33" customHeight="1" x14ac:dyDescent="0.25">
      <c r="A7" s="106" t="s">
        <v>294</v>
      </c>
      <c r="B7" s="18" t="s">
        <v>297</v>
      </c>
      <c r="C7" s="85" t="s">
        <v>298</v>
      </c>
      <c r="D7" s="86" t="s">
        <v>26</v>
      </c>
      <c r="E7" s="86">
        <v>8</v>
      </c>
      <c r="F7" s="22"/>
      <c r="G7" s="107">
        <f t="shared" si="0"/>
        <v>0</v>
      </c>
      <c r="H7" s="1"/>
    </row>
    <row r="8" spans="1:8" s="2" customFormat="1" ht="21" customHeight="1" x14ac:dyDescent="0.25">
      <c r="A8" s="106" t="s">
        <v>294</v>
      </c>
      <c r="B8" s="18" t="s">
        <v>299</v>
      </c>
      <c r="C8" s="85" t="s">
        <v>300</v>
      </c>
      <c r="D8" s="86" t="s">
        <v>15</v>
      </c>
      <c r="E8" s="86">
        <v>25</v>
      </c>
      <c r="F8" s="22"/>
      <c r="G8" s="107">
        <f t="shared" si="0"/>
        <v>0</v>
      </c>
      <c r="H8" s="1"/>
    </row>
    <row r="9" spans="1:8" s="2" customFormat="1" ht="21" customHeight="1" x14ac:dyDescent="0.25">
      <c r="A9" s="106" t="s">
        <v>294</v>
      </c>
      <c r="B9" s="18" t="s">
        <v>301</v>
      </c>
      <c r="C9" s="85" t="s">
        <v>302</v>
      </c>
      <c r="D9" s="86" t="s">
        <v>15</v>
      </c>
      <c r="E9" s="86">
        <v>13</v>
      </c>
      <c r="F9" s="22"/>
      <c r="G9" s="107">
        <f t="shared" si="0"/>
        <v>0</v>
      </c>
      <c r="H9" s="1"/>
    </row>
    <row r="10" spans="1:8" s="2" customFormat="1" ht="20.25" customHeight="1" x14ac:dyDescent="0.25">
      <c r="A10" s="106" t="s">
        <v>294</v>
      </c>
      <c r="B10" s="18" t="s">
        <v>303</v>
      </c>
      <c r="C10" s="85" t="s">
        <v>304</v>
      </c>
      <c r="D10" s="86" t="s">
        <v>15</v>
      </c>
      <c r="E10" s="86">
        <v>38</v>
      </c>
      <c r="F10" s="22"/>
      <c r="G10" s="107">
        <f t="shared" si="0"/>
        <v>0</v>
      </c>
      <c r="H10" s="1"/>
    </row>
    <row r="11" spans="1:8" s="2" customFormat="1" ht="20.25" customHeight="1" x14ac:dyDescent="0.25">
      <c r="A11" s="106" t="s">
        <v>294</v>
      </c>
      <c r="B11" s="18" t="s">
        <v>305</v>
      </c>
      <c r="C11" s="85" t="s">
        <v>306</v>
      </c>
      <c r="D11" s="86" t="s">
        <v>15</v>
      </c>
      <c r="E11" s="86">
        <v>38</v>
      </c>
      <c r="F11" s="22"/>
      <c r="G11" s="107">
        <f t="shared" si="0"/>
        <v>0</v>
      </c>
      <c r="H11" s="1"/>
    </row>
    <row r="12" spans="1:8" s="2" customFormat="1" ht="20.25" customHeight="1" x14ac:dyDescent="0.25">
      <c r="A12" s="106" t="s">
        <v>294</v>
      </c>
      <c r="B12" s="18" t="s">
        <v>307</v>
      </c>
      <c r="C12" s="85" t="s">
        <v>308</v>
      </c>
      <c r="D12" s="86" t="s">
        <v>15</v>
      </c>
      <c r="E12" s="86">
        <v>59</v>
      </c>
      <c r="F12" s="22"/>
      <c r="G12" s="107">
        <f t="shared" si="0"/>
        <v>0</v>
      </c>
      <c r="H12" s="1"/>
    </row>
    <row r="13" spans="1:8" s="2" customFormat="1" ht="20.25" customHeight="1" x14ac:dyDescent="0.25">
      <c r="A13" s="106" t="s">
        <v>294</v>
      </c>
      <c r="B13" s="18" t="s">
        <v>309</v>
      </c>
      <c r="C13" s="85" t="s">
        <v>310</v>
      </c>
      <c r="D13" s="86" t="s">
        <v>15</v>
      </c>
      <c r="E13" s="86">
        <v>97</v>
      </c>
      <c r="F13" s="22"/>
      <c r="G13" s="107">
        <f t="shared" si="0"/>
        <v>0</v>
      </c>
      <c r="H13" s="1"/>
    </row>
    <row r="14" spans="1:8" s="2" customFormat="1" ht="21" customHeight="1" x14ac:dyDescent="0.25">
      <c r="A14" s="106" t="s">
        <v>294</v>
      </c>
      <c r="B14" s="18" t="s">
        <v>311</v>
      </c>
      <c r="C14" s="85" t="s">
        <v>312</v>
      </c>
      <c r="D14" s="86" t="s">
        <v>15</v>
      </c>
      <c r="E14" s="86">
        <v>8</v>
      </c>
      <c r="F14" s="22"/>
      <c r="G14" s="107">
        <f t="shared" si="0"/>
        <v>0</v>
      </c>
      <c r="H14" s="1"/>
    </row>
    <row r="15" spans="1:8" s="2" customFormat="1" ht="20.25" customHeight="1" x14ac:dyDescent="0.25">
      <c r="A15" s="106" t="s">
        <v>294</v>
      </c>
      <c r="B15" s="18" t="s">
        <v>313</v>
      </c>
      <c r="C15" s="85" t="s">
        <v>314</v>
      </c>
      <c r="D15" s="86" t="s">
        <v>26</v>
      </c>
      <c r="E15" s="86">
        <v>8</v>
      </c>
      <c r="F15" s="22"/>
      <c r="G15" s="107">
        <f t="shared" si="0"/>
        <v>0</v>
      </c>
      <c r="H15" s="1"/>
    </row>
    <row r="16" spans="1:8" s="2" customFormat="1" ht="20.25" customHeight="1" x14ac:dyDescent="0.25">
      <c r="A16" s="106" t="s">
        <v>294</v>
      </c>
      <c r="B16" s="18" t="s">
        <v>315</v>
      </c>
      <c r="C16" s="85" t="s">
        <v>316</v>
      </c>
      <c r="D16" s="86" t="s">
        <v>15</v>
      </c>
      <c r="E16" s="86">
        <v>32</v>
      </c>
      <c r="F16" s="22"/>
      <c r="G16" s="107">
        <f t="shared" si="0"/>
        <v>0</v>
      </c>
      <c r="H16" s="1"/>
    </row>
    <row r="17" spans="1:8" s="2" customFormat="1" ht="21" customHeight="1" x14ac:dyDescent="0.25">
      <c r="A17" s="106" t="s">
        <v>294</v>
      </c>
      <c r="B17" s="18" t="s">
        <v>317</v>
      </c>
      <c r="C17" s="85" t="s">
        <v>318</v>
      </c>
      <c r="D17" s="86" t="s">
        <v>26</v>
      </c>
      <c r="E17" s="86">
        <v>4</v>
      </c>
      <c r="F17" s="22"/>
      <c r="G17" s="107">
        <f t="shared" si="0"/>
        <v>0</v>
      </c>
      <c r="H17" s="1"/>
    </row>
    <row r="18" spans="1:8" s="2" customFormat="1" ht="21" customHeight="1" x14ac:dyDescent="0.25">
      <c r="A18" s="106" t="s">
        <v>294</v>
      </c>
      <c r="B18" s="18" t="s">
        <v>319</v>
      </c>
      <c r="C18" s="85" t="s">
        <v>320</v>
      </c>
      <c r="D18" s="86" t="s">
        <v>26</v>
      </c>
      <c r="E18" s="86">
        <v>4</v>
      </c>
      <c r="F18" s="22"/>
      <c r="G18" s="107">
        <f t="shared" si="0"/>
        <v>0</v>
      </c>
      <c r="H18" s="1"/>
    </row>
    <row r="19" spans="1:8" s="2" customFormat="1" ht="21.75" customHeight="1" x14ac:dyDescent="0.25">
      <c r="A19" s="106" t="s">
        <v>294</v>
      </c>
      <c r="B19" s="18" t="s">
        <v>321</v>
      </c>
      <c r="C19" s="85" t="s">
        <v>322</v>
      </c>
      <c r="D19" s="86" t="s">
        <v>26</v>
      </c>
      <c r="E19" s="86">
        <v>4</v>
      </c>
      <c r="F19" s="22"/>
      <c r="G19" s="107">
        <f t="shared" si="0"/>
        <v>0</v>
      </c>
      <c r="H19" s="1"/>
    </row>
    <row r="20" spans="1:8" s="2" customFormat="1" ht="21" customHeight="1" x14ac:dyDescent="0.25">
      <c r="A20" s="106" t="s">
        <v>294</v>
      </c>
      <c r="B20" s="18" t="s">
        <v>323</v>
      </c>
      <c r="C20" s="85" t="s">
        <v>324</v>
      </c>
      <c r="D20" s="86" t="s">
        <v>26</v>
      </c>
      <c r="E20" s="86">
        <v>2</v>
      </c>
      <c r="F20" s="22"/>
      <c r="G20" s="107">
        <f t="shared" si="0"/>
        <v>0</v>
      </c>
      <c r="H20" s="1"/>
    </row>
    <row r="21" spans="1:8" s="2" customFormat="1" ht="20.25" customHeight="1" x14ac:dyDescent="0.25">
      <c r="A21" s="106" t="s">
        <v>294</v>
      </c>
      <c r="B21" s="18" t="s">
        <v>325</v>
      </c>
      <c r="C21" s="85" t="s">
        <v>326</v>
      </c>
      <c r="D21" s="86" t="s">
        <v>12</v>
      </c>
      <c r="E21" s="86">
        <v>4</v>
      </c>
      <c r="F21" s="22"/>
      <c r="G21" s="107">
        <f t="shared" si="0"/>
        <v>0</v>
      </c>
      <c r="H21" s="1"/>
    </row>
    <row r="22" spans="1:8" s="2" customFormat="1" ht="20.25" customHeight="1" x14ac:dyDescent="0.25">
      <c r="A22" s="106" t="s">
        <v>294</v>
      </c>
      <c r="B22" s="18" t="s">
        <v>327</v>
      </c>
      <c r="C22" s="85" t="s">
        <v>328</v>
      </c>
      <c r="D22" s="86" t="s">
        <v>26</v>
      </c>
      <c r="E22" s="86">
        <v>6</v>
      </c>
      <c r="F22" s="22"/>
      <c r="G22" s="107">
        <f t="shared" si="0"/>
        <v>0</v>
      </c>
      <c r="H22" s="1"/>
    </row>
    <row r="23" spans="1:8" s="2" customFormat="1" ht="20.25" customHeight="1" x14ac:dyDescent="0.25">
      <c r="A23" s="106" t="s">
        <v>294</v>
      </c>
      <c r="B23" s="18" t="s">
        <v>329</v>
      </c>
      <c r="C23" s="85" t="s">
        <v>330</v>
      </c>
      <c r="D23" s="86" t="s">
        <v>26</v>
      </c>
      <c r="E23" s="86">
        <v>8</v>
      </c>
      <c r="F23" s="22"/>
      <c r="G23" s="107">
        <f t="shared" si="0"/>
        <v>0</v>
      </c>
      <c r="H23" s="1"/>
    </row>
    <row r="24" spans="1:8" s="2" customFormat="1" ht="20.25" customHeight="1" x14ac:dyDescent="0.25">
      <c r="A24" s="106" t="s">
        <v>294</v>
      </c>
      <c r="B24" s="18" t="s">
        <v>331</v>
      </c>
      <c r="C24" s="85" t="s">
        <v>219</v>
      </c>
      <c r="D24" s="86" t="s">
        <v>26</v>
      </c>
      <c r="E24" s="86">
        <v>4</v>
      </c>
      <c r="F24" s="22"/>
      <c r="G24" s="107">
        <f t="shared" si="0"/>
        <v>0</v>
      </c>
      <c r="H24" s="1"/>
    </row>
    <row r="25" spans="1:8" s="2" customFormat="1" ht="21" customHeight="1" x14ac:dyDescent="0.25">
      <c r="A25" s="106" t="s">
        <v>294</v>
      </c>
      <c r="B25" s="18" t="s">
        <v>332</v>
      </c>
      <c r="C25" s="85" t="s">
        <v>221</v>
      </c>
      <c r="D25" s="86" t="s">
        <v>26</v>
      </c>
      <c r="E25" s="86">
        <v>4</v>
      </c>
      <c r="F25" s="22"/>
      <c r="G25" s="107">
        <f t="shared" si="0"/>
        <v>0</v>
      </c>
      <c r="H25" s="1"/>
    </row>
    <row r="26" spans="1:8" s="2" customFormat="1" ht="20.25" customHeight="1" x14ac:dyDescent="0.25">
      <c r="A26" s="106" t="s">
        <v>294</v>
      </c>
      <c r="B26" s="18" t="s">
        <v>333</v>
      </c>
      <c r="C26" s="85" t="s">
        <v>217</v>
      </c>
      <c r="D26" s="86" t="s">
        <v>26</v>
      </c>
      <c r="E26" s="86">
        <v>4</v>
      </c>
      <c r="F26" s="22"/>
      <c r="G26" s="107">
        <f t="shared" si="0"/>
        <v>0</v>
      </c>
      <c r="H26" s="1"/>
    </row>
    <row r="27" spans="1:8" s="2" customFormat="1" ht="21.75" customHeight="1" x14ac:dyDescent="0.25">
      <c r="A27" s="106" t="s">
        <v>294</v>
      </c>
      <c r="B27" s="18" t="s">
        <v>334</v>
      </c>
      <c r="C27" s="85" t="s">
        <v>223</v>
      </c>
      <c r="D27" s="86" t="s">
        <v>26</v>
      </c>
      <c r="E27" s="86">
        <v>4</v>
      </c>
      <c r="F27" s="22"/>
      <c r="G27" s="107">
        <f t="shared" si="0"/>
        <v>0</v>
      </c>
      <c r="H27" s="1"/>
    </row>
    <row r="28" spans="1:8" s="2" customFormat="1" ht="21" customHeight="1" x14ac:dyDescent="0.25">
      <c r="A28" s="106" t="s">
        <v>294</v>
      </c>
      <c r="B28" s="18" t="s">
        <v>335</v>
      </c>
      <c r="C28" s="85" t="s">
        <v>225</v>
      </c>
      <c r="D28" s="86" t="s">
        <v>26</v>
      </c>
      <c r="E28" s="86">
        <v>4</v>
      </c>
      <c r="F28" s="22"/>
      <c r="G28" s="107">
        <f t="shared" si="0"/>
        <v>0</v>
      </c>
      <c r="H28" s="1"/>
    </row>
    <row r="29" spans="1:8" s="2" customFormat="1" ht="21" customHeight="1" x14ac:dyDescent="0.25">
      <c r="A29" s="106" t="s">
        <v>294</v>
      </c>
      <c r="B29" s="18" t="s">
        <v>336</v>
      </c>
      <c r="C29" s="128" t="s">
        <v>337</v>
      </c>
      <c r="D29" s="86" t="s">
        <v>26</v>
      </c>
      <c r="E29" s="86">
        <v>20</v>
      </c>
      <c r="F29" s="22"/>
      <c r="G29" s="107">
        <f t="shared" si="0"/>
        <v>0</v>
      </c>
      <c r="H29" s="1"/>
    </row>
    <row r="30" spans="1:8" s="2" customFormat="1" ht="21" customHeight="1" x14ac:dyDescent="0.25">
      <c r="A30" s="106" t="s">
        <v>294</v>
      </c>
      <c r="B30" s="18" t="s">
        <v>338</v>
      </c>
      <c r="C30" s="128" t="s">
        <v>339</v>
      </c>
      <c r="D30" s="86" t="s">
        <v>12</v>
      </c>
      <c r="E30" s="86">
        <v>1</v>
      </c>
      <c r="F30" s="22"/>
      <c r="G30" s="107">
        <f t="shared" si="0"/>
        <v>0</v>
      </c>
      <c r="H30" s="1"/>
    </row>
    <row r="31" spans="1:8" s="2" customFormat="1" ht="21" customHeight="1" x14ac:dyDescent="0.25">
      <c r="A31" s="106" t="s">
        <v>294</v>
      </c>
      <c r="B31" s="18" t="s">
        <v>340</v>
      </c>
      <c r="C31" s="85" t="s">
        <v>229</v>
      </c>
      <c r="D31" s="86" t="s">
        <v>230</v>
      </c>
      <c r="E31" s="86">
        <v>40</v>
      </c>
      <c r="F31" s="22"/>
      <c r="G31" s="107">
        <f t="shared" si="0"/>
        <v>0</v>
      </c>
      <c r="H31" s="1"/>
    </row>
    <row r="32" spans="1:8" s="2" customFormat="1" ht="20.25" customHeight="1" x14ac:dyDescent="0.25">
      <c r="A32" s="106" t="s">
        <v>294</v>
      </c>
      <c r="B32" s="18" t="s">
        <v>341</v>
      </c>
      <c r="C32" s="85" t="s">
        <v>232</v>
      </c>
      <c r="D32" s="86" t="s">
        <v>233</v>
      </c>
      <c r="E32" s="86">
        <v>15</v>
      </c>
      <c r="F32" s="22"/>
      <c r="G32" s="107">
        <f t="shared" si="0"/>
        <v>0</v>
      </c>
      <c r="H32" s="1"/>
    </row>
    <row r="33" spans="1:9" s="2" customFormat="1" ht="21" customHeight="1" thickBot="1" x14ac:dyDescent="0.3">
      <c r="A33" s="106" t="s">
        <v>294</v>
      </c>
      <c r="B33" s="18" t="s">
        <v>342</v>
      </c>
      <c r="C33" s="85" t="s">
        <v>343</v>
      </c>
      <c r="D33" s="86" t="s">
        <v>230</v>
      </c>
      <c r="E33" s="86">
        <v>20</v>
      </c>
      <c r="F33" s="22"/>
      <c r="G33" s="107">
        <f t="shared" si="0"/>
        <v>0</v>
      </c>
      <c r="H33" s="1"/>
    </row>
    <row r="34" spans="1:9" s="2" customFormat="1" ht="31.5" customHeight="1" thickBot="1" x14ac:dyDescent="0.3">
      <c r="A34" s="106" t="s">
        <v>294</v>
      </c>
      <c r="B34" s="18" t="s">
        <v>344</v>
      </c>
      <c r="C34" s="85" t="s">
        <v>345</v>
      </c>
      <c r="D34" s="86" t="s">
        <v>230</v>
      </c>
      <c r="E34" s="86">
        <v>20</v>
      </c>
      <c r="F34" s="22"/>
      <c r="G34" s="108">
        <f t="shared" si="0"/>
        <v>0</v>
      </c>
      <c r="H34" s="109" t="s">
        <v>33</v>
      </c>
      <c r="I34" s="32">
        <f>ROUND(SUM(G6:G34),2)</f>
        <v>0</v>
      </c>
    </row>
    <row r="35" spans="1:9" s="2" customFormat="1" ht="22.2" customHeight="1" x14ac:dyDescent="0.25">
      <c r="A35" s="106" t="s">
        <v>346</v>
      </c>
      <c r="B35" s="18" t="s">
        <v>347</v>
      </c>
      <c r="C35" s="85" t="s">
        <v>348</v>
      </c>
      <c r="D35" s="86" t="s">
        <v>26</v>
      </c>
      <c r="E35" s="86">
        <v>1</v>
      </c>
      <c r="F35" s="22"/>
      <c r="G35" s="107">
        <f t="shared" si="0"/>
        <v>0</v>
      </c>
      <c r="H35" s="34"/>
      <c r="I35" s="35"/>
    </row>
    <row r="36" spans="1:9" s="2" customFormat="1" ht="20.25" customHeight="1" x14ac:dyDescent="0.25">
      <c r="A36" s="106" t="s">
        <v>346</v>
      </c>
      <c r="B36" s="18" t="s">
        <v>349</v>
      </c>
      <c r="C36" s="85" t="s">
        <v>350</v>
      </c>
      <c r="D36" s="86" t="s">
        <v>12</v>
      </c>
      <c r="E36" s="86">
        <v>1</v>
      </c>
      <c r="F36" s="22"/>
      <c r="G36" s="107">
        <f t="shared" si="0"/>
        <v>0</v>
      </c>
      <c r="H36" s="34"/>
      <c r="I36" s="35"/>
    </row>
    <row r="37" spans="1:9" s="2" customFormat="1" ht="21" customHeight="1" x14ac:dyDescent="0.25">
      <c r="A37" s="106" t="s">
        <v>346</v>
      </c>
      <c r="B37" s="18" t="s">
        <v>351</v>
      </c>
      <c r="C37" s="85" t="s">
        <v>352</v>
      </c>
      <c r="D37" s="86" t="s">
        <v>12</v>
      </c>
      <c r="E37" s="86">
        <v>4</v>
      </c>
      <c r="F37" s="22"/>
      <c r="G37" s="107">
        <f t="shared" si="0"/>
        <v>0</v>
      </c>
      <c r="H37" s="34"/>
      <c r="I37" s="35"/>
    </row>
    <row r="38" spans="1:9" s="2" customFormat="1" ht="21" customHeight="1" x14ac:dyDescent="0.25">
      <c r="A38" s="106" t="s">
        <v>346</v>
      </c>
      <c r="B38" s="18" t="s">
        <v>353</v>
      </c>
      <c r="C38" s="85" t="s">
        <v>354</v>
      </c>
      <c r="D38" s="86" t="s">
        <v>26</v>
      </c>
      <c r="E38" s="86">
        <v>6</v>
      </c>
      <c r="F38" s="22"/>
      <c r="G38" s="107">
        <f t="shared" si="0"/>
        <v>0</v>
      </c>
      <c r="H38" s="34"/>
      <c r="I38" s="35"/>
    </row>
    <row r="39" spans="1:9" s="2" customFormat="1" ht="20.25" customHeight="1" x14ac:dyDescent="0.25">
      <c r="A39" s="106" t="s">
        <v>346</v>
      </c>
      <c r="B39" s="18" t="s">
        <v>355</v>
      </c>
      <c r="C39" s="85" t="s">
        <v>356</v>
      </c>
      <c r="D39" s="86" t="s">
        <v>15</v>
      </c>
      <c r="E39" s="86">
        <v>105</v>
      </c>
      <c r="F39" s="22"/>
      <c r="G39" s="107">
        <f t="shared" si="0"/>
        <v>0</v>
      </c>
      <c r="H39" s="34"/>
      <c r="I39" s="35"/>
    </row>
    <row r="40" spans="1:9" s="2" customFormat="1" ht="21.75" customHeight="1" x14ac:dyDescent="0.25">
      <c r="A40" s="106" t="s">
        <v>346</v>
      </c>
      <c r="B40" s="18" t="s">
        <v>357</v>
      </c>
      <c r="C40" s="85" t="s">
        <v>358</v>
      </c>
      <c r="D40" s="86" t="s">
        <v>15</v>
      </c>
      <c r="E40" s="86">
        <v>32</v>
      </c>
      <c r="F40" s="22"/>
      <c r="G40" s="107">
        <f t="shared" si="0"/>
        <v>0</v>
      </c>
      <c r="H40" s="34"/>
      <c r="I40" s="35"/>
    </row>
    <row r="41" spans="1:9" s="2" customFormat="1" ht="21" customHeight="1" x14ac:dyDescent="0.25">
      <c r="A41" s="106" t="s">
        <v>346</v>
      </c>
      <c r="B41" s="18" t="s">
        <v>359</v>
      </c>
      <c r="C41" s="85" t="s">
        <v>240</v>
      </c>
      <c r="D41" s="86" t="s">
        <v>12</v>
      </c>
      <c r="E41" s="86">
        <v>8</v>
      </c>
      <c r="F41" s="22"/>
      <c r="G41" s="107">
        <f t="shared" si="0"/>
        <v>0</v>
      </c>
      <c r="H41" s="34"/>
      <c r="I41" s="35"/>
    </row>
    <row r="42" spans="1:9" s="2" customFormat="1" ht="20.25" customHeight="1" x14ac:dyDescent="0.25">
      <c r="A42" s="106" t="s">
        <v>346</v>
      </c>
      <c r="B42" s="18" t="s">
        <v>360</v>
      </c>
      <c r="C42" s="85" t="s">
        <v>241</v>
      </c>
      <c r="D42" s="86" t="s">
        <v>15</v>
      </c>
      <c r="E42" s="86">
        <v>59</v>
      </c>
      <c r="F42" s="22"/>
      <c r="G42" s="107">
        <f t="shared" si="0"/>
        <v>0</v>
      </c>
      <c r="H42" s="34"/>
      <c r="I42" s="35"/>
    </row>
    <row r="43" spans="1:9" s="2" customFormat="1" ht="20.25" customHeight="1" x14ac:dyDescent="0.25">
      <c r="A43" s="106" t="s">
        <v>346</v>
      </c>
      <c r="B43" s="18" t="s">
        <v>361</v>
      </c>
      <c r="C43" s="85" t="s">
        <v>242</v>
      </c>
      <c r="D43" s="86" t="s">
        <v>15</v>
      </c>
      <c r="E43" s="86">
        <v>38</v>
      </c>
      <c r="F43" s="22"/>
      <c r="G43" s="107">
        <f t="shared" si="0"/>
        <v>0</v>
      </c>
      <c r="H43" s="34"/>
      <c r="I43" s="35"/>
    </row>
    <row r="44" spans="1:9" s="2" customFormat="1" ht="21" customHeight="1" x14ac:dyDescent="0.25">
      <c r="A44" s="106" t="s">
        <v>346</v>
      </c>
      <c r="B44" s="18" t="s">
        <v>362</v>
      </c>
      <c r="C44" s="85" t="s">
        <v>243</v>
      </c>
      <c r="D44" s="86" t="s">
        <v>15</v>
      </c>
      <c r="E44" s="86">
        <v>38</v>
      </c>
      <c r="F44" s="22"/>
      <c r="G44" s="107">
        <f t="shared" si="0"/>
        <v>0</v>
      </c>
      <c r="H44" s="34"/>
      <c r="I44" s="35"/>
    </row>
    <row r="45" spans="1:9" s="2" customFormat="1" ht="21" customHeight="1" x14ac:dyDescent="0.25">
      <c r="A45" s="106" t="s">
        <v>346</v>
      </c>
      <c r="B45" s="18" t="s">
        <v>363</v>
      </c>
      <c r="C45" s="85" t="s">
        <v>364</v>
      </c>
      <c r="D45" s="86" t="s">
        <v>12</v>
      </c>
      <c r="E45" s="86">
        <v>4</v>
      </c>
      <c r="F45" s="22"/>
      <c r="G45" s="107">
        <f t="shared" si="0"/>
        <v>0</v>
      </c>
      <c r="H45" s="34"/>
      <c r="I45" s="35"/>
    </row>
    <row r="46" spans="1:9" s="2" customFormat="1" ht="50.4" customHeight="1" x14ac:dyDescent="0.25">
      <c r="A46" s="106" t="s">
        <v>346</v>
      </c>
      <c r="B46" s="18" t="s">
        <v>365</v>
      </c>
      <c r="C46" s="24" t="s">
        <v>366</v>
      </c>
      <c r="D46" s="86" t="s">
        <v>26</v>
      </c>
      <c r="E46" s="86">
        <v>4</v>
      </c>
      <c r="F46" s="22"/>
      <c r="G46" s="107">
        <f t="shared" si="0"/>
        <v>0</v>
      </c>
      <c r="H46" s="34"/>
      <c r="I46" s="35"/>
    </row>
    <row r="47" spans="1:9" s="2" customFormat="1" ht="21" customHeight="1" thickBot="1" x14ac:dyDescent="0.3">
      <c r="A47" s="106" t="s">
        <v>346</v>
      </c>
      <c r="B47" s="18" t="s">
        <v>367</v>
      </c>
      <c r="C47" s="85" t="s">
        <v>368</v>
      </c>
      <c r="D47" s="86" t="s">
        <v>26</v>
      </c>
      <c r="E47" s="86">
        <v>2</v>
      </c>
      <c r="F47" s="22"/>
      <c r="G47" s="107">
        <f t="shared" si="0"/>
        <v>0</v>
      </c>
      <c r="H47" s="34"/>
      <c r="I47" s="35"/>
    </row>
    <row r="48" spans="1:9" s="2" customFormat="1" ht="35.25" customHeight="1" thickBot="1" x14ac:dyDescent="0.3">
      <c r="A48" s="106" t="s">
        <v>346</v>
      </c>
      <c r="B48" s="18" t="s">
        <v>369</v>
      </c>
      <c r="C48" s="128" t="s">
        <v>370</v>
      </c>
      <c r="D48" s="86" t="s">
        <v>12</v>
      </c>
      <c r="E48" s="86">
        <v>4</v>
      </c>
      <c r="F48" s="129"/>
      <c r="G48" s="120">
        <f t="shared" si="0"/>
        <v>0</v>
      </c>
      <c r="H48" s="109" t="s">
        <v>50</v>
      </c>
      <c r="I48" s="32">
        <f>ROUND(SUM(G35:G48),2)</f>
        <v>0</v>
      </c>
    </row>
    <row r="49" spans="1:9" s="2" customFormat="1" ht="44.25" customHeight="1" thickBot="1" x14ac:dyDescent="0.3">
      <c r="A49" s="44"/>
      <c r="B49" s="45"/>
      <c r="C49" s="44"/>
      <c r="D49" s="45"/>
      <c r="E49" s="45"/>
      <c r="F49" s="121" t="s">
        <v>282</v>
      </c>
      <c r="G49" s="122">
        <f>SUM(G6:G48)</f>
        <v>0</v>
      </c>
      <c r="H49" s="48"/>
      <c r="I49" s="35"/>
    </row>
  </sheetData>
  <mergeCells count="2">
    <mergeCell ref="A1:G2"/>
    <mergeCell ref="A4:G4"/>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3B88-C30F-43CC-AA72-EB07DAA4DCD5}">
  <dimension ref="A1:I43"/>
  <sheetViews>
    <sheetView zoomScale="85" zoomScaleNormal="85" workbookViewId="0">
      <selection activeCell="A2" sqref="A2:G2"/>
    </sheetView>
  </sheetViews>
  <sheetFormatPr defaultColWidth="9.109375" defaultRowHeight="13.8" x14ac:dyDescent="0.25"/>
  <cols>
    <col min="1" max="1" width="39.5546875" style="171" customWidth="1"/>
    <col min="2" max="2" width="10.5546875" style="91" customWidth="1"/>
    <col min="3" max="3" width="71.5546875" style="70" customWidth="1"/>
    <col min="4" max="4" width="9.109375" style="69"/>
    <col min="5" max="5" width="16.44140625" style="69" customWidth="1"/>
    <col min="6" max="6" width="20.5546875" style="77" customWidth="1"/>
    <col min="7" max="7" width="14.5546875" style="69" customWidth="1"/>
    <col min="8" max="8" width="21.5546875" style="1" customWidth="1"/>
    <col min="9" max="9" width="16.109375" style="2" customWidth="1"/>
    <col min="10" max="16384" width="9.109375" style="2"/>
  </cols>
  <sheetData>
    <row r="1" spans="1:9" ht="30" customHeight="1" thickBot="1" x14ac:dyDescent="0.3">
      <c r="A1" s="464" t="s">
        <v>572</v>
      </c>
      <c r="B1" s="465"/>
      <c r="C1" s="465"/>
      <c r="D1" s="465"/>
      <c r="E1" s="465"/>
      <c r="F1" s="465"/>
      <c r="G1" s="466"/>
    </row>
    <row r="2" spans="1:9" ht="30" customHeight="1" thickBot="1" x14ac:dyDescent="0.3">
      <c r="A2" s="467" t="s">
        <v>633</v>
      </c>
      <c r="B2" s="468"/>
      <c r="C2" s="468"/>
      <c r="D2" s="468"/>
      <c r="E2" s="468"/>
      <c r="F2" s="468"/>
      <c r="G2" s="469"/>
      <c r="H2" s="132"/>
      <c r="I2" s="132"/>
    </row>
    <row r="3" spans="1:9" ht="30" customHeight="1" thickBot="1" x14ac:dyDescent="0.3">
      <c r="A3" s="391" t="s">
        <v>2</v>
      </c>
      <c r="B3" s="392" t="s">
        <v>3</v>
      </c>
      <c r="C3" s="392" t="s">
        <v>4</v>
      </c>
      <c r="D3" s="392" t="s">
        <v>5</v>
      </c>
      <c r="E3" s="393" t="s">
        <v>6</v>
      </c>
      <c r="F3" s="394" t="s">
        <v>373</v>
      </c>
      <c r="G3" s="395" t="s">
        <v>8</v>
      </c>
      <c r="H3" s="137"/>
      <c r="I3" s="137"/>
    </row>
    <row r="4" spans="1:9" ht="30" customHeight="1" x14ac:dyDescent="0.25">
      <c r="A4" s="11" t="s">
        <v>530</v>
      </c>
      <c r="B4" s="396">
        <v>1.1000000000000001</v>
      </c>
      <c r="C4" s="397" t="s">
        <v>11</v>
      </c>
      <c r="D4" s="398" t="s">
        <v>12</v>
      </c>
      <c r="E4" s="399">
        <v>1</v>
      </c>
      <c r="F4" s="400"/>
      <c r="G4" s="16">
        <f t="shared" ref="G4:G30" si="0">ROUND((E4*F4),2)</f>
        <v>0</v>
      </c>
      <c r="H4" s="137"/>
      <c r="I4" s="137"/>
    </row>
    <row r="5" spans="1:9" ht="30" customHeight="1" x14ac:dyDescent="0.25">
      <c r="A5" s="17" t="s">
        <v>530</v>
      </c>
      <c r="B5" s="401">
        <f>B4+0.1</f>
        <v>1.2000000000000002</v>
      </c>
      <c r="C5" s="402" t="s">
        <v>531</v>
      </c>
      <c r="D5" s="403" t="s">
        <v>626</v>
      </c>
      <c r="E5" s="404">
        <v>8.9999999999999993E-3</v>
      </c>
      <c r="F5" s="136"/>
      <c r="G5" s="23">
        <f t="shared" si="0"/>
        <v>0</v>
      </c>
      <c r="H5" s="137"/>
      <c r="I5" s="137"/>
    </row>
    <row r="6" spans="1:9" ht="30" customHeight="1" x14ac:dyDescent="0.25">
      <c r="A6" s="17" t="s">
        <v>530</v>
      </c>
      <c r="B6" s="401">
        <f t="shared" ref="B6:B12" si="1">B5+0.1</f>
        <v>1.3000000000000003</v>
      </c>
      <c r="C6" s="402" t="s">
        <v>532</v>
      </c>
      <c r="D6" s="403" t="s">
        <v>626</v>
      </c>
      <c r="E6" s="404">
        <v>0.02</v>
      </c>
      <c r="F6" s="136"/>
      <c r="G6" s="23">
        <f t="shared" si="0"/>
        <v>0</v>
      </c>
      <c r="H6" s="137"/>
      <c r="I6" s="137"/>
    </row>
    <row r="7" spans="1:9" ht="30" customHeight="1" x14ac:dyDescent="0.25">
      <c r="A7" s="17" t="s">
        <v>530</v>
      </c>
      <c r="B7" s="401">
        <f t="shared" si="1"/>
        <v>1.4000000000000004</v>
      </c>
      <c r="C7" s="402" t="s">
        <v>533</v>
      </c>
      <c r="D7" s="403" t="s">
        <v>626</v>
      </c>
      <c r="E7" s="404">
        <v>2.9000000000000001E-2</v>
      </c>
      <c r="F7" s="136"/>
      <c r="G7" s="23">
        <f t="shared" si="0"/>
        <v>0</v>
      </c>
      <c r="H7" s="137"/>
      <c r="I7" s="137"/>
    </row>
    <row r="8" spans="1:9" ht="30" customHeight="1" x14ac:dyDescent="0.25">
      <c r="A8" s="17" t="s">
        <v>530</v>
      </c>
      <c r="B8" s="401">
        <f t="shared" si="1"/>
        <v>1.5000000000000004</v>
      </c>
      <c r="C8" s="402" t="s">
        <v>534</v>
      </c>
      <c r="D8" s="403" t="s">
        <v>626</v>
      </c>
      <c r="E8" s="404">
        <v>0.04</v>
      </c>
      <c r="F8" s="136"/>
      <c r="G8" s="23">
        <f t="shared" si="0"/>
        <v>0</v>
      </c>
      <c r="H8" s="137"/>
      <c r="I8" s="137"/>
    </row>
    <row r="9" spans="1:9" ht="30" customHeight="1" x14ac:dyDescent="0.25">
      <c r="A9" s="17" t="s">
        <v>530</v>
      </c>
      <c r="B9" s="401">
        <f t="shared" si="1"/>
        <v>1.6000000000000005</v>
      </c>
      <c r="C9" s="405" t="s">
        <v>535</v>
      </c>
      <c r="D9" s="403" t="s">
        <v>12</v>
      </c>
      <c r="E9" s="406">
        <v>1</v>
      </c>
      <c r="F9" s="136"/>
      <c r="G9" s="23">
        <f t="shared" si="0"/>
        <v>0</v>
      </c>
      <c r="H9" s="137"/>
      <c r="I9" s="137"/>
    </row>
    <row r="10" spans="1:9" ht="30" customHeight="1" x14ac:dyDescent="0.25">
      <c r="A10" s="17" t="s">
        <v>530</v>
      </c>
      <c r="B10" s="401">
        <f t="shared" si="1"/>
        <v>1.7000000000000006</v>
      </c>
      <c r="C10" s="407" t="s">
        <v>537</v>
      </c>
      <c r="D10" s="403" t="s">
        <v>15</v>
      </c>
      <c r="E10" s="362">
        <v>12</v>
      </c>
      <c r="F10" s="136"/>
      <c r="G10" s="23">
        <f t="shared" si="0"/>
        <v>0</v>
      </c>
      <c r="H10" s="137"/>
      <c r="I10" s="137"/>
    </row>
    <row r="11" spans="1:9" ht="30" customHeight="1" x14ac:dyDescent="0.25">
      <c r="A11" s="17" t="s">
        <v>530</v>
      </c>
      <c r="B11" s="401">
        <f t="shared" si="1"/>
        <v>1.8000000000000007</v>
      </c>
      <c r="C11" s="407" t="s">
        <v>538</v>
      </c>
      <c r="D11" s="403" t="s">
        <v>15</v>
      </c>
      <c r="E11" s="362">
        <v>69</v>
      </c>
      <c r="F11" s="136"/>
      <c r="G11" s="23">
        <f>ROUND((E11*F11),2)</f>
        <v>0</v>
      </c>
      <c r="H11" s="137"/>
      <c r="I11" s="137"/>
    </row>
    <row r="12" spans="1:9" ht="30" customHeight="1" x14ac:dyDescent="0.25">
      <c r="A12" s="17" t="s">
        <v>530</v>
      </c>
      <c r="B12" s="401">
        <f t="shared" si="1"/>
        <v>1.9000000000000008</v>
      </c>
      <c r="C12" s="407" t="s">
        <v>539</v>
      </c>
      <c r="D12" s="403" t="s">
        <v>15</v>
      </c>
      <c r="E12" s="362">
        <v>12</v>
      </c>
      <c r="F12" s="136"/>
      <c r="G12" s="23">
        <f t="shared" si="0"/>
        <v>0</v>
      </c>
      <c r="H12" s="137"/>
      <c r="I12" s="137"/>
    </row>
    <row r="13" spans="1:9" ht="30" customHeight="1" x14ac:dyDescent="0.25">
      <c r="A13" s="17" t="s">
        <v>530</v>
      </c>
      <c r="B13" s="408">
        <v>1.1000000000000001</v>
      </c>
      <c r="C13" s="407" t="s">
        <v>540</v>
      </c>
      <c r="D13" s="403" t="s">
        <v>15</v>
      </c>
      <c r="E13" s="362">
        <v>29</v>
      </c>
      <c r="F13" s="136"/>
      <c r="G13" s="23">
        <f t="shared" si="0"/>
        <v>0</v>
      </c>
      <c r="H13" s="137"/>
      <c r="I13" s="137"/>
    </row>
    <row r="14" spans="1:9" ht="30" customHeight="1" x14ac:dyDescent="0.25">
      <c r="A14" s="17" t="s">
        <v>530</v>
      </c>
      <c r="B14" s="408">
        <f>B13+0.01</f>
        <v>1.1100000000000001</v>
      </c>
      <c r="C14" s="407" t="s">
        <v>541</v>
      </c>
      <c r="D14" s="403" t="s">
        <v>12</v>
      </c>
      <c r="E14" s="406">
        <v>2</v>
      </c>
      <c r="F14" s="136"/>
      <c r="G14" s="23">
        <f t="shared" si="0"/>
        <v>0</v>
      </c>
      <c r="H14" s="137"/>
      <c r="I14" s="137"/>
    </row>
    <row r="15" spans="1:9" ht="30" customHeight="1" x14ac:dyDescent="0.25">
      <c r="A15" s="17" t="s">
        <v>530</v>
      </c>
      <c r="B15" s="408">
        <f t="shared" ref="B15:B20" si="2">B14+0.01</f>
        <v>1.1200000000000001</v>
      </c>
      <c r="C15" s="407" t="s">
        <v>542</v>
      </c>
      <c r="D15" s="403" t="s">
        <v>12</v>
      </c>
      <c r="E15" s="406">
        <v>2</v>
      </c>
      <c r="F15" s="136"/>
      <c r="G15" s="23">
        <f t="shared" si="0"/>
        <v>0</v>
      </c>
      <c r="H15" s="137"/>
      <c r="I15" s="137"/>
    </row>
    <row r="16" spans="1:9" ht="30" customHeight="1" x14ac:dyDescent="0.25">
      <c r="A16" s="17" t="s">
        <v>530</v>
      </c>
      <c r="B16" s="408">
        <f t="shared" si="2"/>
        <v>1.1300000000000001</v>
      </c>
      <c r="C16" s="407" t="s">
        <v>543</v>
      </c>
      <c r="D16" s="403" t="s">
        <v>12</v>
      </c>
      <c r="E16" s="406">
        <v>2</v>
      </c>
      <c r="F16" s="136"/>
      <c r="G16" s="23">
        <f t="shared" si="0"/>
        <v>0</v>
      </c>
      <c r="H16" s="137"/>
      <c r="I16" s="137"/>
    </row>
    <row r="17" spans="1:9" ht="30" customHeight="1" x14ac:dyDescent="0.25">
      <c r="A17" s="17" t="s">
        <v>530</v>
      </c>
      <c r="B17" s="408">
        <f t="shared" si="2"/>
        <v>1.1400000000000001</v>
      </c>
      <c r="C17" s="407" t="s">
        <v>627</v>
      </c>
      <c r="D17" s="403" t="s">
        <v>12</v>
      </c>
      <c r="E17" s="406">
        <v>6</v>
      </c>
      <c r="F17" s="136"/>
      <c r="G17" s="23">
        <f t="shared" si="0"/>
        <v>0</v>
      </c>
      <c r="H17" s="137"/>
      <c r="I17" s="137"/>
    </row>
    <row r="18" spans="1:9" ht="30" customHeight="1" x14ac:dyDescent="0.25">
      <c r="A18" s="17" t="s">
        <v>530</v>
      </c>
      <c r="B18" s="408">
        <f t="shared" si="2"/>
        <v>1.1500000000000001</v>
      </c>
      <c r="C18" s="407" t="s">
        <v>545</v>
      </c>
      <c r="D18" s="403" t="s">
        <v>26</v>
      </c>
      <c r="E18" s="406">
        <v>3</v>
      </c>
      <c r="F18" s="136"/>
      <c r="G18" s="23">
        <f t="shared" si="0"/>
        <v>0</v>
      </c>
      <c r="H18" s="137"/>
      <c r="I18" s="137"/>
    </row>
    <row r="19" spans="1:9" ht="30" customHeight="1" x14ac:dyDescent="0.25">
      <c r="A19" s="17" t="s">
        <v>530</v>
      </c>
      <c r="B19" s="408">
        <f t="shared" si="2"/>
        <v>1.1600000000000001</v>
      </c>
      <c r="C19" s="407" t="s">
        <v>546</v>
      </c>
      <c r="D19" s="403" t="s">
        <v>12</v>
      </c>
      <c r="E19" s="406">
        <v>3</v>
      </c>
      <c r="F19" s="136"/>
      <c r="G19" s="23">
        <f t="shared" si="0"/>
        <v>0</v>
      </c>
      <c r="H19" s="137"/>
      <c r="I19" s="137"/>
    </row>
    <row r="20" spans="1:9" ht="30" customHeight="1" x14ac:dyDescent="0.25">
      <c r="A20" s="17" t="s">
        <v>530</v>
      </c>
      <c r="B20" s="408">
        <f t="shared" si="2"/>
        <v>1.1700000000000002</v>
      </c>
      <c r="C20" s="407" t="s">
        <v>547</v>
      </c>
      <c r="D20" s="403" t="s">
        <v>12</v>
      </c>
      <c r="E20" s="406">
        <v>3</v>
      </c>
      <c r="F20" s="136"/>
      <c r="G20" s="23">
        <f t="shared" si="0"/>
        <v>0</v>
      </c>
      <c r="H20" s="137"/>
      <c r="I20" s="137"/>
    </row>
    <row r="21" spans="1:9" ht="30" customHeight="1" x14ac:dyDescent="0.25">
      <c r="A21" s="17" t="s">
        <v>530</v>
      </c>
      <c r="B21" s="408">
        <f>B20+0.01</f>
        <v>1.1800000000000002</v>
      </c>
      <c r="C21" s="407" t="s">
        <v>229</v>
      </c>
      <c r="D21" s="315" t="s">
        <v>380</v>
      </c>
      <c r="E21" s="362">
        <v>29</v>
      </c>
      <c r="F21" s="136"/>
      <c r="G21" s="23">
        <f t="shared" si="0"/>
        <v>0</v>
      </c>
      <c r="H21" s="137"/>
      <c r="I21" s="137"/>
    </row>
    <row r="22" spans="1:9" ht="30" customHeight="1" x14ac:dyDescent="0.25">
      <c r="A22" s="17" t="s">
        <v>530</v>
      </c>
      <c r="B22" s="408">
        <f t="shared" ref="B22:B27" si="3">B21+0.01</f>
        <v>1.1900000000000002</v>
      </c>
      <c r="C22" s="407" t="s">
        <v>232</v>
      </c>
      <c r="D22" s="323" t="s">
        <v>579</v>
      </c>
      <c r="E22" s="362">
        <v>10</v>
      </c>
      <c r="F22" s="136"/>
      <c r="G22" s="23">
        <f t="shared" si="0"/>
        <v>0</v>
      </c>
      <c r="H22" s="137"/>
      <c r="I22" s="137"/>
    </row>
    <row r="23" spans="1:9" ht="30" customHeight="1" x14ac:dyDescent="0.25">
      <c r="A23" s="17" t="s">
        <v>530</v>
      </c>
      <c r="B23" s="408">
        <f t="shared" si="3"/>
        <v>1.2000000000000002</v>
      </c>
      <c r="C23" s="407" t="s">
        <v>631</v>
      </c>
      <c r="D23" s="315" t="s">
        <v>380</v>
      </c>
      <c r="E23" s="362">
        <v>23</v>
      </c>
      <c r="F23" s="136"/>
      <c r="G23" s="23">
        <f t="shared" si="0"/>
        <v>0</v>
      </c>
      <c r="H23" s="137"/>
      <c r="I23" s="137"/>
    </row>
    <row r="24" spans="1:9" ht="30" customHeight="1" x14ac:dyDescent="0.25">
      <c r="A24" s="17" t="s">
        <v>530</v>
      </c>
      <c r="B24" s="408">
        <f t="shared" si="3"/>
        <v>1.2100000000000002</v>
      </c>
      <c r="C24" s="407" t="s">
        <v>550</v>
      </c>
      <c r="D24" s="403" t="s">
        <v>26</v>
      </c>
      <c r="E24" s="406">
        <v>1</v>
      </c>
      <c r="F24" s="136"/>
      <c r="G24" s="23">
        <f t="shared" si="0"/>
        <v>0</v>
      </c>
      <c r="H24" s="137"/>
      <c r="I24" s="137"/>
    </row>
    <row r="25" spans="1:9" ht="30" customHeight="1" x14ac:dyDescent="0.25">
      <c r="A25" s="17" t="s">
        <v>530</v>
      </c>
      <c r="B25" s="408">
        <f t="shared" si="3"/>
        <v>1.2200000000000002</v>
      </c>
      <c r="C25" s="407" t="s">
        <v>551</v>
      </c>
      <c r="D25" s="403" t="s">
        <v>26</v>
      </c>
      <c r="E25" s="406">
        <v>1</v>
      </c>
      <c r="F25" s="136"/>
      <c r="G25" s="23">
        <f t="shared" si="0"/>
        <v>0</v>
      </c>
      <c r="H25" s="137"/>
      <c r="I25" s="137"/>
    </row>
    <row r="26" spans="1:9" ht="30" customHeight="1" x14ac:dyDescent="0.25">
      <c r="A26" s="17" t="s">
        <v>530</v>
      </c>
      <c r="B26" s="427">
        <f t="shared" si="3"/>
        <v>1.2300000000000002</v>
      </c>
      <c r="C26" s="407" t="s">
        <v>552</v>
      </c>
      <c r="D26" s="403" t="s">
        <v>12</v>
      </c>
      <c r="E26" s="406">
        <v>1</v>
      </c>
      <c r="F26" s="136"/>
      <c r="G26" s="23">
        <f t="shared" si="0"/>
        <v>0</v>
      </c>
      <c r="H26" s="137"/>
      <c r="I26" s="137"/>
    </row>
    <row r="27" spans="1:9" ht="30" customHeight="1" thickBot="1" x14ac:dyDescent="0.3">
      <c r="A27" s="182" t="s">
        <v>530</v>
      </c>
      <c r="B27" s="427">
        <f t="shared" si="3"/>
        <v>1.2400000000000002</v>
      </c>
      <c r="C27" s="428" t="s">
        <v>553</v>
      </c>
      <c r="D27" s="429" t="s">
        <v>12</v>
      </c>
      <c r="E27" s="430">
        <v>3</v>
      </c>
      <c r="F27" s="431"/>
      <c r="G27" s="187">
        <f t="shared" si="0"/>
        <v>0</v>
      </c>
      <c r="H27" s="152" t="s">
        <v>33</v>
      </c>
      <c r="I27" s="153">
        <f>ROUND(SUM(G4:G27),2)</f>
        <v>0</v>
      </c>
    </row>
    <row r="28" spans="1:9" ht="140.25" customHeight="1" x14ac:dyDescent="0.25">
      <c r="A28" s="11" t="s">
        <v>554</v>
      </c>
      <c r="B28" s="396">
        <v>2.1</v>
      </c>
      <c r="C28" s="432" t="s">
        <v>555</v>
      </c>
      <c r="D28" s="398" t="s">
        <v>12</v>
      </c>
      <c r="E28" s="433">
        <v>1</v>
      </c>
      <c r="F28" s="400"/>
      <c r="G28" s="16">
        <f t="shared" si="0"/>
        <v>0</v>
      </c>
      <c r="H28" s="154"/>
      <c r="I28" s="155"/>
    </row>
    <row r="29" spans="1:9" ht="90" customHeight="1" x14ac:dyDescent="0.25">
      <c r="A29" s="17" t="s">
        <v>554</v>
      </c>
      <c r="B29" s="401">
        <f>B28+0.1</f>
        <v>2.2000000000000002</v>
      </c>
      <c r="C29" s="407" t="s">
        <v>628</v>
      </c>
      <c r="D29" s="403" t="s">
        <v>15</v>
      </c>
      <c r="E29" s="362">
        <v>81</v>
      </c>
      <c r="F29" s="136"/>
      <c r="G29" s="23">
        <f t="shared" si="0"/>
        <v>0</v>
      </c>
      <c r="H29" s="154"/>
      <c r="I29" s="155"/>
    </row>
    <row r="30" spans="1:9" ht="67.5" customHeight="1" x14ac:dyDescent="0.25">
      <c r="A30" s="17" t="s">
        <v>554</v>
      </c>
      <c r="B30" s="401">
        <f t="shared" ref="B30:B36" si="4">B29+0.1</f>
        <v>2.3000000000000003</v>
      </c>
      <c r="C30" s="407" t="s">
        <v>557</v>
      </c>
      <c r="D30" s="403" t="s">
        <v>15</v>
      </c>
      <c r="E30" s="362">
        <v>12</v>
      </c>
      <c r="F30" s="136"/>
      <c r="G30" s="23">
        <f t="shared" si="0"/>
        <v>0</v>
      </c>
      <c r="H30" s="154"/>
      <c r="I30" s="155"/>
    </row>
    <row r="31" spans="1:9" ht="30" customHeight="1" x14ac:dyDescent="0.25">
      <c r="A31" s="17" t="s">
        <v>554</v>
      </c>
      <c r="B31" s="401">
        <f t="shared" si="4"/>
        <v>2.4000000000000004</v>
      </c>
      <c r="C31" s="418" t="s">
        <v>558</v>
      </c>
      <c r="D31" s="403" t="s">
        <v>12</v>
      </c>
      <c r="E31" s="419">
        <v>2</v>
      </c>
      <c r="F31" s="136"/>
      <c r="G31" s="23">
        <f>ROUND((E31*F31),2)</f>
        <v>0</v>
      </c>
      <c r="H31" s="137"/>
      <c r="I31" s="137"/>
    </row>
    <row r="32" spans="1:9" ht="30" customHeight="1" x14ac:dyDescent="0.25">
      <c r="A32" s="17" t="s">
        <v>554</v>
      </c>
      <c r="B32" s="401">
        <f t="shared" si="4"/>
        <v>2.5000000000000004</v>
      </c>
      <c r="C32" s="405" t="s">
        <v>559</v>
      </c>
      <c r="D32" s="403" t="s">
        <v>12</v>
      </c>
      <c r="E32" s="419">
        <v>2</v>
      </c>
      <c r="F32" s="136"/>
      <c r="G32" s="23">
        <f t="shared" ref="G32:G42" si="5">ROUND((E32*F32),2)</f>
        <v>0</v>
      </c>
      <c r="H32" s="137"/>
      <c r="I32" s="137"/>
    </row>
    <row r="33" spans="1:9" ht="42" customHeight="1" x14ac:dyDescent="0.25">
      <c r="A33" s="17" t="s">
        <v>554</v>
      </c>
      <c r="B33" s="401">
        <f t="shared" si="4"/>
        <v>2.6000000000000005</v>
      </c>
      <c r="C33" s="418" t="s">
        <v>560</v>
      </c>
      <c r="D33" s="403" t="s">
        <v>12</v>
      </c>
      <c r="E33" s="419">
        <v>2</v>
      </c>
      <c r="F33" s="136"/>
      <c r="G33" s="23">
        <f t="shared" si="5"/>
        <v>0</v>
      </c>
      <c r="H33" s="137"/>
      <c r="I33" s="137"/>
    </row>
    <row r="34" spans="1:9" ht="30" customHeight="1" x14ac:dyDescent="0.25">
      <c r="A34" s="17" t="s">
        <v>554</v>
      </c>
      <c r="B34" s="401">
        <f t="shared" si="4"/>
        <v>2.7000000000000006</v>
      </c>
      <c r="C34" s="418" t="s">
        <v>561</v>
      </c>
      <c r="D34" s="403" t="s">
        <v>26</v>
      </c>
      <c r="E34" s="419">
        <v>2</v>
      </c>
      <c r="F34" s="136"/>
      <c r="G34" s="23">
        <f t="shared" si="5"/>
        <v>0</v>
      </c>
      <c r="H34" s="137"/>
      <c r="I34" s="137"/>
    </row>
    <row r="35" spans="1:9" ht="48.75" customHeight="1" x14ac:dyDescent="0.25">
      <c r="A35" s="17" t="s">
        <v>554</v>
      </c>
      <c r="B35" s="401">
        <f t="shared" si="4"/>
        <v>2.8000000000000007</v>
      </c>
      <c r="C35" s="418" t="s">
        <v>562</v>
      </c>
      <c r="D35" s="403" t="s">
        <v>12</v>
      </c>
      <c r="E35" s="419">
        <v>2</v>
      </c>
      <c r="F35" s="136"/>
      <c r="G35" s="23">
        <f t="shared" si="5"/>
        <v>0</v>
      </c>
      <c r="H35" s="137"/>
      <c r="I35" s="137"/>
    </row>
    <row r="36" spans="1:9" ht="64.5" customHeight="1" x14ac:dyDescent="0.25">
      <c r="A36" s="17" t="s">
        <v>554</v>
      </c>
      <c r="B36" s="401">
        <f t="shared" si="4"/>
        <v>2.9000000000000008</v>
      </c>
      <c r="C36" s="418" t="s">
        <v>563</v>
      </c>
      <c r="D36" s="403" t="s">
        <v>12</v>
      </c>
      <c r="E36" s="419">
        <v>6</v>
      </c>
      <c r="F36" s="136"/>
      <c r="G36" s="23">
        <f t="shared" si="5"/>
        <v>0</v>
      </c>
      <c r="H36" s="137"/>
      <c r="I36" s="137"/>
    </row>
    <row r="37" spans="1:9" ht="47.25" customHeight="1" x14ac:dyDescent="0.25">
      <c r="A37" s="17" t="s">
        <v>554</v>
      </c>
      <c r="B37" s="408">
        <v>2.1</v>
      </c>
      <c r="C37" s="418" t="s">
        <v>564</v>
      </c>
      <c r="D37" s="403" t="s">
        <v>15</v>
      </c>
      <c r="E37" s="362">
        <v>29</v>
      </c>
      <c r="F37" s="136"/>
      <c r="G37" s="23">
        <f t="shared" si="5"/>
        <v>0</v>
      </c>
      <c r="H37" s="137"/>
      <c r="I37" s="137"/>
    </row>
    <row r="38" spans="1:9" ht="37.5" customHeight="1" x14ac:dyDescent="0.25">
      <c r="A38" s="17" t="s">
        <v>554</v>
      </c>
      <c r="B38" s="401">
        <f>B37+0.01</f>
        <v>2.11</v>
      </c>
      <c r="C38" s="418" t="s">
        <v>565</v>
      </c>
      <c r="D38" s="403" t="s">
        <v>15</v>
      </c>
      <c r="E38" s="362">
        <v>29</v>
      </c>
      <c r="F38" s="136"/>
      <c r="G38" s="23">
        <f t="shared" si="5"/>
        <v>0</v>
      </c>
      <c r="H38" s="137"/>
      <c r="I38" s="137"/>
    </row>
    <row r="39" spans="1:9" ht="42" customHeight="1" thickBot="1" x14ac:dyDescent="0.3">
      <c r="A39" s="25" t="s">
        <v>554</v>
      </c>
      <c r="B39" s="420">
        <f>B38+0.01</f>
        <v>2.1199999999999997</v>
      </c>
      <c r="C39" s="421" t="s">
        <v>566</v>
      </c>
      <c r="D39" s="411" t="s">
        <v>15</v>
      </c>
      <c r="E39" s="422">
        <v>40</v>
      </c>
      <c r="F39" s="413"/>
      <c r="G39" s="30">
        <f t="shared" si="5"/>
        <v>0</v>
      </c>
      <c r="H39" s="152" t="s">
        <v>50</v>
      </c>
      <c r="I39" s="153">
        <f>ROUND(SUM(G28:G39),2)</f>
        <v>0</v>
      </c>
    </row>
    <row r="40" spans="1:9" ht="42" customHeight="1" x14ac:dyDescent="0.25">
      <c r="A40" s="188" t="s">
        <v>567</v>
      </c>
      <c r="B40" s="414">
        <v>3.1</v>
      </c>
      <c r="C40" s="415" t="s">
        <v>568</v>
      </c>
      <c r="D40" s="423" t="s">
        <v>26</v>
      </c>
      <c r="E40" s="424">
        <v>21</v>
      </c>
      <c r="F40" s="355"/>
      <c r="G40" s="270">
        <f t="shared" si="5"/>
        <v>0</v>
      </c>
      <c r="H40" s="137"/>
      <c r="I40" s="137"/>
    </row>
    <row r="41" spans="1:9" ht="42" customHeight="1" x14ac:dyDescent="0.25">
      <c r="A41" s="17" t="s">
        <v>567</v>
      </c>
      <c r="B41" s="401">
        <f>B40+0.1</f>
        <v>3.2</v>
      </c>
      <c r="C41" s="407" t="s">
        <v>569</v>
      </c>
      <c r="D41" s="425" t="s">
        <v>15</v>
      </c>
      <c r="E41" s="362">
        <v>12</v>
      </c>
      <c r="F41" s="136"/>
      <c r="G41" s="23">
        <f t="shared" si="5"/>
        <v>0</v>
      </c>
      <c r="H41" s="137"/>
      <c r="I41" s="137"/>
    </row>
    <row r="42" spans="1:9" ht="42" customHeight="1" thickBot="1" x14ac:dyDescent="0.3">
      <c r="A42" s="25" t="s">
        <v>567</v>
      </c>
      <c r="B42" s="420">
        <f>B41+0.1</f>
        <v>3.3000000000000003</v>
      </c>
      <c r="C42" s="410" t="s">
        <v>570</v>
      </c>
      <c r="D42" s="426" t="s">
        <v>26</v>
      </c>
      <c r="E42" s="412">
        <v>3</v>
      </c>
      <c r="F42" s="413"/>
      <c r="G42" s="30">
        <f t="shared" si="5"/>
        <v>0</v>
      </c>
      <c r="H42" s="152" t="s">
        <v>416</v>
      </c>
      <c r="I42" s="153">
        <f>ROUND(SUM(G40:G42),2)</f>
        <v>0</v>
      </c>
    </row>
    <row r="43" spans="1:9" ht="51" customHeight="1" x14ac:dyDescent="0.25">
      <c r="A43" s="214"/>
      <c r="B43" s="215"/>
      <c r="C43" s="214"/>
      <c r="D43" s="213"/>
      <c r="E43" s="213"/>
      <c r="F43" s="212" t="s">
        <v>634</v>
      </c>
      <c r="G43" s="279">
        <f>SUM(G4:G42)</f>
        <v>0</v>
      </c>
    </row>
  </sheetData>
  <mergeCells count="2">
    <mergeCell ref="A1:G1"/>
    <mergeCell ref="A2:G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A189-649C-4D4E-B93C-9A8C69E94902}">
  <dimension ref="A1:I98"/>
  <sheetViews>
    <sheetView topLeftCell="E90" zoomScaleNormal="100" workbookViewId="0">
      <selection activeCell="G98" sqref="G98"/>
    </sheetView>
  </sheetViews>
  <sheetFormatPr defaultColWidth="9.109375" defaultRowHeight="13.8" x14ac:dyDescent="0.25"/>
  <cols>
    <col min="1" max="1" width="39.6640625" style="68" customWidth="1"/>
    <col min="2" max="2" width="10.5546875" style="69" customWidth="1"/>
    <col min="3" max="3" width="79.332031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7" ht="15.6" x14ac:dyDescent="0.25">
      <c r="A1" s="485" t="s">
        <v>258</v>
      </c>
      <c r="B1" s="485"/>
      <c r="C1" s="485"/>
      <c r="D1" s="485"/>
      <c r="E1" s="485"/>
      <c r="F1" s="485"/>
      <c r="G1" s="485"/>
    </row>
    <row r="2" spans="1:7" ht="14.4" thickBot="1" x14ac:dyDescent="0.3">
      <c r="A2" s="3"/>
      <c r="B2" s="3"/>
      <c r="C2" s="3"/>
      <c r="D2" s="3"/>
      <c r="E2" s="4"/>
      <c r="F2" s="3"/>
      <c r="G2" s="3"/>
    </row>
    <row r="3" spans="1:7" x14ac:dyDescent="0.25">
      <c r="A3" s="486" t="s">
        <v>259</v>
      </c>
      <c r="B3" s="487"/>
      <c r="C3" s="487"/>
      <c r="D3" s="487"/>
      <c r="E3" s="487"/>
      <c r="F3" s="487"/>
      <c r="G3" s="488"/>
    </row>
    <row r="4" spans="1:7" ht="43.2" customHeight="1" thickBot="1" x14ac:dyDescent="0.3">
      <c r="A4" s="78" t="s">
        <v>2</v>
      </c>
      <c r="B4" s="99" t="s">
        <v>3</v>
      </c>
      <c r="C4" s="79" t="s">
        <v>4</v>
      </c>
      <c r="D4" s="79" t="s">
        <v>5</v>
      </c>
      <c r="E4" s="80" t="s">
        <v>6</v>
      </c>
      <c r="F4" s="81" t="s">
        <v>7</v>
      </c>
      <c r="G4" s="82" t="s">
        <v>8</v>
      </c>
    </row>
    <row r="5" spans="1:7" x14ac:dyDescent="0.25">
      <c r="A5" s="100" t="s">
        <v>9</v>
      </c>
      <c r="B5" s="101" t="s">
        <v>10</v>
      </c>
      <c r="C5" s="102" t="s">
        <v>11</v>
      </c>
      <c r="D5" s="103" t="s">
        <v>12</v>
      </c>
      <c r="E5" s="103">
        <v>1</v>
      </c>
      <c r="F5" s="104"/>
      <c r="G5" s="105">
        <f t="shared" ref="G5:G56" si="0">ROUND((E5*F5),2)</f>
        <v>0</v>
      </c>
    </row>
    <row r="6" spans="1:7" x14ac:dyDescent="0.25">
      <c r="A6" s="106" t="s">
        <v>9</v>
      </c>
      <c r="B6" s="18" t="s">
        <v>13</v>
      </c>
      <c r="C6" s="24" t="s">
        <v>260</v>
      </c>
      <c r="D6" s="21" t="s">
        <v>15</v>
      </c>
      <c r="E6" s="21">
        <v>5</v>
      </c>
      <c r="F6" s="22"/>
      <c r="G6" s="107">
        <f t="shared" si="0"/>
        <v>0</v>
      </c>
    </row>
    <row r="7" spans="1:7" x14ac:dyDescent="0.25">
      <c r="A7" s="106" t="s">
        <v>9</v>
      </c>
      <c r="B7" s="18" t="s">
        <v>16</v>
      </c>
      <c r="C7" s="24" t="s">
        <v>14</v>
      </c>
      <c r="D7" s="21" t="s">
        <v>15</v>
      </c>
      <c r="E7" s="21">
        <v>34</v>
      </c>
      <c r="F7" s="22"/>
      <c r="G7" s="107">
        <f t="shared" si="0"/>
        <v>0</v>
      </c>
    </row>
    <row r="8" spans="1:7" x14ac:dyDescent="0.25">
      <c r="A8" s="106" t="s">
        <v>9</v>
      </c>
      <c r="B8" s="18" t="s">
        <v>18</v>
      </c>
      <c r="C8" s="24" t="s">
        <v>102</v>
      </c>
      <c r="D8" s="21" t="s">
        <v>15</v>
      </c>
      <c r="E8" s="21">
        <v>19</v>
      </c>
      <c r="F8" s="22"/>
      <c r="G8" s="107">
        <f t="shared" si="0"/>
        <v>0</v>
      </c>
    </row>
    <row r="9" spans="1:7" x14ac:dyDescent="0.25">
      <c r="A9" s="106" t="s">
        <v>9</v>
      </c>
      <c r="B9" s="18" t="s">
        <v>21</v>
      </c>
      <c r="C9" s="24" t="s">
        <v>261</v>
      </c>
      <c r="D9" s="21" t="s">
        <v>262</v>
      </c>
      <c r="E9" s="21">
        <v>40.1</v>
      </c>
      <c r="F9" s="22"/>
      <c r="G9" s="107">
        <f t="shared" si="0"/>
        <v>0</v>
      </c>
    </row>
    <row r="10" spans="1:7" ht="27.6" x14ac:dyDescent="0.25">
      <c r="A10" s="106" t="s">
        <v>9</v>
      </c>
      <c r="B10" s="18" t="s">
        <v>24</v>
      </c>
      <c r="C10" s="24" t="s">
        <v>263</v>
      </c>
      <c r="D10" s="21" t="s">
        <v>26</v>
      </c>
      <c r="E10" s="21">
        <v>1</v>
      </c>
      <c r="F10" s="22"/>
      <c r="G10" s="107">
        <f t="shared" si="0"/>
        <v>0</v>
      </c>
    </row>
    <row r="11" spans="1:7" x14ac:dyDescent="0.25">
      <c r="A11" s="106" t="s">
        <v>9</v>
      </c>
      <c r="B11" s="18" t="s">
        <v>27</v>
      </c>
      <c r="C11" s="24" t="s">
        <v>17</v>
      </c>
      <c r="D11" s="21" t="s">
        <v>15</v>
      </c>
      <c r="E11" s="21">
        <v>30</v>
      </c>
      <c r="F11" s="22"/>
      <c r="G11" s="107">
        <f t="shared" si="0"/>
        <v>0</v>
      </c>
    </row>
    <row r="12" spans="1:7" x14ac:dyDescent="0.25">
      <c r="A12" s="106" t="s">
        <v>9</v>
      </c>
      <c r="B12" s="18" t="s">
        <v>29</v>
      </c>
      <c r="C12" s="24" t="s">
        <v>105</v>
      </c>
      <c r="D12" s="21" t="s">
        <v>114</v>
      </c>
      <c r="E12" s="21">
        <v>0.6</v>
      </c>
      <c r="F12" s="22"/>
      <c r="G12" s="107">
        <f t="shared" si="0"/>
        <v>0</v>
      </c>
    </row>
    <row r="13" spans="1:7" x14ac:dyDescent="0.25">
      <c r="A13" s="106" t="s">
        <v>9</v>
      </c>
      <c r="B13" s="18" t="s">
        <v>31</v>
      </c>
      <c r="C13" s="24" t="s">
        <v>264</v>
      </c>
      <c r="D13" s="21" t="s">
        <v>262</v>
      </c>
      <c r="E13" s="21">
        <v>94.2</v>
      </c>
      <c r="F13" s="22"/>
      <c r="G13" s="107">
        <f t="shared" si="0"/>
        <v>0</v>
      </c>
    </row>
    <row r="14" spans="1:7" ht="27.6" x14ac:dyDescent="0.25">
      <c r="A14" s="106" t="s">
        <v>9</v>
      </c>
      <c r="B14" s="18" t="s">
        <v>106</v>
      </c>
      <c r="C14" s="24" t="s">
        <v>22</v>
      </c>
      <c r="D14" s="21" t="s">
        <v>23</v>
      </c>
      <c r="E14" s="21">
        <v>8.8000000000000007</v>
      </c>
      <c r="F14" s="22"/>
      <c r="G14" s="107">
        <f t="shared" si="0"/>
        <v>0</v>
      </c>
    </row>
    <row r="15" spans="1:7" x14ac:dyDescent="0.25">
      <c r="A15" s="106" t="s">
        <v>9</v>
      </c>
      <c r="B15" s="18" t="s">
        <v>107</v>
      </c>
      <c r="C15" s="24" t="s">
        <v>265</v>
      </c>
      <c r="D15" s="21" t="s">
        <v>26</v>
      </c>
      <c r="E15" s="21">
        <v>3</v>
      </c>
      <c r="F15" s="22"/>
      <c r="G15" s="107">
        <f t="shared" si="0"/>
        <v>0</v>
      </c>
    </row>
    <row r="16" spans="1:7" x14ac:dyDescent="0.25">
      <c r="A16" s="106" t="s">
        <v>9</v>
      </c>
      <c r="B16" s="18" t="s">
        <v>108</v>
      </c>
      <c r="C16" s="24" t="s">
        <v>266</v>
      </c>
      <c r="D16" s="21" t="s">
        <v>26</v>
      </c>
      <c r="E16" s="21">
        <v>6</v>
      </c>
      <c r="F16" s="22"/>
      <c r="G16" s="107">
        <f t="shared" si="0"/>
        <v>0</v>
      </c>
    </row>
    <row r="17" spans="1:9" x14ac:dyDescent="0.25">
      <c r="A17" s="106" t="s">
        <v>9</v>
      </c>
      <c r="B17" s="18" t="s">
        <v>109</v>
      </c>
      <c r="C17" s="24" t="s">
        <v>30</v>
      </c>
      <c r="D17" s="21" t="s">
        <v>262</v>
      </c>
      <c r="E17" s="21">
        <v>2.7</v>
      </c>
      <c r="F17" s="22"/>
      <c r="G17" s="107">
        <f t="shared" si="0"/>
        <v>0</v>
      </c>
    </row>
    <row r="18" spans="1:9" ht="14.4" thickBot="1" x14ac:dyDescent="0.3">
      <c r="A18" s="106" t="s">
        <v>9</v>
      </c>
      <c r="B18" s="18" t="s">
        <v>111</v>
      </c>
      <c r="C18" s="24" t="s">
        <v>267</v>
      </c>
      <c r="D18" s="21" t="s">
        <v>26</v>
      </c>
      <c r="E18" s="21">
        <v>4</v>
      </c>
      <c r="F18" s="22"/>
      <c r="G18" s="107">
        <f t="shared" si="0"/>
        <v>0</v>
      </c>
    </row>
    <row r="19" spans="1:9" ht="28.2" thickBot="1" x14ac:dyDescent="0.3">
      <c r="A19" s="106" t="s">
        <v>9</v>
      </c>
      <c r="B19" s="18" t="s">
        <v>112</v>
      </c>
      <c r="C19" s="24" t="s">
        <v>32</v>
      </c>
      <c r="D19" s="21" t="s">
        <v>23</v>
      </c>
      <c r="E19" s="21">
        <v>24.5</v>
      </c>
      <c r="F19" s="22"/>
      <c r="G19" s="108">
        <f t="shared" si="0"/>
        <v>0</v>
      </c>
      <c r="H19" s="109" t="s">
        <v>33</v>
      </c>
      <c r="I19" s="32">
        <f>ROUND(SUM(G5:G19),2)</f>
        <v>0</v>
      </c>
    </row>
    <row r="20" spans="1:9" ht="27.6" x14ac:dyDescent="0.25">
      <c r="A20" s="106" t="s">
        <v>34</v>
      </c>
      <c r="B20" s="18" t="s">
        <v>35</v>
      </c>
      <c r="C20" s="24" t="s">
        <v>36</v>
      </c>
      <c r="D20" s="36" t="s">
        <v>114</v>
      </c>
      <c r="E20" s="36">
        <v>1</v>
      </c>
      <c r="F20" s="22"/>
      <c r="G20" s="107">
        <f t="shared" si="0"/>
        <v>0</v>
      </c>
      <c r="H20" s="34"/>
      <c r="I20" s="35"/>
    </row>
    <row r="21" spans="1:9" ht="27.6" x14ac:dyDescent="0.25">
      <c r="A21" s="106" t="s">
        <v>34</v>
      </c>
      <c r="B21" s="18" t="s">
        <v>38</v>
      </c>
      <c r="C21" s="24" t="s">
        <v>39</v>
      </c>
      <c r="D21" s="36" t="s">
        <v>114</v>
      </c>
      <c r="E21" s="36">
        <v>8.8000000000000007</v>
      </c>
      <c r="F21" s="22"/>
      <c r="G21" s="107">
        <f t="shared" si="0"/>
        <v>0</v>
      </c>
      <c r="H21" s="34"/>
      <c r="I21" s="35"/>
    </row>
    <row r="22" spans="1:9" x14ac:dyDescent="0.25">
      <c r="A22" s="106" t="s">
        <v>34</v>
      </c>
      <c r="B22" s="18" t="s">
        <v>40</v>
      </c>
      <c r="C22" s="24" t="s">
        <v>41</v>
      </c>
      <c r="D22" s="36" t="s">
        <v>262</v>
      </c>
      <c r="E22" s="36">
        <v>35</v>
      </c>
      <c r="F22" s="22"/>
      <c r="G22" s="107">
        <f t="shared" si="0"/>
        <v>0</v>
      </c>
      <c r="H22" s="34"/>
      <c r="I22" s="35"/>
    </row>
    <row r="23" spans="1:9" x14ac:dyDescent="0.25">
      <c r="A23" s="106" t="s">
        <v>34</v>
      </c>
      <c r="B23" s="18" t="s">
        <v>42</v>
      </c>
      <c r="C23" s="24" t="s">
        <v>43</v>
      </c>
      <c r="D23" s="36" t="s">
        <v>114</v>
      </c>
      <c r="E23" s="36">
        <v>10.5</v>
      </c>
      <c r="F23" s="22"/>
      <c r="G23" s="107">
        <f t="shared" si="0"/>
        <v>0</v>
      </c>
      <c r="H23" s="34"/>
      <c r="I23" s="35"/>
    </row>
    <row r="24" spans="1:9" x14ac:dyDescent="0.25">
      <c r="A24" s="106" t="s">
        <v>34</v>
      </c>
      <c r="B24" s="18" t="s">
        <v>44</v>
      </c>
      <c r="C24" s="24" t="s">
        <v>45</v>
      </c>
      <c r="D24" s="36" t="s">
        <v>262</v>
      </c>
      <c r="E24" s="36">
        <v>17</v>
      </c>
      <c r="F24" s="22"/>
      <c r="G24" s="107">
        <f t="shared" si="0"/>
        <v>0</v>
      </c>
      <c r="H24" s="34"/>
      <c r="I24" s="35"/>
    </row>
    <row r="25" spans="1:9" ht="28.2" thickBot="1" x14ac:dyDescent="0.3">
      <c r="A25" s="106" t="s">
        <v>34</v>
      </c>
      <c r="B25" s="18" t="s">
        <v>46</v>
      </c>
      <c r="C25" s="24" t="s">
        <v>47</v>
      </c>
      <c r="D25" s="36" t="s">
        <v>114</v>
      </c>
      <c r="E25" s="36">
        <v>1</v>
      </c>
      <c r="F25" s="22"/>
      <c r="G25" s="107">
        <f t="shared" si="0"/>
        <v>0</v>
      </c>
      <c r="H25" s="34"/>
      <c r="I25" s="35"/>
    </row>
    <row r="26" spans="1:9" ht="28.2" thickBot="1" x14ac:dyDescent="0.3">
      <c r="A26" s="106" t="s">
        <v>34</v>
      </c>
      <c r="B26" s="18" t="s">
        <v>48</v>
      </c>
      <c r="C26" s="24" t="s">
        <v>49</v>
      </c>
      <c r="D26" s="36" t="s">
        <v>262</v>
      </c>
      <c r="E26" s="36">
        <v>17</v>
      </c>
      <c r="F26" s="22"/>
      <c r="G26" s="108">
        <f t="shared" si="0"/>
        <v>0</v>
      </c>
      <c r="H26" s="109" t="s">
        <v>50</v>
      </c>
      <c r="I26" s="32">
        <f>ROUND(SUM(G20:G26),2)</f>
        <v>0</v>
      </c>
    </row>
    <row r="27" spans="1:9" ht="28.2" thickBot="1" x14ac:dyDescent="0.3">
      <c r="A27" s="106" t="s">
        <v>51</v>
      </c>
      <c r="B27" s="18" t="s">
        <v>268</v>
      </c>
      <c r="C27" s="24" t="s">
        <v>53</v>
      </c>
      <c r="D27" s="36" t="s">
        <v>262</v>
      </c>
      <c r="E27" s="21">
        <v>0.2</v>
      </c>
      <c r="F27" s="22"/>
      <c r="G27" s="107">
        <f t="shared" si="0"/>
        <v>0</v>
      </c>
      <c r="H27" s="34"/>
      <c r="I27" s="35"/>
    </row>
    <row r="28" spans="1:9" ht="28.2" thickBot="1" x14ac:dyDescent="0.3">
      <c r="A28" s="106" t="s">
        <v>51</v>
      </c>
      <c r="B28" s="18" t="s">
        <v>269</v>
      </c>
      <c r="C28" s="24" t="s">
        <v>116</v>
      </c>
      <c r="D28" s="36" t="s">
        <v>262</v>
      </c>
      <c r="E28" s="21">
        <v>0.2</v>
      </c>
      <c r="F28" s="22"/>
      <c r="G28" s="108">
        <f t="shared" si="0"/>
        <v>0</v>
      </c>
      <c r="H28" s="109" t="s">
        <v>58</v>
      </c>
      <c r="I28" s="32">
        <f>ROUND(SUM(G27:G28),2)</f>
        <v>0</v>
      </c>
    </row>
    <row r="29" spans="1:9" ht="27.6" x14ac:dyDescent="0.25">
      <c r="A29" s="106" t="s">
        <v>117</v>
      </c>
      <c r="B29" s="18" t="s">
        <v>270</v>
      </c>
      <c r="C29" s="24" t="s">
        <v>118</v>
      </c>
      <c r="D29" s="36" t="s">
        <v>15</v>
      </c>
      <c r="E29" s="21">
        <v>20</v>
      </c>
      <c r="F29" s="22"/>
      <c r="G29" s="107">
        <f t="shared" si="0"/>
        <v>0</v>
      </c>
      <c r="H29" s="34"/>
      <c r="I29" s="35"/>
    </row>
    <row r="30" spans="1:9" ht="27.6" x14ac:dyDescent="0.25">
      <c r="A30" s="106" t="s">
        <v>117</v>
      </c>
      <c r="B30" s="18" t="s">
        <v>271</v>
      </c>
      <c r="C30" s="24" t="s">
        <v>53</v>
      </c>
      <c r="D30" s="36" t="s">
        <v>262</v>
      </c>
      <c r="E30" s="21">
        <v>99.3</v>
      </c>
      <c r="F30" s="22"/>
      <c r="G30" s="107">
        <f t="shared" si="0"/>
        <v>0</v>
      </c>
      <c r="H30" s="34"/>
      <c r="I30" s="35"/>
    </row>
    <row r="31" spans="1:9" ht="27.6" x14ac:dyDescent="0.25">
      <c r="A31" s="106" t="s">
        <v>117</v>
      </c>
      <c r="B31" s="18" t="s">
        <v>272</v>
      </c>
      <c r="C31" s="24" t="s">
        <v>119</v>
      </c>
      <c r="D31" s="36" t="s">
        <v>262</v>
      </c>
      <c r="E31" s="21">
        <v>99.3</v>
      </c>
      <c r="F31" s="22"/>
      <c r="G31" s="107">
        <f t="shared" si="0"/>
        <v>0</v>
      </c>
      <c r="H31" s="34"/>
      <c r="I31" s="35"/>
    </row>
    <row r="32" spans="1:9" ht="27.6" x14ac:dyDescent="0.25">
      <c r="A32" s="106" t="s">
        <v>117</v>
      </c>
      <c r="B32" s="18" t="s">
        <v>273</v>
      </c>
      <c r="C32" s="24" t="s">
        <v>120</v>
      </c>
      <c r="D32" s="36" t="s">
        <v>262</v>
      </c>
      <c r="E32" s="21">
        <v>99.3</v>
      </c>
      <c r="F32" s="22"/>
      <c r="G32" s="107">
        <f t="shared" si="0"/>
        <v>0</v>
      </c>
      <c r="H32" s="34"/>
      <c r="I32" s="35"/>
    </row>
    <row r="33" spans="1:9" ht="28.2" thickBot="1" x14ac:dyDescent="0.3">
      <c r="A33" s="106" t="s">
        <v>117</v>
      </c>
      <c r="B33" s="18" t="s">
        <v>274</v>
      </c>
      <c r="C33" s="24" t="s">
        <v>116</v>
      </c>
      <c r="D33" s="36" t="s">
        <v>262</v>
      </c>
      <c r="E33" s="21">
        <v>99.3</v>
      </c>
      <c r="F33" s="22"/>
      <c r="G33" s="107">
        <f t="shared" si="0"/>
        <v>0</v>
      </c>
      <c r="H33" s="34"/>
      <c r="I33" s="35"/>
    </row>
    <row r="34" spans="1:9" ht="28.2" thickBot="1" x14ac:dyDescent="0.3">
      <c r="A34" s="106" t="s">
        <v>117</v>
      </c>
      <c r="B34" s="18" t="s">
        <v>275</v>
      </c>
      <c r="C34" s="24" t="s">
        <v>57</v>
      </c>
      <c r="D34" s="36" t="s">
        <v>15</v>
      </c>
      <c r="E34" s="21">
        <v>30</v>
      </c>
      <c r="F34" s="22"/>
      <c r="G34" s="108">
        <f t="shared" si="0"/>
        <v>0</v>
      </c>
      <c r="H34" s="109" t="s">
        <v>78</v>
      </c>
      <c r="I34" s="32">
        <f>ROUND(SUM(G29:G34),2)</f>
        <v>0</v>
      </c>
    </row>
    <row r="35" spans="1:9" s="39" customFormat="1" ht="27.6" x14ac:dyDescent="0.25">
      <c r="A35" s="106" t="s">
        <v>276</v>
      </c>
      <c r="B35" s="18" t="s">
        <v>122</v>
      </c>
      <c r="C35" s="24" t="s">
        <v>126</v>
      </c>
      <c r="D35" s="36" t="s">
        <v>262</v>
      </c>
      <c r="E35" s="21">
        <v>34.6</v>
      </c>
      <c r="F35" s="58"/>
      <c r="G35" s="107">
        <f t="shared" si="0"/>
        <v>0</v>
      </c>
      <c r="H35" s="54"/>
    </row>
    <row r="36" spans="1:9" s="39" customFormat="1" x14ac:dyDescent="0.25">
      <c r="A36" s="106" t="s">
        <v>276</v>
      </c>
      <c r="B36" s="18" t="s">
        <v>123</v>
      </c>
      <c r="C36" s="24" t="s">
        <v>63</v>
      </c>
      <c r="D36" s="36" t="s">
        <v>262</v>
      </c>
      <c r="E36" s="21">
        <v>34.6</v>
      </c>
      <c r="F36" s="58"/>
      <c r="G36" s="107">
        <f t="shared" si="0"/>
        <v>0</v>
      </c>
      <c r="H36" s="54"/>
    </row>
    <row r="37" spans="1:9" s="39" customFormat="1" x14ac:dyDescent="0.25">
      <c r="A37" s="106" t="s">
        <v>276</v>
      </c>
      <c r="B37" s="18" t="s">
        <v>125</v>
      </c>
      <c r="C37" s="24" t="s">
        <v>129</v>
      </c>
      <c r="D37" s="36" t="s">
        <v>262</v>
      </c>
      <c r="E37" s="21">
        <v>29.5</v>
      </c>
      <c r="F37" s="58"/>
      <c r="G37" s="107">
        <f t="shared" si="0"/>
        <v>0</v>
      </c>
      <c r="H37" s="54"/>
    </row>
    <row r="38" spans="1:9" s="39" customFormat="1" x14ac:dyDescent="0.25">
      <c r="A38" s="106" t="s">
        <v>276</v>
      </c>
      <c r="B38" s="18" t="s">
        <v>127</v>
      </c>
      <c r="C38" s="24" t="s">
        <v>67</v>
      </c>
      <c r="D38" s="36" t="s">
        <v>262</v>
      </c>
      <c r="E38" s="21">
        <v>3.8</v>
      </c>
      <c r="F38" s="58"/>
      <c r="G38" s="107">
        <f t="shared" si="0"/>
        <v>0</v>
      </c>
      <c r="H38" s="54"/>
    </row>
    <row r="39" spans="1:9" s="39" customFormat="1" x14ac:dyDescent="0.25">
      <c r="A39" s="106" t="s">
        <v>276</v>
      </c>
      <c r="B39" s="18" t="s">
        <v>128</v>
      </c>
      <c r="C39" s="24" t="s">
        <v>69</v>
      </c>
      <c r="D39" s="36" t="s">
        <v>262</v>
      </c>
      <c r="E39" s="21">
        <v>1.3</v>
      </c>
      <c r="F39" s="58"/>
      <c r="G39" s="107">
        <f t="shared" si="0"/>
        <v>0</v>
      </c>
      <c r="H39" s="54"/>
    </row>
    <row r="40" spans="1:9" s="39" customFormat="1" x14ac:dyDescent="0.25">
      <c r="A40" s="106" t="s">
        <v>276</v>
      </c>
      <c r="B40" s="18" t="s">
        <v>130</v>
      </c>
      <c r="C40" s="24" t="s">
        <v>277</v>
      </c>
      <c r="D40" s="36" t="s">
        <v>15</v>
      </c>
      <c r="E40" s="21">
        <v>21.5</v>
      </c>
      <c r="F40" s="58"/>
      <c r="G40" s="107">
        <f t="shared" si="0"/>
        <v>0</v>
      </c>
      <c r="H40" s="54"/>
    </row>
    <row r="41" spans="1:9" s="39" customFormat="1" ht="14.4" thickBot="1" x14ac:dyDescent="0.3">
      <c r="A41" s="106" t="s">
        <v>276</v>
      </c>
      <c r="B41" s="18" t="s">
        <v>131</v>
      </c>
      <c r="C41" s="24" t="s">
        <v>134</v>
      </c>
      <c r="D41" s="36" t="s">
        <v>15</v>
      </c>
      <c r="E41" s="21">
        <v>19</v>
      </c>
      <c r="F41" s="58"/>
      <c r="G41" s="107">
        <f t="shared" si="0"/>
        <v>0</v>
      </c>
      <c r="H41" s="54"/>
    </row>
    <row r="42" spans="1:9" s="39" customFormat="1" ht="28.2" thickBot="1" x14ac:dyDescent="0.3">
      <c r="A42" s="106" t="s">
        <v>276</v>
      </c>
      <c r="B42" s="18" t="s">
        <v>132</v>
      </c>
      <c r="C42" s="24" t="s">
        <v>77</v>
      </c>
      <c r="D42" s="36" t="s">
        <v>15</v>
      </c>
      <c r="E42" s="21">
        <v>21.5</v>
      </c>
      <c r="F42" s="58"/>
      <c r="G42" s="108">
        <f t="shared" si="0"/>
        <v>0</v>
      </c>
      <c r="H42" s="109" t="s">
        <v>78</v>
      </c>
      <c r="I42" s="32">
        <f>ROUND(SUM(G35:G42),2)</f>
        <v>0</v>
      </c>
    </row>
    <row r="43" spans="1:9" s="39" customFormat="1" x14ac:dyDescent="0.25">
      <c r="A43" s="106" t="s">
        <v>278</v>
      </c>
      <c r="B43" s="18" t="s">
        <v>138</v>
      </c>
      <c r="C43" s="24" t="s">
        <v>63</v>
      </c>
      <c r="D43" s="36" t="s">
        <v>262</v>
      </c>
      <c r="E43" s="21">
        <v>5.6</v>
      </c>
      <c r="F43" s="58"/>
      <c r="G43" s="107">
        <f t="shared" si="0"/>
        <v>0</v>
      </c>
      <c r="H43" s="34"/>
      <c r="I43" s="35"/>
    </row>
    <row r="44" spans="1:9" s="39" customFormat="1" x14ac:dyDescent="0.25">
      <c r="A44" s="106" t="s">
        <v>278</v>
      </c>
      <c r="B44" s="18" t="s">
        <v>139</v>
      </c>
      <c r="C44" s="24" t="s">
        <v>129</v>
      </c>
      <c r="D44" s="36" t="s">
        <v>262</v>
      </c>
      <c r="E44" s="21">
        <v>3.2</v>
      </c>
      <c r="F44" s="58"/>
      <c r="G44" s="107">
        <f t="shared" si="0"/>
        <v>0</v>
      </c>
      <c r="H44" s="34"/>
      <c r="I44" s="35"/>
    </row>
    <row r="45" spans="1:9" s="39" customFormat="1" x14ac:dyDescent="0.25">
      <c r="A45" s="106" t="s">
        <v>278</v>
      </c>
      <c r="B45" s="18" t="s">
        <v>140</v>
      </c>
      <c r="C45" s="24" t="s">
        <v>67</v>
      </c>
      <c r="D45" s="36" t="s">
        <v>262</v>
      </c>
      <c r="E45" s="21">
        <v>2.4</v>
      </c>
      <c r="F45" s="58"/>
      <c r="G45" s="107">
        <f t="shared" si="0"/>
        <v>0</v>
      </c>
      <c r="H45" s="34"/>
      <c r="I45" s="35"/>
    </row>
    <row r="46" spans="1:9" s="39" customFormat="1" ht="14.4" thickBot="1" x14ac:dyDescent="0.3">
      <c r="A46" s="106" t="s">
        <v>278</v>
      </c>
      <c r="B46" s="18" t="s">
        <v>141</v>
      </c>
      <c r="C46" s="24" t="s">
        <v>277</v>
      </c>
      <c r="D46" s="36" t="s">
        <v>15</v>
      </c>
      <c r="E46" s="21">
        <v>16</v>
      </c>
      <c r="F46" s="58"/>
      <c r="G46" s="107">
        <f t="shared" si="0"/>
        <v>0</v>
      </c>
      <c r="H46" s="34"/>
      <c r="I46" s="35"/>
    </row>
    <row r="47" spans="1:9" s="39" customFormat="1" ht="28.2" thickBot="1" x14ac:dyDescent="0.3">
      <c r="A47" s="106" t="s">
        <v>278</v>
      </c>
      <c r="B47" s="18" t="s">
        <v>143</v>
      </c>
      <c r="C47" s="24" t="s">
        <v>77</v>
      </c>
      <c r="D47" s="36" t="s">
        <v>15</v>
      </c>
      <c r="E47" s="21">
        <v>13</v>
      </c>
      <c r="F47" s="110"/>
      <c r="G47" s="108">
        <f t="shared" si="0"/>
        <v>0</v>
      </c>
      <c r="H47" s="109" t="s">
        <v>150</v>
      </c>
      <c r="I47" s="32">
        <f>ROUND(SUM(G43:G47),2)</f>
        <v>0</v>
      </c>
    </row>
    <row r="48" spans="1:9" s="39" customFormat="1" ht="27.6" x14ac:dyDescent="0.25">
      <c r="A48" s="106" t="s">
        <v>79</v>
      </c>
      <c r="B48" s="18" t="s">
        <v>80</v>
      </c>
      <c r="C48" s="24" t="s">
        <v>81</v>
      </c>
      <c r="D48" s="36" t="s">
        <v>26</v>
      </c>
      <c r="E48" s="21">
        <v>3</v>
      </c>
      <c r="F48" s="110"/>
      <c r="G48" s="107">
        <f t="shared" si="0"/>
        <v>0</v>
      </c>
      <c r="H48" s="34"/>
      <c r="I48" s="35"/>
    </row>
    <row r="49" spans="1:9" s="39" customFormat="1" x14ac:dyDescent="0.25">
      <c r="A49" s="106" t="s">
        <v>79</v>
      </c>
      <c r="B49" s="18" t="s">
        <v>82</v>
      </c>
      <c r="C49" s="24" t="s">
        <v>83</v>
      </c>
      <c r="D49" s="36" t="s">
        <v>26</v>
      </c>
      <c r="E49" s="21">
        <v>6</v>
      </c>
      <c r="F49" s="110"/>
      <c r="G49" s="107">
        <f t="shared" si="0"/>
        <v>0</v>
      </c>
      <c r="H49" s="34"/>
      <c r="I49" s="35"/>
    </row>
    <row r="50" spans="1:9" s="39" customFormat="1" x14ac:dyDescent="0.25">
      <c r="A50" s="106" t="s">
        <v>79</v>
      </c>
      <c r="B50" s="18" t="s">
        <v>84</v>
      </c>
      <c r="C50" s="24" t="s">
        <v>85</v>
      </c>
      <c r="D50" s="36" t="s">
        <v>26</v>
      </c>
      <c r="E50" s="21">
        <v>4</v>
      </c>
      <c r="F50" s="110"/>
      <c r="G50" s="107">
        <f t="shared" si="0"/>
        <v>0</v>
      </c>
      <c r="H50" s="34"/>
      <c r="I50" s="35"/>
    </row>
    <row r="51" spans="1:9" s="39" customFormat="1" ht="27.6" x14ac:dyDescent="0.25">
      <c r="A51" s="106" t="s">
        <v>79</v>
      </c>
      <c r="B51" s="18" t="s">
        <v>86</v>
      </c>
      <c r="C51" s="24" t="s">
        <v>279</v>
      </c>
      <c r="D51" s="36" t="s">
        <v>26</v>
      </c>
      <c r="E51" s="21">
        <v>2</v>
      </c>
      <c r="F51" s="110"/>
      <c r="G51" s="107">
        <f t="shared" si="0"/>
        <v>0</v>
      </c>
      <c r="H51" s="34"/>
      <c r="I51" s="35"/>
    </row>
    <row r="52" spans="1:9" s="39" customFormat="1" ht="14.4" thickBot="1" x14ac:dyDescent="0.3">
      <c r="A52" s="106" t="s">
        <v>79</v>
      </c>
      <c r="B52" s="18" t="s">
        <v>88</v>
      </c>
      <c r="C52" s="24" t="s">
        <v>280</v>
      </c>
      <c r="D52" s="36" t="s">
        <v>15</v>
      </c>
      <c r="E52" s="21">
        <v>5</v>
      </c>
      <c r="F52" s="110"/>
      <c r="G52" s="107">
        <f t="shared" si="0"/>
        <v>0</v>
      </c>
      <c r="H52" s="34"/>
      <c r="I52" s="35"/>
    </row>
    <row r="53" spans="1:9" s="39" customFormat="1" ht="28.2" thickBot="1" x14ac:dyDescent="0.3">
      <c r="A53" s="111" t="s">
        <v>79</v>
      </c>
      <c r="B53" s="112" t="s">
        <v>90</v>
      </c>
      <c r="C53" s="113" t="s">
        <v>91</v>
      </c>
      <c r="D53" s="114" t="s">
        <v>262</v>
      </c>
      <c r="E53" s="115">
        <v>30.2</v>
      </c>
      <c r="F53" s="116"/>
      <c r="G53" s="108">
        <f t="shared" si="0"/>
        <v>0</v>
      </c>
      <c r="H53" s="109" t="s">
        <v>92</v>
      </c>
      <c r="I53" s="32">
        <f>ROUND(SUM(G48:G53),2)</f>
        <v>0</v>
      </c>
    </row>
    <row r="54" spans="1:9" s="39" customFormat="1" x14ac:dyDescent="0.25">
      <c r="A54" s="117" t="s">
        <v>93</v>
      </c>
      <c r="B54" s="118" t="s">
        <v>94</v>
      </c>
      <c r="C54" s="24" t="s">
        <v>165</v>
      </c>
      <c r="D54" s="36" t="s">
        <v>26</v>
      </c>
      <c r="E54" s="21">
        <v>1</v>
      </c>
      <c r="F54" s="40"/>
      <c r="G54" s="107">
        <f t="shared" si="0"/>
        <v>0</v>
      </c>
      <c r="H54" s="34"/>
      <c r="I54" s="35"/>
    </row>
    <row r="55" spans="1:9" s="39" customFormat="1" ht="14.4" thickBot="1" x14ac:dyDescent="0.3">
      <c r="A55" s="117" t="s">
        <v>93</v>
      </c>
      <c r="B55" s="118" t="s">
        <v>96</v>
      </c>
      <c r="C55" s="24" t="s">
        <v>95</v>
      </c>
      <c r="D55" s="36" t="s">
        <v>12</v>
      </c>
      <c r="E55" s="21">
        <v>1</v>
      </c>
      <c r="F55" s="40"/>
      <c r="G55" s="107">
        <f t="shared" si="0"/>
        <v>0</v>
      </c>
      <c r="H55" s="34"/>
      <c r="I55" s="35"/>
    </row>
    <row r="56" spans="1:9" s="39" customFormat="1" ht="28.2" thickBot="1" x14ac:dyDescent="0.3">
      <c r="A56" s="117" t="s">
        <v>93</v>
      </c>
      <c r="B56" s="118" t="s">
        <v>281</v>
      </c>
      <c r="C56" s="24" t="s">
        <v>97</v>
      </c>
      <c r="D56" s="36" t="s">
        <v>12</v>
      </c>
      <c r="E56" s="21">
        <v>1</v>
      </c>
      <c r="F56" s="119"/>
      <c r="G56" s="120">
        <f t="shared" si="0"/>
        <v>0</v>
      </c>
      <c r="H56" s="109" t="s">
        <v>98</v>
      </c>
      <c r="I56" s="32">
        <f>ROUND(SUM(G54:G56),2)</f>
        <v>0</v>
      </c>
    </row>
    <row r="57" spans="1:9" ht="42" thickBot="1" x14ac:dyDescent="0.3">
      <c r="A57" s="44"/>
      <c r="B57" s="45"/>
      <c r="C57" s="44"/>
      <c r="D57" s="45"/>
      <c r="E57" s="45"/>
      <c r="F57" s="121" t="s">
        <v>282</v>
      </c>
      <c r="G57" s="122">
        <f>SUM(G5:G56)</f>
        <v>0</v>
      </c>
      <c r="H57" s="48"/>
      <c r="I57" s="35"/>
    </row>
    <row r="58" spans="1:9" x14ac:dyDescent="0.25">
      <c r="A58" s="49"/>
      <c r="B58" s="50"/>
      <c r="C58" s="50"/>
      <c r="D58" s="50"/>
      <c r="E58" s="51"/>
      <c r="F58" s="50"/>
      <c r="G58" s="52"/>
    </row>
    <row r="59" spans="1:9" x14ac:dyDescent="0.25">
      <c r="A59" s="44"/>
      <c r="B59" s="45"/>
      <c r="C59" s="44"/>
      <c r="D59" s="45"/>
      <c r="E59" s="45"/>
      <c r="F59" s="53"/>
      <c r="G59" s="52"/>
    </row>
    <row r="60" spans="1:9" ht="14.4" thickBot="1" x14ac:dyDescent="0.3">
      <c r="A60" s="44"/>
      <c r="B60" s="45"/>
      <c r="C60" s="44"/>
      <c r="D60" s="45"/>
      <c r="E60" s="45"/>
      <c r="F60" s="53"/>
      <c r="G60" s="52"/>
    </row>
    <row r="61" spans="1:9" x14ac:dyDescent="0.25">
      <c r="A61" s="486" t="s">
        <v>283</v>
      </c>
      <c r="B61" s="487"/>
      <c r="C61" s="487"/>
      <c r="D61" s="487"/>
      <c r="E61" s="487"/>
      <c r="F61" s="487"/>
      <c r="G61" s="488"/>
    </row>
    <row r="62" spans="1:9" ht="48.6" customHeight="1" thickBot="1" x14ac:dyDescent="0.3">
      <c r="A62" s="78" t="s">
        <v>2</v>
      </c>
      <c r="B62" s="99" t="s">
        <v>3</v>
      </c>
      <c r="C62" s="79" t="s">
        <v>4</v>
      </c>
      <c r="D62" s="79" t="s">
        <v>5</v>
      </c>
      <c r="E62" s="80" t="s">
        <v>6</v>
      </c>
      <c r="F62" s="81" t="s">
        <v>7</v>
      </c>
      <c r="G62" s="82" t="s">
        <v>8</v>
      </c>
    </row>
    <row r="63" spans="1:9" x14ac:dyDescent="0.25">
      <c r="A63" s="100" t="s">
        <v>9</v>
      </c>
      <c r="B63" s="101" t="s">
        <v>10</v>
      </c>
      <c r="C63" s="102" t="s">
        <v>11</v>
      </c>
      <c r="D63" s="103" t="s">
        <v>12</v>
      </c>
      <c r="E63" s="103">
        <v>1</v>
      </c>
      <c r="F63" s="104"/>
      <c r="G63" s="105">
        <f t="shared" ref="G63:G96" si="1">ROUND((E63*F63),2)</f>
        <v>0</v>
      </c>
    </row>
    <row r="64" spans="1:9" x14ac:dyDescent="0.25">
      <c r="A64" s="106" t="s">
        <v>9</v>
      </c>
      <c r="B64" s="18" t="s">
        <v>13</v>
      </c>
      <c r="C64" s="24" t="s">
        <v>284</v>
      </c>
      <c r="D64" s="21" t="s">
        <v>26</v>
      </c>
      <c r="E64" s="21">
        <v>2</v>
      </c>
      <c r="F64" s="22"/>
      <c r="G64" s="107">
        <f t="shared" si="1"/>
        <v>0</v>
      </c>
    </row>
    <row r="65" spans="1:9" x14ac:dyDescent="0.25">
      <c r="A65" s="106" t="s">
        <v>9</v>
      </c>
      <c r="B65" s="18" t="s">
        <v>16</v>
      </c>
      <c r="C65" s="24" t="s">
        <v>285</v>
      </c>
      <c r="D65" s="21" t="s">
        <v>262</v>
      </c>
      <c r="E65" s="21">
        <v>4.8</v>
      </c>
      <c r="F65" s="22"/>
      <c r="G65" s="107">
        <f t="shared" si="1"/>
        <v>0</v>
      </c>
    </row>
    <row r="66" spans="1:9" x14ac:dyDescent="0.25">
      <c r="A66" s="106" t="s">
        <v>9</v>
      </c>
      <c r="B66" s="18" t="s">
        <v>18</v>
      </c>
      <c r="C66" s="24" t="s">
        <v>17</v>
      </c>
      <c r="D66" s="21" t="s">
        <v>15</v>
      </c>
      <c r="E66" s="21">
        <v>6</v>
      </c>
      <c r="F66" s="22"/>
      <c r="G66" s="107">
        <f t="shared" si="1"/>
        <v>0</v>
      </c>
    </row>
    <row r="67" spans="1:9" x14ac:dyDescent="0.25">
      <c r="A67" s="106" t="s">
        <v>9</v>
      </c>
      <c r="B67" s="18" t="s">
        <v>21</v>
      </c>
      <c r="C67" s="24" t="s">
        <v>105</v>
      </c>
      <c r="D67" s="21" t="s">
        <v>114</v>
      </c>
      <c r="E67" s="21">
        <v>0.2</v>
      </c>
      <c r="F67" s="22"/>
      <c r="G67" s="107">
        <f t="shared" si="1"/>
        <v>0</v>
      </c>
    </row>
    <row r="68" spans="1:9" x14ac:dyDescent="0.25">
      <c r="A68" s="106" t="s">
        <v>9</v>
      </c>
      <c r="B68" s="18" t="s">
        <v>24</v>
      </c>
      <c r="C68" s="24" t="s">
        <v>19</v>
      </c>
      <c r="D68" s="21" t="s">
        <v>262</v>
      </c>
      <c r="E68" s="21">
        <v>5.0999999999999996</v>
      </c>
      <c r="F68" s="22"/>
      <c r="G68" s="107">
        <f t="shared" si="1"/>
        <v>0</v>
      </c>
    </row>
    <row r="69" spans="1:9" ht="27.6" x14ac:dyDescent="0.25">
      <c r="A69" s="106" t="s">
        <v>9</v>
      </c>
      <c r="B69" s="18" t="s">
        <v>27</v>
      </c>
      <c r="C69" s="24" t="s">
        <v>22</v>
      </c>
      <c r="D69" s="21" t="s">
        <v>23</v>
      </c>
      <c r="E69" s="21">
        <v>1.5</v>
      </c>
      <c r="F69" s="22"/>
      <c r="G69" s="107">
        <f t="shared" si="1"/>
        <v>0</v>
      </c>
    </row>
    <row r="70" spans="1:9" x14ac:dyDescent="0.25">
      <c r="A70" s="106" t="s">
        <v>9</v>
      </c>
      <c r="B70" s="18" t="s">
        <v>29</v>
      </c>
      <c r="C70" s="24" t="s">
        <v>265</v>
      </c>
      <c r="D70" s="21" t="s">
        <v>26</v>
      </c>
      <c r="E70" s="21">
        <v>4</v>
      </c>
      <c r="F70" s="22"/>
      <c r="G70" s="107">
        <f t="shared" si="1"/>
        <v>0</v>
      </c>
    </row>
    <row r="71" spans="1:9" x14ac:dyDescent="0.25">
      <c r="A71" s="106" t="s">
        <v>9</v>
      </c>
      <c r="B71" s="18" t="s">
        <v>31</v>
      </c>
      <c r="C71" s="24" t="s">
        <v>266</v>
      </c>
      <c r="D71" s="21" t="s">
        <v>26</v>
      </c>
      <c r="E71" s="21">
        <v>6</v>
      </c>
      <c r="F71" s="22"/>
      <c r="G71" s="107">
        <f t="shared" si="1"/>
        <v>0</v>
      </c>
    </row>
    <row r="72" spans="1:9" x14ac:dyDescent="0.25">
      <c r="A72" s="106" t="s">
        <v>9</v>
      </c>
      <c r="B72" s="18" t="s">
        <v>106</v>
      </c>
      <c r="C72" s="24" t="s">
        <v>110</v>
      </c>
      <c r="D72" s="21" t="s">
        <v>26</v>
      </c>
      <c r="E72" s="21">
        <v>2</v>
      </c>
      <c r="F72" s="22"/>
      <c r="G72" s="107">
        <f t="shared" si="1"/>
        <v>0</v>
      </c>
    </row>
    <row r="73" spans="1:9" x14ac:dyDescent="0.25">
      <c r="A73" s="106" t="s">
        <v>9</v>
      </c>
      <c r="B73" s="18" t="s">
        <v>107</v>
      </c>
      <c r="C73" s="24" t="s">
        <v>30</v>
      </c>
      <c r="D73" s="21" t="s">
        <v>262</v>
      </c>
      <c r="E73" s="21">
        <v>18</v>
      </c>
      <c r="F73" s="22"/>
      <c r="G73" s="107">
        <f t="shared" si="1"/>
        <v>0</v>
      </c>
    </row>
    <row r="74" spans="1:9" ht="14.4" thickBot="1" x14ac:dyDescent="0.3">
      <c r="A74" s="106" t="s">
        <v>9</v>
      </c>
      <c r="B74" s="18" t="s">
        <v>108</v>
      </c>
      <c r="C74" s="24" t="s">
        <v>267</v>
      </c>
      <c r="D74" s="21" t="s">
        <v>26</v>
      </c>
      <c r="E74" s="21">
        <v>8</v>
      </c>
      <c r="F74" s="22"/>
      <c r="G74" s="107">
        <f t="shared" si="1"/>
        <v>0</v>
      </c>
    </row>
    <row r="75" spans="1:9" ht="28.2" thickBot="1" x14ac:dyDescent="0.3">
      <c r="A75" s="106" t="s">
        <v>9</v>
      </c>
      <c r="B75" s="18" t="s">
        <v>109</v>
      </c>
      <c r="C75" s="24" t="s">
        <v>32</v>
      </c>
      <c r="D75" s="21" t="s">
        <v>23</v>
      </c>
      <c r="E75" s="21">
        <v>1</v>
      </c>
      <c r="F75" s="22"/>
      <c r="G75" s="108">
        <f t="shared" si="1"/>
        <v>0</v>
      </c>
      <c r="H75" s="109" t="s">
        <v>33</v>
      </c>
      <c r="I75" s="32">
        <f>ROUND(SUM(G63:G75),2)</f>
        <v>0</v>
      </c>
    </row>
    <row r="76" spans="1:9" ht="27.6" x14ac:dyDescent="0.25">
      <c r="A76" s="106" t="s">
        <v>286</v>
      </c>
      <c r="B76" s="18" t="s">
        <v>35</v>
      </c>
      <c r="C76" s="24" t="s">
        <v>39</v>
      </c>
      <c r="D76" s="36" t="s">
        <v>114</v>
      </c>
      <c r="E76" s="36">
        <v>0.15</v>
      </c>
      <c r="F76" s="22"/>
      <c r="G76" s="107">
        <f t="shared" si="1"/>
        <v>0</v>
      </c>
    </row>
    <row r="77" spans="1:9" ht="14.4" thickBot="1" x14ac:dyDescent="0.3">
      <c r="A77" s="106" t="s">
        <v>286</v>
      </c>
      <c r="B77" s="18" t="s">
        <v>38</v>
      </c>
      <c r="C77" s="24" t="s">
        <v>41</v>
      </c>
      <c r="D77" s="36" t="s">
        <v>262</v>
      </c>
      <c r="E77" s="36">
        <v>4.8</v>
      </c>
      <c r="F77" s="22"/>
      <c r="G77" s="107">
        <f t="shared" si="1"/>
        <v>0</v>
      </c>
    </row>
    <row r="78" spans="1:9" ht="28.2" thickBot="1" x14ac:dyDescent="0.3">
      <c r="A78" s="106" t="s">
        <v>286</v>
      </c>
      <c r="B78" s="18" t="s">
        <v>40</v>
      </c>
      <c r="C78" s="24" t="s">
        <v>43</v>
      </c>
      <c r="D78" s="36" t="s">
        <v>114</v>
      </c>
      <c r="E78" s="36">
        <v>1.4</v>
      </c>
      <c r="F78" s="22"/>
      <c r="G78" s="108">
        <f t="shared" si="1"/>
        <v>0</v>
      </c>
      <c r="H78" s="109" t="s">
        <v>50</v>
      </c>
      <c r="I78" s="32">
        <f>ROUND(SUM(G76:G78),2)</f>
        <v>0</v>
      </c>
    </row>
    <row r="79" spans="1:9" ht="27.6" x14ac:dyDescent="0.25">
      <c r="A79" s="106" t="s">
        <v>287</v>
      </c>
      <c r="B79" s="18" t="s">
        <v>52</v>
      </c>
      <c r="C79" s="24" t="s">
        <v>53</v>
      </c>
      <c r="D79" s="36" t="s">
        <v>262</v>
      </c>
      <c r="E79" s="21">
        <v>1.2</v>
      </c>
      <c r="F79" s="22"/>
      <c r="G79" s="107">
        <f t="shared" si="1"/>
        <v>0</v>
      </c>
    </row>
    <row r="80" spans="1:9" ht="28.2" thickBot="1" x14ac:dyDescent="0.3">
      <c r="A80" s="106" t="s">
        <v>287</v>
      </c>
      <c r="B80" s="18" t="s">
        <v>54</v>
      </c>
      <c r="C80" s="24" t="s">
        <v>116</v>
      </c>
      <c r="D80" s="36" t="s">
        <v>262</v>
      </c>
      <c r="E80" s="21">
        <v>1.2</v>
      </c>
      <c r="F80" s="22"/>
      <c r="G80" s="107">
        <f t="shared" si="1"/>
        <v>0</v>
      </c>
    </row>
    <row r="81" spans="1:9" ht="28.2" thickBot="1" x14ac:dyDescent="0.3">
      <c r="A81" s="106" t="s">
        <v>287</v>
      </c>
      <c r="B81" s="18" t="s">
        <v>56</v>
      </c>
      <c r="C81" s="24" t="s">
        <v>57</v>
      </c>
      <c r="D81" s="36" t="s">
        <v>15</v>
      </c>
      <c r="E81" s="21">
        <v>6</v>
      </c>
      <c r="F81" s="22"/>
      <c r="G81" s="108">
        <f t="shared" si="1"/>
        <v>0</v>
      </c>
      <c r="H81" s="109" t="s">
        <v>58</v>
      </c>
      <c r="I81" s="32">
        <f>ROUND(SUM(G79:G81),2)</f>
        <v>0</v>
      </c>
    </row>
    <row r="82" spans="1:9" ht="27.6" x14ac:dyDescent="0.25">
      <c r="A82" s="106" t="s">
        <v>288</v>
      </c>
      <c r="B82" s="18" t="s">
        <v>60</v>
      </c>
      <c r="C82" s="24" t="s">
        <v>63</v>
      </c>
      <c r="D82" s="36" t="s">
        <v>262</v>
      </c>
      <c r="E82" s="21">
        <v>4.8</v>
      </c>
      <c r="F82" s="22"/>
      <c r="G82" s="107">
        <f t="shared" si="1"/>
        <v>0</v>
      </c>
    </row>
    <row r="83" spans="1:9" ht="28.2" thickBot="1" x14ac:dyDescent="0.3">
      <c r="A83" s="106" t="s">
        <v>288</v>
      </c>
      <c r="B83" s="18" t="s">
        <v>62</v>
      </c>
      <c r="C83" s="24" t="s">
        <v>67</v>
      </c>
      <c r="D83" s="36" t="s">
        <v>262</v>
      </c>
      <c r="E83" s="21">
        <v>3.6</v>
      </c>
      <c r="F83" s="22"/>
      <c r="G83" s="107">
        <f t="shared" si="1"/>
        <v>0</v>
      </c>
    </row>
    <row r="84" spans="1:9" ht="28.2" thickBot="1" x14ac:dyDescent="0.3">
      <c r="A84" s="106" t="s">
        <v>288</v>
      </c>
      <c r="B84" s="18" t="s">
        <v>64</v>
      </c>
      <c r="C84" s="24" t="s">
        <v>69</v>
      </c>
      <c r="D84" s="36" t="s">
        <v>262</v>
      </c>
      <c r="E84" s="21">
        <v>1.2</v>
      </c>
      <c r="F84" s="22"/>
      <c r="G84" s="108">
        <f t="shared" si="1"/>
        <v>0</v>
      </c>
      <c r="H84" s="109" t="s">
        <v>78</v>
      </c>
      <c r="I84" s="32">
        <f>ROUND(SUM(G82:G84),2)</f>
        <v>0</v>
      </c>
    </row>
    <row r="85" spans="1:9" x14ac:dyDescent="0.25">
      <c r="A85" s="106" t="s">
        <v>289</v>
      </c>
      <c r="B85" s="18" t="s">
        <v>122</v>
      </c>
      <c r="C85" s="24" t="s">
        <v>63</v>
      </c>
      <c r="D85" s="36" t="s">
        <v>262</v>
      </c>
      <c r="E85" s="21">
        <v>5.0999999999999996</v>
      </c>
      <c r="F85" s="22"/>
      <c r="G85" s="107">
        <f t="shared" si="1"/>
        <v>0</v>
      </c>
    </row>
    <row r="86" spans="1:9" x14ac:dyDescent="0.25">
      <c r="A86" s="106" t="s">
        <v>289</v>
      </c>
      <c r="B86" s="18" t="s">
        <v>123</v>
      </c>
      <c r="C86" s="24" t="s">
        <v>129</v>
      </c>
      <c r="D86" s="36" t="s">
        <v>262</v>
      </c>
      <c r="E86" s="21">
        <v>1.2</v>
      </c>
      <c r="F86" s="22"/>
      <c r="G86" s="107">
        <f t="shared" si="1"/>
        <v>0</v>
      </c>
    </row>
    <row r="87" spans="1:9" x14ac:dyDescent="0.25">
      <c r="A87" s="106" t="s">
        <v>289</v>
      </c>
      <c r="B87" s="18" t="s">
        <v>125</v>
      </c>
      <c r="C87" s="24" t="s">
        <v>67</v>
      </c>
      <c r="D87" s="36" t="s">
        <v>262</v>
      </c>
      <c r="E87" s="21">
        <v>3.9</v>
      </c>
      <c r="F87" s="22"/>
      <c r="G87" s="107">
        <f t="shared" si="1"/>
        <v>0</v>
      </c>
    </row>
    <row r="88" spans="1:9" ht="14.4" thickBot="1" x14ac:dyDescent="0.3">
      <c r="A88" s="106" t="s">
        <v>289</v>
      </c>
      <c r="B88" s="18" t="s">
        <v>127</v>
      </c>
      <c r="C88" s="24" t="s">
        <v>277</v>
      </c>
      <c r="D88" s="36" t="s">
        <v>15</v>
      </c>
      <c r="E88" s="21">
        <v>6</v>
      </c>
      <c r="F88" s="22"/>
      <c r="G88" s="107">
        <f t="shared" si="1"/>
        <v>0</v>
      </c>
    </row>
    <row r="89" spans="1:9" ht="28.2" thickBot="1" x14ac:dyDescent="0.3">
      <c r="A89" s="106" t="s">
        <v>289</v>
      </c>
      <c r="B89" s="18" t="s">
        <v>128</v>
      </c>
      <c r="C89" s="24" t="s">
        <v>77</v>
      </c>
      <c r="D89" s="36" t="s">
        <v>15</v>
      </c>
      <c r="E89" s="21">
        <v>6</v>
      </c>
      <c r="F89" s="22"/>
      <c r="G89" s="108">
        <f t="shared" si="1"/>
        <v>0</v>
      </c>
      <c r="H89" s="109" t="s">
        <v>136</v>
      </c>
      <c r="I89" s="32">
        <f>ROUND(SUM(G85:G89),2)</f>
        <v>0</v>
      </c>
    </row>
    <row r="90" spans="1:9" s="39" customFormat="1" ht="27.6" x14ac:dyDescent="0.25">
      <c r="A90" s="106" t="s">
        <v>79</v>
      </c>
      <c r="B90" s="18" t="s">
        <v>80</v>
      </c>
      <c r="C90" s="24" t="s">
        <v>81</v>
      </c>
      <c r="D90" s="36" t="s">
        <v>26</v>
      </c>
      <c r="E90" s="21">
        <v>4</v>
      </c>
      <c r="F90" s="40"/>
      <c r="G90" s="107">
        <f t="shared" si="1"/>
        <v>0</v>
      </c>
      <c r="H90" s="54"/>
    </row>
    <row r="91" spans="1:9" s="39" customFormat="1" x14ac:dyDescent="0.25">
      <c r="A91" s="106" t="s">
        <v>79</v>
      </c>
      <c r="B91" s="18" t="s">
        <v>82</v>
      </c>
      <c r="C91" s="24" t="s">
        <v>83</v>
      </c>
      <c r="D91" s="36" t="s">
        <v>26</v>
      </c>
      <c r="E91" s="21">
        <v>4</v>
      </c>
      <c r="F91" s="40"/>
      <c r="G91" s="107">
        <f t="shared" si="1"/>
        <v>0</v>
      </c>
      <c r="H91" s="54"/>
    </row>
    <row r="92" spans="1:9" s="39" customFormat="1" x14ac:dyDescent="0.25">
      <c r="A92" s="106" t="s">
        <v>79</v>
      </c>
      <c r="B92" s="18" t="s">
        <v>84</v>
      </c>
      <c r="C92" s="24" t="s">
        <v>85</v>
      </c>
      <c r="D92" s="36" t="s">
        <v>26</v>
      </c>
      <c r="E92" s="21">
        <v>4</v>
      </c>
      <c r="F92" s="40"/>
      <c r="G92" s="107">
        <f t="shared" si="1"/>
        <v>0</v>
      </c>
      <c r="H92" s="54"/>
    </row>
    <row r="93" spans="1:9" s="39" customFormat="1" ht="27.6" x14ac:dyDescent="0.25">
      <c r="A93" s="106" t="s">
        <v>79</v>
      </c>
      <c r="B93" s="18" t="s">
        <v>86</v>
      </c>
      <c r="C93" s="24" t="s">
        <v>290</v>
      </c>
      <c r="D93" s="36" t="s">
        <v>26</v>
      </c>
      <c r="E93" s="21">
        <v>2</v>
      </c>
      <c r="F93" s="40"/>
      <c r="G93" s="107">
        <f t="shared" si="1"/>
        <v>0</v>
      </c>
      <c r="H93" s="54"/>
    </row>
    <row r="94" spans="1:9" s="39" customFormat="1" ht="27.6" x14ac:dyDescent="0.25">
      <c r="A94" s="106" t="s">
        <v>79</v>
      </c>
      <c r="B94" s="18" t="s">
        <v>88</v>
      </c>
      <c r="C94" s="24" t="s">
        <v>279</v>
      </c>
      <c r="D94" s="36" t="s">
        <v>26</v>
      </c>
      <c r="E94" s="21">
        <v>2</v>
      </c>
      <c r="F94" s="40"/>
      <c r="G94" s="107">
        <f t="shared" si="1"/>
        <v>0</v>
      </c>
      <c r="H94" s="54"/>
    </row>
    <row r="95" spans="1:9" s="39" customFormat="1" ht="14.4" thickBot="1" x14ac:dyDescent="0.3">
      <c r="A95" s="106" t="s">
        <v>79</v>
      </c>
      <c r="B95" s="18" t="s">
        <v>90</v>
      </c>
      <c r="C95" s="24" t="s">
        <v>91</v>
      </c>
      <c r="D95" s="36" t="s">
        <v>262</v>
      </c>
      <c r="E95" s="21">
        <v>18</v>
      </c>
      <c r="F95" s="40"/>
      <c r="G95" s="107">
        <f t="shared" si="1"/>
        <v>0</v>
      </c>
      <c r="H95" s="54"/>
    </row>
    <row r="96" spans="1:9" s="39" customFormat="1" ht="28.2" thickBot="1" x14ac:dyDescent="0.3">
      <c r="A96" s="106" t="s">
        <v>79</v>
      </c>
      <c r="B96" s="18" t="s">
        <v>158</v>
      </c>
      <c r="C96" s="24" t="s">
        <v>291</v>
      </c>
      <c r="D96" s="36" t="s">
        <v>26</v>
      </c>
      <c r="E96" s="21">
        <v>3</v>
      </c>
      <c r="F96" s="40"/>
      <c r="G96" s="108">
        <f t="shared" si="1"/>
        <v>0</v>
      </c>
      <c r="H96" s="109" t="s">
        <v>92</v>
      </c>
      <c r="I96" s="32">
        <f>ROUND(SUM(G90:G96),2)</f>
        <v>0</v>
      </c>
    </row>
    <row r="97" spans="1:9" s="39" customFormat="1" ht="28.2" thickBot="1" x14ac:dyDescent="0.3">
      <c r="A97" s="117" t="s">
        <v>93</v>
      </c>
      <c r="B97" s="118" t="s">
        <v>292</v>
      </c>
      <c r="C97" s="123" t="s">
        <v>95</v>
      </c>
      <c r="D97" s="124" t="s">
        <v>12</v>
      </c>
      <c r="E97" s="124">
        <v>1</v>
      </c>
      <c r="F97" s="125"/>
      <c r="G97" s="108">
        <v>0</v>
      </c>
      <c r="H97" s="109" t="s">
        <v>98</v>
      </c>
      <c r="I97" s="32">
        <f>ROUND(SUM(G97:G97),2)</f>
        <v>0</v>
      </c>
    </row>
    <row r="98" spans="1:9" ht="42" thickBot="1" x14ac:dyDescent="0.3">
      <c r="A98" s="44"/>
      <c r="B98" s="45"/>
      <c r="C98" s="44"/>
      <c r="D98" s="45"/>
      <c r="E98" s="45"/>
      <c r="F98" s="46" t="s">
        <v>282</v>
      </c>
      <c r="G98" s="47">
        <f>SUM(G63:G97)</f>
        <v>0</v>
      </c>
      <c r="H98" s="48"/>
      <c r="I98" s="35"/>
    </row>
  </sheetData>
  <mergeCells count="3">
    <mergeCell ref="A1:G1"/>
    <mergeCell ref="A3:G3"/>
    <mergeCell ref="A61:G6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32AF-8292-4503-BB5C-85E263B09B81}">
  <dimension ref="A1:I49"/>
  <sheetViews>
    <sheetView topLeftCell="D36" zoomScale="85" zoomScaleNormal="85"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x14ac:dyDescent="0.3">
      <c r="A1" s="485" t="s">
        <v>635</v>
      </c>
      <c r="B1" s="485"/>
      <c r="C1" s="485"/>
      <c r="D1" s="485"/>
      <c r="E1" s="485"/>
      <c r="F1" s="485"/>
      <c r="G1" s="485"/>
    </row>
    <row r="2" spans="1:8" x14ac:dyDescent="0.3">
      <c r="A2" s="485"/>
      <c r="B2" s="485"/>
      <c r="C2" s="485"/>
      <c r="D2" s="485"/>
      <c r="E2" s="485"/>
      <c r="F2" s="485"/>
      <c r="G2" s="485"/>
    </row>
    <row r="3" spans="1:8" ht="15" thickBot="1" x14ac:dyDescent="0.35"/>
    <row r="4" spans="1:8" s="2" customFormat="1" ht="13.8" x14ac:dyDescent="0.25">
      <c r="A4" s="486" t="s">
        <v>636</v>
      </c>
      <c r="B4" s="487"/>
      <c r="C4" s="487"/>
      <c r="D4" s="487"/>
      <c r="E4" s="487"/>
      <c r="F4" s="487"/>
      <c r="G4" s="488"/>
      <c r="H4" s="1"/>
    </row>
    <row r="5" spans="1:8" s="2" customFormat="1" ht="28.2" thickBot="1" x14ac:dyDescent="0.3">
      <c r="A5" s="5" t="s">
        <v>2</v>
      </c>
      <c r="B5" s="6" t="s">
        <v>3</v>
      </c>
      <c r="C5" s="7" t="s">
        <v>4</v>
      </c>
      <c r="D5" s="7" t="s">
        <v>5</v>
      </c>
      <c r="E5" s="8" t="s">
        <v>6</v>
      </c>
      <c r="F5" s="9" t="s">
        <v>7</v>
      </c>
      <c r="G5" s="10" t="s">
        <v>8</v>
      </c>
      <c r="H5" s="1"/>
    </row>
    <row r="6" spans="1:8" s="2" customFormat="1" ht="13.8" x14ac:dyDescent="0.25">
      <c r="A6" s="434" t="s">
        <v>170</v>
      </c>
      <c r="B6" s="12" t="s">
        <v>374</v>
      </c>
      <c r="C6" s="83" t="s">
        <v>172</v>
      </c>
      <c r="D6" s="84" t="s">
        <v>12</v>
      </c>
      <c r="E6" s="84">
        <v>1</v>
      </c>
      <c r="F6" s="15"/>
      <c r="G6" s="16">
        <f t="shared" ref="G6:G48" si="0">ROUND((E6*F6),2)</f>
        <v>0</v>
      </c>
      <c r="H6" s="1"/>
    </row>
    <row r="7" spans="1:8" s="2" customFormat="1" ht="26.4" x14ac:dyDescent="0.25">
      <c r="A7" s="435" t="s">
        <v>170</v>
      </c>
      <c r="B7" s="18" t="s">
        <v>375</v>
      </c>
      <c r="C7" s="85" t="s">
        <v>637</v>
      </c>
      <c r="D7" s="86" t="s">
        <v>233</v>
      </c>
      <c r="E7" s="86">
        <v>8</v>
      </c>
      <c r="F7" s="22"/>
      <c r="G7" s="23">
        <f t="shared" si="0"/>
        <v>0</v>
      </c>
      <c r="H7" s="1"/>
    </row>
    <row r="8" spans="1:8" s="2" customFormat="1" ht="13.8" x14ac:dyDescent="0.25">
      <c r="A8" s="435" t="s">
        <v>170</v>
      </c>
      <c r="B8" s="18" t="s">
        <v>377</v>
      </c>
      <c r="C8" s="85" t="s">
        <v>300</v>
      </c>
      <c r="D8" s="86" t="s">
        <v>15</v>
      </c>
      <c r="E8" s="86">
        <v>30</v>
      </c>
      <c r="F8" s="22"/>
      <c r="G8" s="23">
        <f t="shared" si="0"/>
        <v>0</v>
      </c>
      <c r="H8" s="1"/>
    </row>
    <row r="9" spans="1:8" s="2" customFormat="1" ht="13.8" x14ac:dyDescent="0.25">
      <c r="A9" s="435" t="s">
        <v>170</v>
      </c>
      <c r="B9" s="18" t="s">
        <v>18</v>
      </c>
      <c r="C9" s="85" t="s">
        <v>302</v>
      </c>
      <c r="D9" s="86" t="s">
        <v>15</v>
      </c>
      <c r="E9" s="86">
        <v>23</v>
      </c>
      <c r="F9" s="22"/>
      <c r="G9" s="23">
        <f t="shared" si="0"/>
        <v>0</v>
      </c>
      <c r="H9" s="1"/>
    </row>
    <row r="10" spans="1:8" s="2" customFormat="1" ht="13.8" x14ac:dyDescent="0.25">
      <c r="A10" s="435" t="s">
        <v>170</v>
      </c>
      <c r="B10" s="18" t="s">
        <v>381</v>
      </c>
      <c r="C10" s="85" t="s">
        <v>304</v>
      </c>
      <c r="D10" s="86" t="s">
        <v>15</v>
      </c>
      <c r="E10" s="86">
        <v>53</v>
      </c>
      <c r="F10" s="22"/>
      <c r="G10" s="23">
        <f t="shared" si="0"/>
        <v>0</v>
      </c>
      <c r="H10" s="1"/>
    </row>
    <row r="11" spans="1:8" s="2" customFormat="1" ht="13.8" x14ac:dyDescent="0.25">
      <c r="A11" s="435" t="s">
        <v>170</v>
      </c>
      <c r="B11" s="18" t="s">
        <v>382</v>
      </c>
      <c r="C11" s="85" t="s">
        <v>306</v>
      </c>
      <c r="D11" s="86" t="s">
        <v>15</v>
      </c>
      <c r="E11" s="86">
        <v>53</v>
      </c>
      <c r="F11" s="22"/>
      <c r="G11" s="23">
        <f t="shared" si="0"/>
        <v>0</v>
      </c>
      <c r="H11" s="1"/>
    </row>
    <row r="12" spans="1:8" s="2" customFormat="1" ht="13.8" x14ac:dyDescent="0.25">
      <c r="A12" s="435" t="s">
        <v>170</v>
      </c>
      <c r="B12" s="18" t="s">
        <v>384</v>
      </c>
      <c r="C12" s="85" t="s">
        <v>308</v>
      </c>
      <c r="D12" s="86" t="s">
        <v>15</v>
      </c>
      <c r="E12" s="86">
        <v>60</v>
      </c>
      <c r="F12" s="22"/>
      <c r="G12" s="23">
        <f t="shared" si="0"/>
        <v>0</v>
      </c>
      <c r="H12" s="1"/>
    </row>
    <row r="13" spans="1:8" s="2" customFormat="1" ht="15.6" x14ac:dyDescent="0.25">
      <c r="A13" s="435" t="s">
        <v>170</v>
      </c>
      <c r="B13" s="18" t="s">
        <v>385</v>
      </c>
      <c r="C13" s="85" t="s">
        <v>310</v>
      </c>
      <c r="D13" s="86" t="s">
        <v>15</v>
      </c>
      <c r="E13" s="86">
        <v>113</v>
      </c>
      <c r="F13" s="22"/>
      <c r="G13" s="23">
        <f t="shared" si="0"/>
        <v>0</v>
      </c>
      <c r="H13" s="1"/>
    </row>
    <row r="14" spans="1:8" s="2" customFormat="1" ht="15.6" x14ac:dyDescent="0.25">
      <c r="A14" s="435" t="s">
        <v>170</v>
      </c>
      <c r="B14" s="18" t="s">
        <v>387</v>
      </c>
      <c r="C14" s="85" t="s">
        <v>312</v>
      </c>
      <c r="D14" s="86" t="s">
        <v>15</v>
      </c>
      <c r="E14" s="86">
        <v>10</v>
      </c>
      <c r="F14" s="22"/>
      <c r="G14" s="23">
        <f t="shared" si="0"/>
        <v>0</v>
      </c>
      <c r="H14" s="1"/>
    </row>
    <row r="15" spans="1:8" s="2" customFormat="1" ht="13.8" x14ac:dyDescent="0.25">
      <c r="A15" s="435" t="s">
        <v>170</v>
      </c>
      <c r="B15" s="18" t="s">
        <v>389</v>
      </c>
      <c r="C15" s="85" t="s">
        <v>314</v>
      </c>
      <c r="D15" s="86" t="s">
        <v>26</v>
      </c>
      <c r="E15" s="86">
        <v>10</v>
      </c>
      <c r="F15" s="22"/>
      <c r="G15" s="23">
        <f t="shared" si="0"/>
        <v>0</v>
      </c>
      <c r="H15" s="1"/>
    </row>
    <row r="16" spans="1:8" s="2" customFormat="1" ht="15.6" x14ac:dyDescent="0.25">
      <c r="A16" s="435" t="s">
        <v>170</v>
      </c>
      <c r="B16" s="18" t="s">
        <v>391</v>
      </c>
      <c r="C16" s="85" t="s">
        <v>316</v>
      </c>
      <c r="D16" s="86" t="s">
        <v>15</v>
      </c>
      <c r="E16" s="86">
        <v>24</v>
      </c>
      <c r="F16" s="22"/>
      <c r="G16" s="23">
        <f t="shared" si="0"/>
        <v>0</v>
      </c>
      <c r="H16" s="1"/>
    </row>
    <row r="17" spans="1:8" s="2" customFormat="1" ht="13.8" x14ac:dyDescent="0.25">
      <c r="A17" s="435" t="s">
        <v>170</v>
      </c>
      <c r="B17" s="18" t="s">
        <v>392</v>
      </c>
      <c r="C17" s="85" t="s">
        <v>318</v>
      </c>
      <c r="D17" s="86" t="s">
        <v>26</v>
      </c>
      <c r="E17" s="86">
        <v>4</v>
      </c>
      <c r="F17" s="22"/>
      <c r="G17" s="23">
        <f t="shared" si="0"/>
        <v>0</v>
      </c>
      <c r="H17" s="1"/>
    </row>
    <row r="18" spans="1:8" s="2" customFormat="1" ht="13.8" x14ac:dyDescent="0.25">
      <c r="A18" s="435" t="s">
        <v>170</v>
      </c>
      <c r="B18" s="18" t="s">
        <v>393</v>
      </c>
      <c r="C18" s="85" t="s">
        <v>320</v>
      </c>
      <c r="D18" s="86" t="s">
        <v>26</v>
      </c>
      <c r="E18" s="86">
        <v>4</v>
      </c>
      <c r="F18" s="22"/>
      <c r="G18" s="23">
        <f t="shared" si="0"/>
        <v>0</v>
      </c>
      <c r="H18" s="1"/>
    </row>
    <row r="19" spans="1:8" s="2" customFormat="1" ht="13.8" x14ac:dyDescent="0.25">
      <c r="A19" s="435" t="s">
        <v>170</v>
      </c>
      <c r="B19" s="18" t="s">
        <v>394</v>
      </c>
      <c r="C19" s="85" t="s">
        <v>322</v>
      </c>
      <c r="D19" s="86" t="s">
        <v>26</v>
      </c>
      <c r="E19" s="86">
        <v>4</v>
      </c>
      <c r="F19" s="22"/>
      <c r="G19" s="23">
        <f t="shared" si="0"/>
        <v>0</v>
      </c>
      <c r="H19" s="1"/>
    </row>
    <row r="20" spans="1:8" s="2" customFormat="1" ht="13.8" x14ac:dyDescent="0.25">
      <c r="A20" s="435" t="s">
        <v>170</v>
      </c>
      <c r="B20" s="18" t="s">
        <v>395</v>
      </c>
      <c r="C20" s="85" t="s">
        <v>326</v>
      </c>
      <c r="D20" s="86" t="s">
        <v>12</v>
      </c>
      <c r="E20" s="86">
        <v>4</v>
      </c>
      <c r="F20" s="22"/>
      <c r="G20" s="23">
        <f t="shared" si="0"/>
        <v>0</v>
      </c>
      <c r="H20" s="1"/>
    </row>
    <row r="21" spans="1:8" s="2" customFormat="1" ht="13.8" x14ac:dyDescent="0.25">
      <c r="A21" s="435" t="s">
        <v>170</v>
      </c>
      <c r="B21" s="18" t="s">
        <v>638</v>
      </c>
      <c r="C21" s="85" t="s">
        <v>328</v>
      </c>
      <c r="D21" s="86" t="s">
        <v>26</v>
      </c>
      <c r="E21" s="86">
        <v>4</v>
      </c>
      <c r="F21" s="22"/>
      <c r="G21" s="23">
        <f t="shared" si="0"/>
        <v>0</v>
      </c>
      <c r="H21" s="1"/>
    </row>
    <row r="22" spans="1:8" s="2" customFormat="1" ht="15.6" x14ac:dyDescent="0.25">
      <c r="A22" s="435" t="s">
        <v>170</v>
      </c>
      <c r="B22" s="18" t="s">
        <v>639</v>
      </c>
      <c r="C22" s="85" t="s">
        <v>330</v>
      </c>
      <c r="D22" s="86" t="s">
        <v>26</v>
      </c>
      <c r="E22" s="86">
        <v>10</v>
      </c>
      <c r="F22" s="22"/>
      <c r="G22" s="23">
        <f t="shared" si="0"/>
        <v>0</v>
      </c>
      <c r="H22" s="1"/>
    </row>
    <row r="23" spans="1:8" s="2" customFormat="1" ht="13.8" x14ac:dyDescent="0.25">
      <c r="A23" s="435" t="s">
        <v>170</v>
      </c>
      <c r="B23" s="18" t="s">
        <v>640</v>
      </c>
      <c r="C23" s="85" t="s">
        <v>219</v>
      </c>
      <c r="D23" s="86" t="s">
        <v>26</v>
      </c>
      <c r="E23" s="86">
        <v>4</v>
      </c>
      <c r="F23" s="22"/>
      <c r="G23" s="23">
        <f t="shared" si="0"/>
        <v>0</v>
      </c>
      <c r="H23" s="1"/>
    </row>
    <row r="24" spans="1:8" s="2" customFormat="1" ht="13.8" x14ac:dyDescent="0.25">
      <c r="A24" s="435" t="s">
        <v>170</v>
      </c>
      <c r="B24" s="18" t="s">
        <v>641</v>
      </c>
      <c r="C24" s="85" t="s">
        <v>178</v>
      </c>
      <c r="D24" s="86" t="s">
        <v>26</v>
      </c>
      <c r="E24" s="86">
        <v>1</v>
      </c>
      <c r="F24" s="22"/>
      <c r="G24" s="23">
        <f t="shared" si="0"/>
        <v>0</v>
      </c>
      <c r="H24" s="1"/>
    </row>
    <row r="25" spans="1:8" s="2" customFormat="1" ht="13.8" x14ac:dyDescent="0.25">
      <c r="A25" s="435" t="s">
        <v>170</v>
      </c>
      <c r="B25" s="18" t="s">
        <v>642</v>
      </c>
      <c r="C25" s="85" t="s">
        <v>221</v>
      </c>
      <c r="D25" s="86" t="s">
        <v>26</v>
      </c>
      <c r="E25" s="86">
        <v>5</v>
      </c>
      <c r="F25" s="22"/>
      <c r="G25" s="23">
        <f t="shared" si="0"/>
        <v>0</v>
      </c>
      <c r="H25" s="1"/>
    </row>
    <row r="26" spans="1:8" s="2" customFormat="1" ht="13.8" x14ac:dyDescent="0.25">
      <c r="A26" s="435" t="s">
        <v>170</v>
      </c>
      <c r="B26" s="18" t="s">
        <v>643</v>
      </c>
      <c r="C26" s="85" t="s">
        <v>217</v>
      </c>
      <c r="D26" s="86" t="s">
        <v>26</v>
      </c>
      <c r="E26" s="86">
        <v>5</v>
      </c>
      <c r="F26" s="22"/>
      <c r="G26" s="23">
        <f t="shared" si="0"/>
        <v>0</v>
      </c>
      <c r="H26" s="1"/>
    </row>
    <row r="27" spans="1:8" s="2" customFormat="1" ht="26.4" x14ac:dyDescent="0.25">
      <c r="A27" s="435" t="s">
        <v>170</v>
      </c>
      <c r="B27" s="18" t="s">
        <v>644</v>
      </c>
      <c r="C27" s="85" t="s">
        <v>223</v>
      </c>
      <c r="D27" s="86" t="s">
        <v>26</v>
      </c>
      <c r="E27" s="86">
        <v>5</v>
      </c>
      <c r="F27" s="22"/>
      <c r="G27" s="23">
        <f t="shared" si="0"/>
        <v>0</v>
      </c>
      <c r="H27" s="1"/>
    </row>
    <row r="28" spans="1:8" s="2" customFormat="1" ht="13.8" x14ac:dyDescent="0.25">
      <c r="A28" s="435" t="s">
        <v>170</v>
      </c>
      <c r="B28" s="18" t="s">
        <v>645</v>
      </c>
      <c r="C28" s="85" t="s">
        <v>225</v>
      </c>
      <c r="D28" s="86" t="s">
        <v>26</v>
      </c>
      <c r="E28" s="86">
        <v>5</v>
      </c>
      <c r="F28" s="22"/>
      <c r="G28" s="23">
        <f t="shared" si="0"/>
        <v>0</v>
      </c>
      <c r="H28" s="1"/>
    </row>
    <row r="29" spans="1:8" s="2" customFormat="1" ht="13.8" x14ac:dyDescent="0.25">
      <c r="A29" s="435" t="s">
        <v>170</v>
      </c>
      <c r="B29" s="18" t="s">
        <v>646</v>
      </c>
      <c r="C29" s="128" t="s">
        <v>337</v>
      </c>
      <c r="D29" s="86" t="s">
        <v>26</v>
      </c>
      <c r="E29" s="86">
        <v>20</v>
      </c>
      <c r="F29" s="22"/>
      <c r="G29" s="23">
        <f t="shared" si="0"/>
        <v>0</v>
      </c>
      <c r="H29" s="1"/>
    </row>
    <row r="30" spans="1:8" s="2" customFormat="1" ht="13.8" x14ac:dyDescent="0.25">
      <c r="A30" s="435" t="s">
        <v>170</v>
      </c>
      <c r="B30" s="18" t="s">
        <v>647</v>
      </c>
      <c r="C30" s="128" t="s">
        <v>339</v>
      </c>
      <c r="D30" s="86" t="s">
        <v>12</v>
      </c>
      <c r="E30" s="86">
        <v>1</v>
      </c>
      <c r="F30" s="22"/>
      <c r="G30" s="23">
        <f t="shared" si="0"/>
        <v>0</v>
      </c>
      <c r="H30" s="1"/>
    </row>
    <row r="31" spans="1:8" s="2" customFormat="1" ht="15.6" x14ac:dyDescent="0.25">
      <c r="A31" s="435" t="s">
        <v>170</v>
      </c>
      <c r="B31" s="18" t="s">
        <v>648</v>
      </c>
      <c r="C31" s="85" t="s">
        <v>229</v>
      </c>
      <c r="D31" s="86" t="s">
        <v>230</v>
      </c>
      <c r="E31" s="86">
        <v>20</v>
      </c>
      <c r="F31" s="22"/>
      <c r="G31" s="23">
        <f t="shared" si="0"/>
        <v>0</v>
      </c>
      <c r="H31" s="1"/>
    </row>
    <row r="32" spans="1:8" s="2" customFormat="1" ht="15.6" x14ac:dyDescent="0.25">
      <c r="A32" s="435" t="s">
        <v>170</v>
      </c>
      <c r="B32" s="18" t="s">
        <v>649</v>
      </c>
      <c r="C32" s="85" t="s">
        <v>232</v>
      </c>
      <c r="D32" s="86" t="s">
        <v>233</v>
      </c>
      <c r="E32" s="86">
        <v>24</v>
      </c>
      <c r="F32" s="22"/>
      <c r="G32" s="23">
        <f t="shared" si="0"/>
        <v>0</v>
      </c>
      <c r="H32" s="1"/>
    </row>
    <row r="33" spans="1:9" s="2" customFormat="1" ht="15.6" x14ac:dyDescent="0.25">
      <c r="A33" s="435" t="s">
        <v>170</v>
      </c>
      <c r="B33" s="18" t="s">
        <v>650</v>
      </c>
      <c r="C33" s="85" t="s">
        <v>651</v>
      </c>
      <c r="D33" s="86" t="s">
        <v>230</v>
      </c>
      <c r="E33" s="86">
        <v>8</v>
      </c>
      <c r="F33" s="22"/>
      <c r="G33" s="23">
        <f>ROUND((E33*F33),2)</f>
        <v>0</v>
      </c>
      <c r="H33" s="1"/>
    </row>
    <row r="34" spans="1:9" s="2" customFormat="1" ht="16.2" thickBot="1" x14ac:dyDescent="0.3">
      <c r="A34" s="435" t="s">
        <v>170</v>
      </c>
      <c r="B34" s="18" t="s">
        <v>652</v>
      </c>
      <c r="C34" s="85" t="s">
        <v>343</v>
      </c>
      <c r="D34" s="86" t="s">
        <v>230</v>
      </c>
      <c r="E34" s="86">
        <v>10</v>
      </c>
      <c r="F34" s="22"/>
      <c r="G34" s="23">
        <f>ROUND((E34*F34),2)</f>
        <v>0</v>
      </c>
      <c r="H34" s="1"/>
    </row>
    <row r="35" spans="1:9" s="2" customFormat="1" ht="28.2" thickBot="1" x14ac:dyDescent="0.3">
      <c r="A35" s="436" t="s">
        <v>170</v>
      </c>
      <c r="B35" s="112" t="s">
        <v>653</v>
      </c>
      <c r="C35" s="437" t="s">
        <v>345</v>
      </c>
      <c r="D35" s="438" t="s">
        <v>230</v>
      </c>
      <c r="E35" s="438">
        <v>10</v>
      </c>
      <c r="F35" s="129"/>
      <c r="G35" s="187">
        <f>ROUND((E35*F35),2)</f>
        <v>0</v>
      </c>
      <c r="H35" s="31" t="s">
        <v>33</v>
      </c>
      <c r="I35" s="32">
        <f>ROUND(SUM(G6:G35),2)</f>
        <v>0</v>
      </c>
    </row>
    <row r="36" spans="1:9" s="39" customFormat="1" ht="174.6" customHeight="1" x14ac:dyDescent="0.25">
      <c r="A36" s="11" t="s">
        <v>234</v>
      </c>
      <c r="B36" s="12" t="s">
        <v>396</v>
      </c>
      <c r="C36" s="439" t="s">
        <v>654</v>
      </c>
      <c r="D36" s="84" t="s">
        <v>12</v>
      </c>
      <c r="E36" s="84">
        <v>1</v>
      </c>
      <c r="F36" s="57"/>
      <c r="G36" s="16">
        <f t="shared" si="0"/>
        <v>0</v>
      </c>
      <c r="H36" s="54"/>
    </row>
    <row r="37" spans="1:9" s="39" customFormat="1" ht="13.8" x14ac:dyDescent="0.25">
      <c r="A37" s="17" t="s">
        <v>234</v>
      </c>
      <c r="B37" s="18" t="s">
        <v>397</v>
      </c>
      <c r="C37" s="85" t="s">
        <v>352</v>
      </c>
      <c r="D37" s="86" t="s">
        <v>12</v>
      </c>
      <c r="E37" s="86">
        <v>1</v>
      </c>
      <c r="F37" s="58"/>
      <c r="G37" s="23">
        <f t="shared" si="0"/>
        <v>0</v>
      </c>
      <c r="H37" s="54"/>
    </row>
    <row r="38" spans="1:9" s="39" customFormat="1" ht="13.8" x14ac:dyDescent="0.25">
      <c r="A38" s="17" t="s">
        <v>234</v>
      </c>
      <c r="B38" s="18" t="s">
        <v>399</v>
      </c>
      <c r="C38" s="85" t="s">
        <v>354</v>
      </c>
      <c r="D38" s="86" t="s">
        <v>12</v>
      </c>
      <c r="E38" s="86">
        <v>4</v>
      </c>
      <c r="F38" s="58"/>
      <c r="G38" s="23">
        <f t="shared" si="0"/>
        <v>0</v>
      </c>
      <c r="H38" s="54"/>
    </row>
    <row r="39" spans="1:9" s="39" customFormat="1" ht="15.6" x14ac:dyDescent="0.25">
      <c r="A39" s="17" t="s">
        <v>234</v>
      </c>
      <c r="B39" s="18" t="s">
        <v>435</v>
      </c>
      <c r="C39" s="85" t="s">
        <v>356</v>
      </c>
      <c r="D39" s="86" t="s">
        <v>26</v>
      </c>
      <c r="E39" s="86">
        <v>4</v>
      </c>
      <c r="F39" s="58"/>
      <c r="G39" s="23">
        <f t="shared" si="0"/>
        <v>0</v>
      </c>
      <c r="H39" s="54"/>
    </row>
    <row r="40" spans="1:9" s="39" customFormat="1" ht="15.6" x14ac:dyDescent="0.25">
      <c r="A40" s="17" t="s">
        <v>234</v>
      </c>
      <c r="B40" s="18" t="s">
        <v>445</v>
      </c>
      <c r="C40" s="85" t="s">
        <v>655</v>
      </c>
      <c r="D40" s="86" t="s">
        <v>15</v>
      </c>
      <c r="E40" s="86">
        <v>123</v>
      </c>
      <c r="F40" s="58"/>
      <c r="G40" s="23">
        <f t="shared" si="0"/>
        <v>0</v>
      </c>
      <c r="H40" s="54"/>
    </row>
    <row r="41" spans="1:9" s="39" customFormat="1" ht="15.6" x14ac:dyDescent="0.25">
      <c r="A41" s="17" t="s">
        <v>234</v>
      </c>
      <c r="B41" s="18" t="s">
        <v>436</v>
      </c>
      <c r="C41" s="85" t="s">
        <v>240</v>
      </c>
      <c r="D41" s="86" t="s">
        <v>15</v>
      </c>
      <c r="E41" s="86">
        <v>24</v>
      </c>
      <c r="F41" s="58"/>
      <c r="G41" s="23">
        <v>0</v>
      </c>
      <c r="H41" s="54"/>
    </row>
    <row r="42" spans="1:9" s="39" customFormat="1" ht="13.8" x14ac:dyDescent="0.25">
      <c r="A42" s="17" t="s">
        <v>234</v>
      </c>
      <c r="B42" s="18" t="s">
        <v>656</v>
      </c>
      <c r="C42" s="85" t="s">
        <v>241</v>
      </c>
      <c r="D42" s="86" t="s">
        <v>12</v>
      </c>
      <c r="E42" s="86">
        <v>10</v>
      </c>
      <c r="F42" s="58"/>
      <c r="G42" s="23">
        <f t="shared" si="0"/>
        <v>0</v>
      </c>
      <c r="H42" s="54"/>
    </row>
    <row r="43" spans="1:9" s="39" customFormat="1" ht="13.8" x14ac:dyDescent="0.25">
      <c r="A43" s="17" t="s">
        <v>234</v>
      </c>
      <c r="B43" s="18" t="s">
        <v>657</v>
      </c>
      <c r="C43" s="85" t="s">
        <v>242</v>
      </c>
      <c r="D43" s="86" t="s">
        <v>15</v>
      </c>
      <c r="E43" s="86">
        <v>60</v>
      </c>
      <c r="F43" s="58"/>
      <c r="G43" s="23">
        <f t="shared" si="0"/>
        <v>0</v>
      </c>
      <c r="H43" s="54"/>
    </row>
    <row r="44" spans="1:9" s="39" customFormat="1" ht="13.8" x14ac:dyDescent="0.25">
      <c r="A44" s="17" t="s">
        <v>234</v>
      </c>
      <c r="B44" s="18" t="s">
        <v>658</v>
      </c>
      <c r="C44" s="85" t="s">
        <v>243</v>
      </c>
      <c r="D44" s="86" t="s">
        <v>15</v>
      </c>
      <c r="E44" s="86">
        <v>53</v>
      </c>
      <c r="F44" s="58"/>
      <c r="G44" s="23">
        <f t="shared" si="0"/>
        <v>0</v>
      </c>
      <c r="H44" s="54"/>
    </row>
    <row r="45" spans="1:9" s="39" customFormat="1" ht="13.8" x14ac:dyDescent="0.25">
      <c r="A45" s="17" t="s">
        <v>234</v>
      </c>
      <c r="B45" s="18" t="s">
        <v>659</v>
      </c>
      <c r="C45" s="85" t="s">
        <v>364</v>
      </c>
      <c r="D45" s="86" t="s">
        <v>15</v>
      </c>
      <c r="E45" s="86">
        <v>53</v>
      </c>
      <c r="F45" s="58"/>
      <c r="G45" s="23">
        <f t="shared" si="0"/>
        <v>0</v>
      </c>
      <c r="H45" s="54"/>
    </row>
    <row r="46" spans="1:9" s="39" customFormat="1" ht="39.6" x14ac:dyDescent="0.25">
      <c r="A46" s="17" t="s">
        <v>234</v>
      </c>
      <c r="B46" s="18" t="s">
        <v>660</v>
      </c>
      <c r="C46" s="85" t="s">
        <v>661</v>
      </c>
      <c r="D46" s="86" t="s">
        <v>12</v>
      </c>
      <c r="E46" s="86">
        <v>4</v>
      </c>
      <c r="F46" s="58"/>
      <c r="G46" s="23">
        <f t="shared" si="0"/>
        <v>0</v>
      </c>
      <c r="H46" s="54"/>
    </row>
    <row r="47" spans="1:9" s="39" customFormat="1" thickBot="1" x14ac:dyDescent="0.3">
      <c r="A47" s="17" t="s">
        <v>234</v>
      </c>
      <c r="B47" s="18" t="s">
        <v>662</v>
      </c>
      <c r="C47" s="128" t="s">
        <v>370</v>
      </c>
      <c r="D47" s="86" t="s">
        <v>26</v>
      </c>
      <c r="E47" s="86">
        <v>4</v>
      </c>
      <c r="F47" s="58"/>
      <c r="G47" s="23">
        <f t="shared" si="0"/>
        <v>0</v>
      </c>
      <c r="H47" s="54"/>
    </row>
    <row r="48" spans="1:9" s="39" customFormat="1" ht="28.2" thickBot="1" x14ac:dyDescent="0.3">
      <c r="A48" s="25" t="s">
        <v>234</v>
      </c>
      <c r="B48" s="26" t="s">
        <v>663</v>
      </c>
      <c r="C48" s="440" t="s">
        <v>664</v>
      </c>
      <c r="D48" s="88" t="s">
        <v>12</v>
      </c>
      <c r="E48" s="88">
        <v>4</v>
      </c>
      <c r="F48" s="59"/>
      <c r="G48" s="30">
        <f t="shared" si="0"/>
        <v>0</v>
      </c>
      <c r="H48" s="31" t="s">
        <v>50</v>
      </c>
      <c r="I48" s="32">
        <f>ROUND(SUM(G36:G48),2)</f>
        <v>0</v>
      </c>
    </row>
    <row r="49" spans="1:9" s="2" customFormat="1" ht="42" thickBot="1" x14ac:dyDescent="0.3">
      <c r="A49" s="44"/>
      <c r="B49" s="45"/>
      <c r="C49" s="44"/>
      <c r="D49" s="45"/>
      <c r="E49" s="45"/>
      <c r="F49" s="46" t="s">
        <v>571</v>
      </c>
      <c r="G49" s="47">
        <f>SUM(G6:G48)</f>
        <v>0</v>
      </c>
      <c r="H49" s="48"/>
      <c r="I49" s="35"/>
    </row>
  </sheetData>
  <mergeCells count="2">
    <mergeCell ref="A1:G2"/>
    <mergeCell ref="A4:G4"/>
  </mergeCells>
  <pageMargins left="0.7" right="0.7" top="0.75" bottom="0.75" header="0.3" footer="0.3"/>
  <pageSetup paperSize="9" orientation="portrait" horizontalDpi="30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F0E2-4579-49B6-A40F-C07B1E74864A}">
  <dimension ref="A1:I52"/>
  <sheetViews>
    <sheetView topLeftCell="E37" zoomScale="85" zoomScaleNormal="85"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x14ac:dyDescent="0.3">
      <c r="A1" s="485" t="s">
        <v>635</v>
      </c>
      <c r="B1" s="485"/>
      <c r="C1" s="485"/>
      <c r="D1" s="485"/>
      <c r="E1" s="485"/>
      <c r="F1" s="485"/>
      <c r="G1" s="485"/>
    </row>
    <row r="2" spans="1:8" x14ac:dyDescent="0.3">
      <c r="A2" s="485"/>
      <c r="B2" s="485"/>
      <c r="C2" s="485"/>
      <c r="D2" s="485"/>
      <c r="E2" s="485"/>
      <c r="F2" s="485"/>
      <c r="G2" s="485"/>
    </row>
    <row r="3" spans="1:8" ht="15" thickBot="1" x14ac:dyDescent="0.35"/>
    <row r="4" spans="1:8" s="2" customFormat="1" ht="13.8" x14ac:dyDescent="0.25">
      <c r="A4" s="486" t="s">
        <v>665</v>
      </c>
      <c r="B4" s="487"/>
      <c r="C4" s="487"/>
      <c r="D4" s="487"/>
      <c r="E4" s="487"/>
      <c r="F4" s="487"/>
      <c r="G4" s="488"/>
      <c r="H4" s="1"/>
    </row>
    <row r="5" spans="1:8" s="2" customFormat="1" ht="28.2" thickBot="1" x14ac:dyDescent="0.3">
      <c r="A5" s="5" t="s">
        <v>2</v>
      </c>
      <c r="B5" s="6" t="s">
        <v>3</v>
      </c>
      <c r="C5" s="7" t="s">
        <v>4</v>
      </c>
      <c r="D5" s="7" t="s">
        <v>5</v>
      </c>
      <c r="E5" s="8" t="s">
        <v>6</v>
      </c>
      <c r="F5" s="9" t="s">
        <v>7</v>
      </c>
      <c r="G5" s="10" t="s">
        <v>8</v>
      </c>
      <c r="H5" s="1"/>
    </row>
    <row r="6" spans="1:8" s="2" customFormat="1" ht="13.8" x14ac:dyDescent="0.25">
      <c r="A6" s="434" t="s">
        <v>170</v>
      </c>
      <c r="B6" s="12" t="s">
        <v>374</v>
      </c>
      <c r="C6" s="83" t="s">
        <v>172</v>
      </c>
      <c r="D6" s="84" t="s">
        <v>12</v>
      </c>
      <c r="E6" s="84">
        <v>1</v>
      </c>
      <c r="F6" s="15"/>
      <c r="G6" s="16">
        <f t="shared" ref="G6:G51" si="0">ROUND((E6*F6),2)</f>
        <v>0</v>
      </c>
      <c r="H6" s="1"/>
    </row>
    <row r="7" spans="1:8" s="2" customFormat="1" ht="26.4" x14ac:dyDescent="0.25">
      <c r="A7" s="435" t="s">
        <v>170</v>
      </c>
      <c r="B7" s="18" t="s">
        <v>375</v>
      </c>
      <c r="C7" s="85" t="s">
        <v>637</v>
      </c>
      <c r="D7" s="86" t="s">
        <v>233</v>
      </c>
      <c r="E7" s="86">
        <v>2</v>
      </c>
      <c r="F7" s="22"/>
      <c r="G7" s="23">
        <f t="shared" si="0"/>
        <v>0</v>
      </c>
      <c r="H7" s="1"/>
    </row>
    <row r="8" spans="1:8" s="2" customFormat="1" ht="13.8" x14ac:dyDescent="0.25">
      <c r="A8" s="435" t="s">
        <v>170</v>
      </c>
      <c r="B8" s="18" t="s">
        <v>377</v>
      </c>
      <c r="C8" s="85" t="s">
        <v>300</v>
      </c>
      <c r="D8" s="86" t="s">
        <v>15</v>
      </c>
      <c r="E8" s="86">
        <v>15</v>
      </c>
      <c r="F8" s="22"/>
      <c r="G8" s="23">
        <f t="shared" si="0"/>
        <v>0</v>
      </c>
      <c r="H8" s="1"/>
    </row>
    <row r="9" spans="1:8" s="2" customFormat="1" ht="13.8" x14ac:dyDescent="0.25">
      <c r="A9" s="435" t="s">
        <v>170</v>
      </c>
      <c r="B9" s="18" t="s">
        <v>18</v>
      </c>
      <c r="C9" s="85" t="s">
        <v>302</v>
      </c>
      <c r="D9" s="86" t="s">
        <v>15</v>
      </c>
      <c r="E9" s="86">
        <v>13</v>
      </c>
      <c r="F9" s="22"/>
      <c r="G9" s="23">
        <f t="shared" si="0"/>
        <v>0</v>
      </c>
      <c r="H9" s="1"/>
    </row>
    <row r="10" spans="1:8" s="2" customFormat="1" ht="13.8" x14ac:dyDescent="0.25">
      <c r="A10" s="435" t="s">
        <v>170</v>
      </c>
      <c r="B10" s="18" t="s">
        <v>381</v>
      </c>
      <c r="C10" s="85" t="s">
        <v>304</v>
      </c>
      <c r="D10" s="86" t="s">
        <v>15</v>
      </c>
      <c r="E10" s="86">
        <v>27</v>
      </c>
      <c r="F10" s="22"/>
      <c r="G10" s="23">
        <f t="shared" si="0"/>
        <v>0</v>
      </c>
      <c r="H10" s="1"/>
    </row>
    <row r="11" spans="1:8" s="2" customFormat="1" ht="13.8" x14ac:dyDescent="0.25">
      <c r="A11" s="435" t="s">
        <v>170</v>
      </c>
      <c r="B11" s="18" t="s">
        <v>382</v>
      </c>
      <c r="C11" s="85" t="s">
        <v>306</v>
      </c>
      <c r="D11" s="86" t="s">
        <v>15</v>
      </c>
      <c r="E11" s="86">
        <v>27</v>
      </c>
      <c r="F11" s="22"/>
      <c r="G11" s="23">
        <f t="shared" si="0"/>
        <v>0</v>
      </c>
      <c r="H11" s="1"/>
    </row>
    <row r="12" spans="1:8" s="2" customFormat="1" ht="13.8" x14ac:dyDescent="0.25">
      <c r="A12" s="435" t="s">
        <v>170</v>
      </c>
      <c r="B12" s="18" t="s">
        <v>384</v>
      </c>
      <c r="C12" s="85" t="s">
        <v>308</v>
      </c>
      <c r="D12" s="86" t="s">
        <v>15</v>
      </c>
      <c r="E12" s="86">
        <v>12</v>
      </c>
      <c r="F12" s="22"/>
      <c r="G12" s="23">
        <f t="shared" si="0"/>
        <v>0</v>
      </c>
      <c r="H12" s="1"/>
    </row>
    <row r="13" spans="1:8" s="2" customFormat="1" ht="15.6" x14ac:dyDescent="0.25">
      <c r="A13" s="435" t="s">
        <v>170</v>
      </c>
      <c r="B13" s="18" t="s">
        <v>385</v>
      </c>
      <c r="C13" s="85" t="s">
        <v>310</v>
      </c>
      <c r="D13" s="86" t="s">
        <v>15</v>
      </c>
      <c r="E13" s="86">
        <v>39</v>
      </c>
      <c r="F13" s="22"/>
      <c r="G13" s="23">
        <f t="shared" si="0"/>
        <v>0</v>
      </c>
      <c r="H13" s="1"/>
    </row>
    <row r="14" spans="1:8" s="2" customFormat="1" ht="15.6" x14ac:dyDescent="0.25">
      <c r="A14" s="435" t="s">
        <v>170</v>
      </c>
      <c r="B14" s="18" t="s">
        <v>387</v>
      </c>
      <c r="C14" s="85" t="s">
        <v>312</v>
      </c>
      <c r="D14" s="86" t="s">
        <v>15</v>
      </c>
      <c r="E14" s="86">
        <v>6</v>
      </c>
      <c r="F14" s="22"/>
      <c r="G14" s="23">
        <f t="shared" si="0"/>
        <v>0</v>
      </c>
      <c r="H14" s="1"/>
    </row>
    <row r="15" spans="1:8" s="2" customFormat="1" ht="13.8" x14ac:dyDescent="0.25">
      <c r="A15" s="435" t="s">
        <v>170</v>
      </c>
      <c r="B15" s="18" t="s">
        <v>389</v>
      </c>
      <c r="C15" s="85" t="s">
        <v>314</v>
      </c>
      <c r="D15" s="86" t="s">
        <v>26</v>
      </c>
      <c r="E15" s="86">
        <v>6</v>
      </c>
      <c r="F15" s="22"/>
      <c r="G15" s="23">
        <f t="shared" si="0"/>
        <v>0</v>
      </c>
      <c r="H15" s="1"/>
    </row>
    <row r="16" spans="1:8" s="2" customFormat="1" ht="15.6" x14ac:dyDescent="0.25">
      <c r="A16" s="435" t="s">
        <v>170</v>
      </c>
      <c r="B16" s="18" t="s">
        <v>391</v>
      </c>
      <c r="C16" s="85" t="s">
        <v>316</v>
      </c>
      <c r="D16" s="86" t="s">
        <v>15</v>
      </c>
      <c r="E16" s="86">
        <v>20</v>
      </c>
      <c r="F16" s="22"/>
      <c r="G16" s="23">
        <f t="shared" si="0"/>
        <v>0</v>
      </c>
      <c r="H16" s="1"/>
    </row>
    <row r="17" spans="1:8" s="2" customFormat="1" ht="13.8" x14ac:dyDescent="0.25">
      <c r="A17" s="435" t="s">
        <v>170</v>
      </c>
      <c r="B17" s="18" t="s">
        <v>392</v>
      </c>
      <c r="C17" s="85" t="s">
        <v>318</v>
      </c>
      <c r="D17" s="86" t="s">
        <v>26</v>
      </c>
      <c r="E17" s="86">
        <v>2</v>
      </c>
      <c r="F17" s="22"/>
      <c r="G17" s="23">
        <f t="shared" si="0"/>
        <v>0</v>
      </c>
      <c r="H17" s="1"/>
    </row>
    <row r="18" spans="1:8" s="2" customFormat="1" ht="13.8" x14ac:dyDescent="0.25">
      <c r="A18" s="435" t="s">
        <v>170</v>
      </c>
      <c r="B18" s="18" t="s">
        <v>393</v>
      </c>
      <c r="C18" s="85" t="s">
        <v>320</v>
      </c>
      <c r="D18" s="86" t="s">
        <v>26</v>
      </c>
      <c r="E18" s="86">
        <v>2</v>
      </c>
      <c r="F18" s="22"/>
      <c r="G18" s="23">
        <f t="shared" si="0"/>
        <v>0</v>
      </c>
      <c r="H18" s="1"/>
    </row>
    <row r="19" spans="1:8" s="2" customFormat="1" ht="13.8" x14ac:dyDescent="0.25">
      <c r="A19" s="435" t="s">
        <v>170</v>
      </c>
      <c r="B19" s="18" t="s">
        <v>394</v>
      </c>
      <c r="C19" s="85" t="s">
        <v>322</v>
      </c>
      <c r="D19" s="86" t="s">
        <v>26</v>
      </c>
      <c r="E19" s="86">
        <v>2</v>
      </c>
      <c r="F19" s="22"/>
      <c r="G19" s="23">
        <f t="shared" si="0"/>
        <v>0</v>
      </c>
      <c r="H19" s="1"/>
    </row>
    <row r="20" spans="1:8" s="2" customFormat="1" ht="13.8" x14ac:dyDescent="0.25">
      <c r="A20" s="435" t="s">
        <v>170</v>
      </c>
      <c r="B20" s="18" t="s">
        <v>395</v>
      </c>
      <c r="C20" s="85" t="s">
        <v>324</v>
      </c>
      <c r="D20" s="86" t="s">
        <v>26</v>
      </c>
      <c r="E20" s="86">
        <v>2</v>
      </c>
      <c r="F20" s="22"/>
      <c r="G20" s="23">
        <f t="shared" si="0"/>
        <v>0</v>
      </c>
      <c r="H20" s="1"/>
    </row>
    <row r="21" spans="1:8" s="2" customFormat="1" ht="13.8" x14ac:dyDescent="0.25">
      <c r="A21" s="435" t="s">
        <v>170</v>
      </c>
      <c r="B21" s="18" t="s">
        <v>638</v>
      </c>
      <c r="C21" s="85" t="s">
        <v>326</v>
      </c>
      <c r="D21" s="86" t="s">
        <v>12</v>
      </c>
      <c r="E21" s="86">
        <v>2</v>
      </c>
      <c r="F21" s="22"/>
      <c r="G21" s="23">
        <f t="shared" si="0"/>
        <v>0</v>
      </c>
      <c r="H21" s="1"/>
    </row>
    <row r="22" spans="1:8" s="2" customFormat="1" ht="13.8" x14ac:dyDescent="0.25">
      <c r="A22" s="435" t="s">
        <v>170</v>
      </c>
      <c r="B22" s="18" t="s">
        <v>639</v>
      </c>
      <c r="C22" s="85" t="s">
        <v>328</v>
      </c>
      <c r="D22" s="86" t="s">
        <v>26</v>
      </c>
      <c r="E22" s="86">
        <v>4</v>
      </c>
      <c r="F22" s="22"/>
      <c r="G22" s="23">
        <f t="shared" si="0"/>
        <v>0</v>
      </c>
      <c r="H22" s="1"/>
    </row>
    <row r="23" spans="1:8" s="2" customFormat="1" ht="15.6" x14ac:dyDescent="0.25">
      <c r="A23" s="435" t="s">
        <v>170</v>
      </c>
      <c r="B23" s="18" t="s">
        <v>640</v>
      </c>
      <c r="C23" s="85" t="s">
        <v>330</v>
      </c>
      <c r="D23" s="86" t="s">
        <v>26</v>
      </c>
      <c r="E23" s="86">
        <v>6</v>
      </c>
      <c r="F23" s="22"/>
      <c r="G23" s="23">
        <f t="shared" si="0"/>
        <v>0</v>
      </c>
      <c r="H23" s="1"/>
    </row>
    <row r="24" spans="1:8" s="2" customFormat="1" ht="13.8" x14ac:dyDescent="0.25">
      <c r="A24" s="435" t="s">
        <v>170</v>
      </c>
      <c r="B24" s="18" t="s">
        <v>641</v>
      </c>
      <c r="C24" s="85" t="s">
        <v>666</v>
      </c>
      <c r="D24" s="86" t="s">
        <v>26</v>
      </c>
      <c r="E24" s="86">
        <v>1</v>
      </c>
      <c r="F24" s="22"/>
      <c r="G24" s="23">
        <f t="shared" si="0"/>
        <v>0</v>
      </c>
      <c r="H24" s="1"/>
    </row>
    <row r="25" spans="1:8" s="2" customFormat="1" ht="13.8" x14ac:dyDescent="0.25">
      <c r="A25" s="435" t="s">
        <v>170</v>
      </c>
      <c r="B25" s="18" t="s">
        <v>642</v>
      </c>
      <c r="C25" s="85" t="s">
        <v>219</v>
      </c>
      <c r="D25" s="86" t="s">
        <v>26</v>
      </c>
      <c r="E25" s="86">
        <v>2</v>
      </c>
      <c r="F25" s="22"/>
      <c r="G25" s="23">
        <f t="shared" si="0"/>
        <v>0</v>
      </c>
      <c r="H25" s="1"/>
    </row>
    <row r="26" spans="1:8" s="2" customFormat="1" ht="13.8" x14ac:dyDescent="0.25">
      <c r="A26" s="435" t="s">
        <v>170</v>
      </c>
      <c r="B26" s="18" t="s">
        <v>643</v>
      </c>
      <c r="C26" s="85" t="s">
        <v>178</v>
      </c>
      <c r="D26" s="86" t="s">
        <v>26</v>
      </c>
      <c r="E26" s="86">
        <v>1</v>
      </c>
      <c r="F26" s="22"/>
      <c r="G26" s="23">
        <f t="shared" si="0"/>
        <v>0</v>
      </c>
      <c r="H26" s="1"/>
    </row>
    <row r="27" spans="1:8" s="2" customFormat="1" ht="13.8" x14ac:dyDescent="0.25">
      <c r="A27" s="435" t="s">
        <v>170</v>
      </c>
      <c r="B27" s="18" t="s">
        <v>644</v>
      </c>
      <c r="C27" s="85" t="s">
        <v>221</v>
      </c>
      <c r="D27" s="86" t="s">
        <v>26</v>
      </c>
      <c r="E27" s="86">
        <v>3</v>
      </c>
      <c r="F27" s="22"/>
      <c r="G27" s="23">
        <f t="shared" si="0"/>
        <v>0</v>
      </c>
      <c r="H27" s="1"/>
    </row>
    <row r="28" spans="1:8" s="2" customFormat="1" ht="13.8" x14ac:dyDescent="0.25">
      <c r="A28" s="435" t="s">
        <v>170</v>
      </c>
      <c r="B28" s="18" t="s">
        <v>645</v>
      </c>
      <c r="C28" s="85" t="s">
        <v>217</v>
      </c>
      <c r="D28" s="86" t="s">
        <v>26</v>
      </c>
      <c r="E28" s="86">
        <v>3</v>
      </c>
      <c r="F28" s="22"/>
      <c r="G28" s="23">
        <f t="shared" si="0"/>
        <v>0</v>
      </c>
      <c r="H28" s="1"/>
    </row>
    <row r="29" spans="1:8" s="2" customFormat="1" ht="26.4" x14ac:dyDescent="0.25">
      <c r="A29" s="435" t="s">
        <v>170</v>
      </c>
      <c r="B29" s="18" t="s">
        <v>646</v>
      </c>
      <c r="C29" s="85" t="s">
        <v>223</v>
      </c>
      <c r="D29" s="86" t="s">
        <v>26</v>
      </c>
      <c r="E29" s="86">
        <v>3</v>
      </c>
      <c r="F29" s="22"/>
      <c r="G29" s="23">
        <f t="shared" si="0"/>
        <v>0</v>
      </c>
      <c r="H29" s="1"/>
    </row>
    <row r="30" spans="1:8" s="2" customFormat="1" ht="13.8" x14ac:dyDescent="0.25">
      <c r="A30" s="435" t="s">
        <v>170</v>
      </c>
      <c r="B30" s="18" t="s">
        <v>647</v>
      </c>
      <c r="C30" s="85" t="s">
        <v>225</v>
      </c>
      <c r="D30" s="86" t="s">
        <v>26</v>
      </c>
      <c r="E30" s="86">
        <v>3</v>
      </c>
      <c r="F30" s="22"/>
      <c r="G30" s="23">
        <f t="shared" si="0"/>
        <v>0</v>
      </c>
      <c r="H30" s="1"/>
    </row>
    <row r="31" spans="1:8" s="2" customFormat="1" ht="13.8" x14ac:dyDescent="0.25">
      <c r="A31" s="435" t="s">
        <v>170</v>
      </c>
      <c r="B31" s="18" t="s">
        <v>648</v>
      </c>
      <c r="C31" s="128" t="s">
        <v>337</v>
      </c>
      <c r="D31" s="86" t="s">
        <v>26</v>
      </c>
      <c r="E31" s="86">
        <v>15</v>
      </c>
      <c r="F31" s="22"/>
      <c r="G31" s="23">
        <f t="shared" si="0"/>
        <v>0</v>
      </c>
      <c r="H31" s="1"/>
    </row>
    <row r="32" spans="1:8" s="2" customFormat="1" ht="13.8" x14ac:dyDescent="0.25">
      <c r="A32" s="435" t="s">
        <v>170</v>
      </c>
      <c r="B32" s="18" t="s">
        <v>649</v>
      </c>
      <c r="C32" s="128" t="s">
        <v>339</v>
      </c>
      <c r="D32" s="86" t="s">
        <v>12</v>
      </c>
      <c r="E32" s="86">
        <v>1</v>
      </c>
      <c r="F32" s="22"/>
      <c r="G32" s="23">
        <f t="shared" si="0"/>
        <v>0</v>
      </c>
      <c r="H32" s="1"/>
    </row>
    <row r="33" spans="1:9" s="2" customFormat="1" ht="15.6" x14ac:dyDescent="0.25">
      <c r="A33" s="435" t="s">
        <v>170</v>
      </c>
      <c r="B33" s="18" t="s">
        <v>650</v>
      </c>
      <c r="C33" s="85" t="s">
        <v>229</v>
      </c>
      <c r="D33" s="86" t="s">
        <v>230</v>
      </c>
      <c r="E33" s="86">
        <v>20</v>
      </c>
      <c r="F33" s="22"/>
      <c r="G33" s="23">
        <f>ROUND((E33*F33),2)</f>
        <v>0</v>
      </c>
      <c r="H33" s="1"/>
    </row>
    <row r="34" spans="1:9" s="2" customFormat="1" ht="15.6" x14ac:dyDescent="0.25">
      <c r="A34" s="435" t="s">
        <v>170</v>
      </c>
      <c r="B34" s="18" t="s">
        <v>652</v>
      </c>
      <c r="C34" s="85" t="s">
        <v>232</v>
      </c>
      <c r="D34" s="86" t="s">
        <v>233</v>
      </c>
      <c r="E34" s="86">
        <v>12</v>
      </c>
      <c r="F34" s="22"/>
      <c r="G34" s="23">
        <f>ROUND((E34*F34),2)</f>
        <v>0</v>
      </c>
      <c r="H34" s="1"/>
    </row>
    <row r="35" spans="1:9" s="2" customFormat="1" ht="16.2" thickBot="1" x14ac:dyDescent="0.3">
      <c r="A35" s="435" t="s">
        <v>170</v>
      </c>
      <c r="B35" s="18" t="s">
        <v>653</v>
      </c>
      <c r="C35" s="85" t="s">
        <v>343</v>
      </c>
      <c r="D35" s="86" t="s">
        <v>230</v>
      </c>
      <c r="E35" s="86">
        <v>10</v>
      </c>
      <c r="F35" s="22"/>
      <c r="G35" s="23">
        <f t="shared" ref="G35" si="1">ROUND((E35*F35),2)</f>
        <v>0</v>
      </c>
      <c r="H35" s="1"/>
    </row>
    <row r="36" spans="1:9" s="2" customFormat="1" ht="28.2" thickBot="1" x14ac:dyDescent="0.3">
      <c r="A36" s="436" t="s">
        <v>170</v>
      </c>
      <c r="B36" s="112" t="s">
        <v>667</v>
      </c>
      <c r="C36" s="437" t="s">
        <v>345</v>
      </c>
      <c r="D36" s="438" t="s">
        <v>230</v>
      </c>
      <c r="E36" s="438">
        <v>10</v>
      </c>
      <c r="F36" s="129"/>
      <c r="G36" s="187">
        <f>ROUND((E36*F36),2)</f>
        <v>0</v>
      </c>
      <c r="H36" s="31" t="s">
        <v>33</v>
      </c>
      <c r="I36" s="32">
        <f>ROUND(SUM(G6:G36),2)</f>
        <v>0</v>
      </c>
    </row>
    <row r="37" spans="1:9" s="39" customFormat="1" ht="181.2" customHeight="1" x14ac:dyDescent="0.25">
      <c r="A37" s="11" t="s">
        <v>234</v>
      </c>
      <c r="B37" s="12" t="s">
        <v>396</v>
      </c>
      <c r="C37" s="439" t="s">
        <v>668</v>
      </c>
      <c r="D37" s="84" t="s">
        <v>12</v>
      </c>
      <c r="E37" s="84">
        <v>1</v>
      </c>
      <c r="F37" s="57"/>
      <c r="G37" s="16">
        <f t="shared" si="0"/>
        <v>0</v>
      </c>
      <c r="H37" s="54"/>
    </row>
    <row r="38" spans="1:9" s="39" customFormat="1" ht="13.8" x14ac:dyDescent="0.25">
      <c r="A38" s="17" t="s">
        <v>234</v>
      </c>
      <c r="B38" s="18" t="s">
        <v>397</v>
      </c>
      <c r="C38" s="85" t="s">
        <v>352</v>
      </c>
      <c r="D38" s="86" t="s">
        <v>12</v>
      </c>
      <c r="E38" s="86">
        <v>2</v>
      </c>
      <c r="F38" s="58"/>
      <c r="G38" s="23">
        <f t="shared" si="0"/>
        <v>0</v>
      </c>
      <c r="H38" s="54"/>
    </row>
    <row r="39" spans="1:9" s="39" customFormat="1" ht="13.8" x14ac:dyDescent="0.25">
      <c r="A39" s="17" t="s">
        <v>234</v>
      </c>
      <c r="B39" s="18" t="s">
        <v>399</v>
      </c>
      <c r="C39" s="85" t="s">
        <v>354</v>
      </c>
      <c r="D39" s="86" t="s">
        <v>26</v>
      </c>
      <c r="E39" s="86">
        <v>4</v>
      </c>
      <c r="F39" s="58"/>
      <c r="G39" s="23">
        <f t="shared" si="0"/>
        <v>0</v>
      </c>
      <c r="H39" s="54"/>
    </row>
    <row r="40" spans="1:9" s="39" customFormat="1" ht="15.6" x14ac:dyDescent="0.25">
      <c r="A40" s="17" t="s">
        <v>234</v>
      </c>
      <c r="B40" s="18" t="s">
        <v>435</v>
      </c>
      <c r="C40" s="85" t="s">
        <v>356</v>
      </c>
      <c r="D40" s="86" t="s">
        <v>15</v>
      </c>
      <c r="E40" s="86">
        <v>45</v>
      </c>
      <c r="F40" s="58"/>
      <c r="G40" s="23">
        <f t="shared" si="0"/>
        <v>0</v>
      </c>
      <c r="H40" s="54"/>
    </row>
    <row r="41" spans="1:9" s="39" customFormat="1" ht="15.6" x14ac:dyDescent="0.25">
      <c r="A41" s="17" t="s">
        <v>234</v>
      </c>
      <c r="B41" s="18" t="s">
        <v>445</v>
      </c>
      <c r="C41" s="85" t="s">
        <v>655</v>
      </c>
      <c r="D41" s="86" t="s">
        <v>15</v>
      </c>
      <c r="E41" s="86">
        <v>20</v>
      </c>
      <c r="F41" s="58"/>
      <c r="G41" s="23">
        <f t="shared" si="0"/>
        <v>0</v>
      </c>
      <c r="H41" s="54"/>
    </row>
    <row r="42" spans="1:9" s="39" customFormat="1" ht="15.6" x14ac:dyDescent="0.25">
      <c r="A42" s="17" t="s">
        <v>234</v>
      </c>
      <c r="B42" s="18" t="s">
        <v>436</v>
      </c>
      <c r="C42" s="85" t="s">
        <v>240</v>
      </c>
      <c r="D42" s="86" t="s">
        <v>12</v>
      </c>
      <c r="E42" s="86">
        <v>6</v>
      </c>
      <c r="F42" s="58"/>
      <c r="G42" s="23">
        <f t="shared" si="0"/>
        <v>0</v>
      </c>
      <c r="H42" s="54"/>
    </row>
    <row r="43" spans="1:9" s="39" customFormat="1" ht="13.8" x14ac:dyDescent="0.25">
      <c r="A43" s="17" t="s">
        <v>234</v>
      </c>
      <c r="B43" s="18" t="s">
        <v>656</v>
      </c>
      <c r="C43" s="85" t="s">
        <v>241</v>
      </c>
      <c r="D43" s="86" t="s">
        <v>15</v>
      </c>
      <c r="E43" s="86">
        <v>12</v>
      </c>
      <c r="F43" s="58"/>
      <c r="G43" s="23">
        <v>0</v>
      </c>
      <c r="H43" s="54"/>
    </row>
    <row r="44" spans="1:9" s="39" customFormat="1" ht="13.8" x14ac:dyDescent="0.25">
      <c r="A44" s="17" t="s">
        <v>234</v>
      </c>
      <c r="B44" s="18" t="s">
        <v>657</v>
      </c>
      <c r="C44" s="85" t="s">
        <v>242</v>
      </c>
      <c r="D44" s="86" t="s">
        <v>15</v>
      </c>
      <c r="E44" s="86">
        <v>27</v>
      </c>
      <c r="F44" s="58"/>
      <c r="G44" s="23">
        <f t="shared" si="0"/>
        <v>0</v>
      </c>
      <c r="H44" s="54"/>
    </row>
    <row r="45" spans="1:9" s="39" customFormat="1" ht="13.8" x14ac:dyDescent="0.25">
      <c r="A45" s="17" t="s">
        <v>234</v>
      </c>
      <c r="B45" s="18" t="s">
        <v>658</v>
      </c>
      <c r="C45" s="85" t="s">
        <v>243</v>
      </c>
      <c r="D45" s="86" t="s">
        <v>15</v>
      </c>
      <c r="E45" s="86">
        <v>27</v>
      </c>
      <c r="F45" s="58"/>
      <c r="G45" s="23">
        <f t="shared" si="0"/>
        <v>0</v>
      </c>
      <c r="H45" s="54"/>
    </row>
    <row r="46" spans="1:9" s="39" customFormat="1" ht="13.8" x14ac:dyDescent="0.25">
      <c r="A46" s="17" t="s">
        <v>234</v>
      </c>
      <c r="B46" s="18" t="s">
        <v>659</v>
      </c>
      <c r="C46" s="85" t="s">
        <v>364</v>
      </c>
      <c r="D46" s="86" t="s">
        <v>12</v>
      </c>
      <c r="E46" s="86">
        <v>2</v>
      </c>
      <c r="F46" s="58"/>
      <c r="G46" s="23">
        <f t="shared" si="0"/>
        <v>0</v>
      </c>
      <c r="H46" s="54"/>
    </row>
    <row r="47" spans="1:9" s="39" customFormat="1" ht="39.6" x14ac:dyDescent="0.25">
      <c r="A47" s="17" t="s">
        <v>234</v>
      </c>
      <c r="B47" s="18" t="s">
        <v>660</v>
      </c>
      <c r="C47" s="85" t="s">
        <v>661</v>
      </c>
      <c r="D47" s="86" t="s">
        <v>26</v>
      </c>
      <c r="E47" s="86">
        <v>2</v>
      </c>
      <c r="F47" s="58"/>
      <c r="G47" s="23">
        <f t="shared" si="0"/>
        <v>0</v>
      </c>
      <c r="H47" s="54"/>
    </row>
    <row r="48" spans="1:9" s="39" customFormat="1" ht="13.8" x14ac:dyDescent="0.25">
      <c r="A48" s="17" t="s">
        <v>234</v>
      </c>
      <c r="B48" s="18" t="s">
        <v>662</v>
      </c>
      <c r="C48" s="85" t="s">
        <v>368</v>
      </c>
      <c r="D48" s="86" t="s">
        <v>26</v>
      </c>
      <c r="E48" s="86">
        <v>2</v>
      </c>
      <c r="F48" s="58"/>
      <c r="G48" s="23">
        <f t="shared" si="0"/>
        <v>0</v>
      </c>
      <c r="H48" s="54"/>
    </row>
    <row r="49" spans="1:9" s="39" customFormat="1" ht="26.4" x14ac:dyDescent="0.25">
      <c r="A49" s="17" t="s">
        <v>234</v>
      </c>
      <c r="B49" s="18" t="s">
        <v>663</v>
      </c>
      <c r="C49" s="85" t="s">
        <v>669</v>
      </c>
      <c r="D49" s="86" t="s">
        <v>12</v>
      </c>
      <c r="E49" s="86">
        <v>1</v>
      </c>
      <c r="F49" s="58"/>
      <c r="G49" s="23">
        <f t="shared" si="0"/>
        <v>0</v>
      </c>
      <c r="H49" s="54"/>
    </row>
    <row r="50" spans="1:9" s="39" customFormat="1" thickBot="1" x14ac:dyDescent="0.3">
      <c r="A50" s="17" t="s">
        <v>234</v>
      </c>
      <c r="B50" s="18" t="s">
        <v>670</v>
      </c>
      <c r="C50" s="128" t="s">
        <v>370</v>
      </c>
      <c r="D50" s="86" t="s">
        <v>12</v>
      </c>
      <c r="E50" s="86">
        <v>2</v>
      </c>
      <c r="F50" s="58"/>
      <c r="G50" s="23">
        <f t="shared" si="0"/>
        <v>0</v>
      </c>
      <c r="H50" s="54"/>
    </row>
    <row r="51" spans="1:9" s="39" customFormat="1" ht="28.2" thickBot="1" x14ac:dyDescent="0.3">
      <c r="A51" s="25" t="s">
        <v>234</v>
      </c>
      <c r="B51" s="26" t="s">
        <v>671</v>
      </c>
      <c r="C51" s="440" t="s">
        <v>664</v>
      </c>
      <c r="D51" s="88" t="s">
        <v>12</v>
      </c>
      <c r="E51" s="88">
        <v>1</v>
      </c>
      <c r="F51" s="59"/>
      <c r="G51" s="30">
        <f t="shared" si="0"/>
        <v>0</v>
      </c>
      <c r="H51" s="31" t="s">
        <v>50</v>
      </c>
      <c r="I51" s="32">
        <f>ROUND(SUM(G37:G51),2)</f>
        <v>0</v>
      </c>
    </row>
    <row r="52" spans="1:9" s="2" customFormat="1" ht="42" thickBot="1" x14ac:dyDescent="0.3">
      <c r="A52" s="44"/>
      <c r="B52" s="45"/>
      <c r="C52" s="44"/>
      <c r="D52" s="45"/>
      <c r="E52" s="45"/>
      <c r="F52" s="46" t="s">
        <v>571</v>
      </c>
      <c r="G52" s="47">
        <f>SUM(G6:G51)</f>
        <v>0</v>
      </c>
      <c r="H52" s="48"/>
      <c r="I52" s="35"/>
    </row>
  </sheetData>
  <mergeCells count="2">
    <mergeCell ref="A1:G2"/>
    <mergeCell ref="A4:G4"/>
  </mergeCells>
  <pageMargins left="0.7" right="0.7" top="0.75" bottom="0.75" header="0.3" footer="0.3"/>
  <pageSetup paperSize="9" orientation="portrait" horizontalDpi="30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D9433-7329-4A98-BC47-6C62F2786045}">
  <dimension ref="A1:I36"/>
  <sheetViews>
    <sheetView topLeftCell="E26" zoomScale="85" zoomScaleNormal="85" workbookViewId="0">
      <selection activeCell="A3" sqref="A3:G3"/>
    </sheetView>
  </sheetViews>
  <sheetFormatPr defaultColWidth="9.109375" defaultRowHeight="13.8" x14ac:dyDescent="0.25"/>
  <cols>
    <col min="1" max="1" width="39.6640625" style="68" customWidth="1"/>
    <col min="2" max="2" width="10.5546875" style="69" customWidth="1"/>
    <col min="3" max="3" width="71.66406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9" ht="15.6" x14ac:dyDescent="0.25">
      <c r="A1" s="491" t="s">
        <v>635</v>
      </c>
      <c r="B1" s="491"/>
      <c r="C1" s="491"/>
      <c r="D1" s="491"/>
      <c r="E1" s="491"/>
      <c r="F1" s="491"/>
      <c r="G1" s="491"/>
    </row>
    <row r="2" spans="1:9" ht="14.4" thickBot="1" x14ac:dyDescent="0.3">
      <c r="A2" s="3"/>
      <c r="B2" s="3"/>
      <c r="C2" s="3"/>
      <c r="D2" s="3"/>
      <c r="E2" s="4"/>
      <c r="F2" s="3"/>
      <c r="G2" s="3"/>
    </row>
    <row r="3" spans="1:9" ht="14.4" thickBot="1" x14ac:dyDescent="0.3">
      <c r="A3" s="492" t="s">
        <v>672</v>
      </c>
      <c r="B3" s="493"/>
      <c r="C3" s="493"/>
      <c r="D3" s="493"/>
      <c r="E3" s="493"/>
      <c r="F3" s="493"/>
      <c r="G3" s="494"/>
    </row>
    <row r="4" spans="1:9" ht="28.2" thickBot="1" x14ac:dyDescent="0.3">
      <c r="A4" s="441" t="s">
        <v>2</v>
      </c>
      <c r="B4" s="442" t="s">
        <v>3</v>
      </c>
      <c r="C4" s="443" t="s">
        <v>4</v>
      </c>
      <c r="D4" s="443" t="s">
        <v>5</v>
      </c>
      <c r="E4" s="444" t="s">
        <v>6</v>
      </c>
      <c r="F4" s="445" t="s">
        <v>7</v>
      </c>
      <c r="G4" s="446" t="s">
        <v>8</v>
      </c>
    </row>
    <row r="5" spans="1:9" x14ac:dyDescent="0.25">
      <c r="A5" s="447" t="s">
        <v>9</v>
      </c>
      <c r="B5" s="448" t="s">
        <v>374</v>
      </c>
      <c r="C5" s="13" t="s">
        <v>11</v>
      </c>
      <c r="D5" s="14" t="s">
        <v>12</v>
      </c>
      <c r="E5" s="14">
        <v>1</v>
      </c>
      <c r="F5" s="449"/>
      <c r="G5" s="16">
        <f t="shared" ref="G5:G15" si="0">ROUND((E5*F5),2)</f>
        <v>0</v>
      </c>
    </row>
    <row r="6" spans="1:9" x14ac:dyDescent="0.25">
      <c r="A6" s="17" t="s">
        <v>9</v>
      </c>
      <c r="B6" s="450" t="s">
        <v>375</v>
      </c>
      <c r="C6" s="19" t="s">
        <v>14</v>
      </c>
      <c r="D6" s="20" t="s">
        <v>15</v>
      </c>
      <c r="E6" s="21">
        <v>26</v>
      </c>
      <c r="F6" s="451"/>
      <c r="G6" s="23">
        <f t="shared" si="0"/>
        <v>0</v>
      </c>
    </row>
    <row r="7" spans="1:9" ht="16.8" x14ac:dyDescent="0.25">
      <c r="A7" s="17" t="s">
        <v>9</v>
      </c>
      <c r="B7" s="450" t="s">
        <v>377</v>
      </c>
      <c r="C7" s="19" t="s">
        <v>673</v>
      </c>
      <c r="D7" s="21" t="s">
        <v>20</v>
      </c>
      <c r="E7" s="21">
        <v>34</v>
      </c>
      <c r="F7" s="451"/>
      <c r="G7" s="23">
        <f t="shared" si="0"/>
        <v>0</v>
      </c>
    </row>
    <row r="8" spans="1:9" x14ac:dyDescent="0.25">
      <c r="A8" s="17" t="s">
        <v>9</v>
      </c>
      <c r="B8" s="450" t="s">
        <v>378</v>
      </c>
      <c r="C8" s="19" t="s">
        <v>17</v>
      </c>
      <c r="D8" s="21" t="s">
        <v>15</v>
      </c>
      <c r="E8" s="21">
        <v>29</v>
      </c>
      <c r="F8" s="451"/>
      <c r="G8" s="23">
        <f t="shared" si="0"/>
        <v>0</v>
      </c>
    </row>
    <row r="9" spans="1:9" ht="16.8" x14ac:dyDescent="0.25">
      <c r="A9" s="17" t="s">
        <v>9</v>
      </c>
      <c r="B9" s="450" t="s">
        <v>381</v>
      </c>
      <c r="C9" s="24" t="s">
        <v>105</v>
      </c>
      <c r="D9" s="21" t="s">
        <v>37</v>
      </c>
      <c r="E9" s="21">
        <v>0.2</v>
      </c>
      <c r="F9" s="451"/>
      <c r="G9" s="23">
        <f t="shared" si="0"/>
        <v>0</v>
      </c>
    </row>
    <row r="10" spans="1:9" ht="16.8" x14ac:dyDescent="0.25">
      <c r="A10" s="17" t="s">
        <v>9</v>
      </c>
      <c r="B10" s="450" t="s">
        <v>382</v>
      </c>
      <c r="C10" s="24" t="s">
        <v>19</v>
      </c>
      <c r="D10" s="21" t="s">
        <v>20</v>
      </c>
      <c r="E10" s="21">
        <v>23</v>
      </c>
      <c r="F10" s="451"/>
      <c r="G10" s="23">
        <f t="shared" si="0"/>
        <v>0</v>
      </c>
    </row>
    <row r="11" spans="1:9" ht="27.6" x14ac:dyDescent="0.25">
      <c r="A11" s="17" t="s">
        <v>9</v>
      </c>
      <c r="B11" s="450" t="s">
        <v>384</v>
      </c>
      <c r="C11" s="24" t="s">
        <v>22</v>
      </c>
      <c r="D11" s="21" t="s">
        <v>23</v>
      </c>
      <c r="E11" s="21">
        <v>5.3</v>
      </c>
      <c r="F11" s="451"/>
      <c r="G11" s="23">
        <f t="shared" si="0"/>
        <v>0</v>
      </c>
    </row>
    <row r="12" spans="1:9" ht="27.6" x14ac:dyDescent="0.25">
      <c r="A12" s="17" t="s">
        <v>9</v>
      </c>
      <c r="B12" s="450" t="s">
        <v>385</v>
      </c>
      <c r="C12" s="19" t="s">
        <v>25</v>
      </c>
      <c r="D12" s="21" t="s">
        <v>26</v>
      </c>
      <c r="E12" s="21">
        <v>5</v>
      </c>
      <c r="F12" s="451"/>
      <c r="G12" s="23">
        <f t="shared" si="0"/>
        <v>0</v>
      </c>
    </row>
    <row r="13" spans="1:9" x14ac:dyDescent="0.25">
      <c r="A13" s="17" t="s">
        <v>9</v>
      </c>
      <c r="B13" s="450" t="s">
        <v>387</v>
      </c>
      <c r="C13" s="19" t="s">
        <v>28</v>
      </c>
      <c r="D13" s="21" t="s">
        <v>26</v>
      </c>
      <c r="E13" s="21">
        <v>4</v>
      </c>
      <c r="F13" s="451"/>
      <c r="G13" s="23">
        <f t="shared" si="0"/>
        <v>0</v>
      </c>
    </row>
    <row r="14" spans="1:9" ht="27.6" x14ac:dyDescent="0.25">
      <c r="A14" s="17" t="s">
        <v>9</v>
      </c>
      <c r="B14" s="450" t="s">
        <v>389</v>
      </c>
      <c r="C14" s="19" t="s">
        <v>110</v>
      </c>
      <c r="D14" s="21" t="s">
        <v>26</v>
      </c>
      <c r="E14" s="21">
        <v>4</v>
      </c>
      <c r="F14" s="451"/>
      <c r="G14" s="23">
        <f t="shared" si="0"/>
        <v>0</v>
      </c>
    </row>
    <row r="15" spans="1:9" ht="17.399999999999999" thickBot="1" x14ac:dyDescent="0.3">
      <c r="A15" s="17" t="s">
        <v>9</v>
      </c>
      <c r="B15" s="450" t="s">
        <v>391</v>
      </c>
      <c r="C15" s="19" t="s">
        <v>30</v>
      </c>
      <c r="D15" s="21" t="s">
        <v>20</v>
      </c>
      <c r="E15" s="21">
        <v>16.8</v>
      </c>
      <c r="F15" s="451"/>
      <c r="G15" s="23">
        <f t="shared" si="0"/>
        <v>0</v>
      </c>
    </row>
    <row r="16" spans="1:9" ht="28.2" thickBot="1" x14ac:dyDescent="0.3">
      <c r="A16" s="182" t="s">
        <v>9</v>
      </c>
      <c r="B16" s="452" t="s">
        <v>393</v>
      </c>
      <c r="C16" s="113" t="s">
        <v>32</v>
      </c>
      <c r="D16" s="115" t="s">
        <v>23</v>
      </c>
      <c r="E16" s="115">
        <v>10.4</v>
      </c>
      <c r="F16" s="453"/>
      <c r="G16" s="187">
        <f>ROUND((E16*F16),2)</f>
        <v>0</v>
      </c>
      <c r="H16" s="31" t="s">
        <v>33</v>
      </c>
      <c r="I16" s="32">
        <f>ROUND(SUM(G5:G16),2)</f>
        <v>0</v>
      </c>
    </row>
    <row r="17" spans="1:9" ht="27.6" x14ac:dyDescent="0.25">
      <c r="A17" s="11" t="s">
        <v>674</v>
      </c>
      <c r="B17" s="448" t="s">
        <v>396</v>
      </c>
      <c r="C17" s="13" t="s">
        <v>39</v>
      </c>
      <c r="D17" s="33" t="s">
        <v>37</v>
      </c>
      <c r="E17" s="33">
        <v>3.5</v>
      </c>
      <c r="F17" s="449"/>
      <c r="G17" s="16">
        <f t="shared" ref="G17:G34" si="1">ROUND((E17*F17),2)</f>
        <v>0</v>
      </c>
      <c r="H17" s="34"/>
      <c r="I17" s="35"/>
    </row>
    <row r="18" spans="1:9" ht="17.399999999999999" thickBot="1" x14ac:dyDescent="0.3">
      <c r="A18" s="17" t="s">
        <v>674</v>
      </c>
      <c r="B18" s="450" t="s">
        <v>44</v>
      </c>
      <c r="C18" s="24" t="s">
        <v>41</v>
      </c>
      <c r="D18" s="36" t="s">
        <v>20</v>
      </c>
      <c r="E18" s="36">
        <v>57</v>
      </c>
      <c r="F18" s="451"/>
      <c r="G18" s="23">
        <f t="shared" si="1"/>
        <v>0</v>
      </c>
      <c r="H18" s="34"/>
      <c r="I18" s="35"/>
    </row>
    <row r="19" spans="1:9" s="39" customFormat="1" ht="28.2" thickBot="1" x14ac:dyDescent="0.3">
      <c r="A19" s="182" t="s">
        <v>674</v>
      </c>
      <c r="B19" s="112" t="s">
        <v>48</v>
      </c>
      <c r="C19" s="113" t="s">
        <v>43</v>
      </c>
      <c r="D19" s="114" t="s">
        <v>37</v>
      </c>
      <c r="E19" s="114">
        <v>17</v>
      </c>
      <c r="F19" s="189"/>
      <c r="G19" s="187">
        <f t="shared" si="1"/>
        <v>0</v>
      </c>
      <c r="H19" s="31" t="s">
        <v>50</v>
      </c>
      <c r="I19" s="32">
        <f>ROUND(SUM(G17:G19),2)</f>
        <v>0</v>
      </c>
    </row>
    <row r="20" spans="1:9" s="39" customFormat="1" ht="27.6" x14ac:dyDescent="0.25">
      <c r="A20" s="11" t="s">
        <v>51</v>
      </c>
      <c r="B20" s="12" t="s">
        <v>401</v>
      </c>
      <c r="C20" s="13" t="s">
        <v>39</v>
      </c>
      <c r="D20" s="33" t="s">
        <v>37</v>
      </c>
      <c r="E20" s="33">
        <v>3.5</v>
      </c>
      <c r="F20" s="38"/>
      <c r="G20" s="16">
        <f t="shared" si="1"/>
        <v>0</v>
      </c>
      <c r="H20" s="34"/>
      <c r="I20" s="35"/>
    </row>
    <row r="21" spans="1:9" s="39" customFormat="1" ht="28.2" thickBot="1" x14ac:dyDescent="0.3">
      <c r="A21" s="17" t="s">
        <v>51</v>
      </c>
      <c r="B21" s="18" t="s">
        <v>54</v>
      </c>
      <c r="C21" s="24" t="s">
        <v>41</v>
      </c>
      <c r="D21" s="36" t="s">
        <v>20</v>
      </c>
      <c r="E21" s="36">
        <v>57</v>
      </c>
      <c r="F21" s="40"/>
      <c r="G21" s="23">
        <f t="shared" si="1"/>
        <v>0</v>
      </c>
      <c r="H21" s="34"/>
      <c r="I21" s="35"/>
    </row>
    <row r="22" spans="1:9" s="39" customFormat="1" ht="28.2" thickBot="1" x14ac:dyDescent="0.3">
      <c r="A22" s="182" t="s">
        <v>51</v>
      </c>
      <c r="B22" s="112" t="s">
        <v>56</v>
      </c>
      <c r="C22" s="113" t="s">
        <v>43</v>
      </c>
      <c r="D22" s="114" t="s">
        <v>37</v>
      </c>
      <c r="E22" s="114">
        <v>17</v>
      </c>
      <c r="F22" s="189"/>
      <c r="G22" s="187">
        <f t="shared" si="1"/>
        <v>0</v>
      </c>
      <c r="H22" s="31" t="s">
        <v>58</v>
      </c>
      <c r="I22" s="32">
        <f>ROUND(SUM(G20:G22),2)</f>
        <v>0</v>
      </c>
    </row>
    <row r="23" spans="1:9" s="39" customFormat="1" ht="27.6" x14ac:dyDescent="0.25">
      <c r="A23" s="11" t="s">
        <v>675</v>
      </c>
      <c r="B23" s="12" t="s">
        <v>405</v>
      </c>
      <c r="C23" s="13" t="s">
        <v>126</v>
      </c>
      <c r="D23" s="33" t="s">
        <v>20</v>
      </c>
      <c r="E23" s="14">
        <v>53</v>
      </c>
      <c r="F23" s="38"/>
      <c r="G23" s="16">
        <f t="shared" si="1"/>
        <v>0</v>
      </c>
      <c r="H23" s="34"/>
      <c r="I23" s="35"/>
    </row>
    <row r="24" spans="1:9" s="39" customFormat="1" ht="27.6" x14ac:dyDescent="0.25">
      <c r="A24" s="17" t="s">
        <v>675</v>
      </c>
      <c r="B24" s="18" t="s">
        <v>406</v>
      </c>
      <c r="C24" s="24" t="s">
        <v>63</v>
      </c>
      <c r="D24" s="36" t="s">
        <v>20</v>
      </c>
      <c r="E24" s="21">
        <v>57</v>
      </c>
      <c r="F24" s="40"/>
      <c r="G24" s="23">
        <f t="shared" si="1"/>
        <v>0</v>
      </c>
      <c r="H24" s="34"/>
      <c r="I24" s="35"/>
    </row>
    <row r="25" spans="1:9" s="39" customFormat="1" ht="27.6" x14ac:dyDescent="0.25">
      <c r="A25" s="17" t="s">
        <v>675</v>
      </c>
      <c r="B25" s="18" t="s">
        <v>408</v>
      </c>
      <c r="C25" s="24" t="s">
        <v>676</v>
      </c>
      <c r="D25" s="36" t="s">
        <v>20</v>
      </c>
      <c r="E25" s="21">
        <v>34</v>
      </c>
      <c r="F25" s="40"/>
      <c r="G25" s="23">
        <f t="shared" si="1"/>
        <v>0</v>
      </c>
      <c r="H25" s="34"/>
      <c r="I25" s="35"/>
    </row>
    <row r="26" spans="1:9" s="39" customFormat="1" ht="27.6" x14ac:dyDescent="0.25">
      <c r="A26" s="17" t="s">
        <v>675</v>
      </c>
      <c r="B26" s="18" t="s">
        <v>409</v>
      </c>
      <c r="C26" s="24" t="s">
        <v>67</v>
      </c>
      <c r="D26" s="36" t="s">
        <v>20</v>
      </c>
      <c r="E26" s="21">
        <v>5.6</v>
      </c>
      <c r="F26" s="40"/>
      <c r="G26" s="23">
        <f t="shared" si="1"/>
        <v>0</v>
      </c>
      <c r="H26" s="34"/>
      <c r="I26" s="35"/>
    </row>
    <row r="27" spans="1:9" s="39" customFormat="1" ht="27.6" x14ac:dyDescent="0.25">
      <c r="A27" s="17" t="s">
        <v>675</v>
      </c>
      <c r="B27" s="18" t="s">
        <v>410</v>
      </c>
      <c r="C27" s="24" t="s">
        <v>69</v>
      </c>
      <c r="D27" s="36" t="s">
        <v>20</v>
      </c>
      <c r="E27" s="21">
        <v>5.7</v>
      </c>
      <c r="F27" s="40"/>
      <c r="G27" s="23">
        <f t="shared" si="1"/>
        <v>0</v>
      </c>
      <c r="H27" s="34"/>
      <c r="I27" s="35"/>
    </row>
    <row r="28" spans="1:9" s="39" customFormat="1" ht="27.6" x14ac:dyDescent="0.25">
      <c r="A28" s="17" t="s">
        <v>675</v>
      </c>
      <c r="B28" s="18" t="s">
        <v>412</v>
      </c>
      <c r="C28" s="24" t="s">
        <v>454</v>
      </c>
      <c r="D28" s="36" t="s">
        <v>20</v>
      </c>
      <c r="E28" s="21">
        <v>11.7</v>
      </c>
      <c r="F28" s="40"/>
      <c r="G28" s="23">
        <f t="shared" si="1"/>
        <v>0</v>
      </c>
      <c r="H28" s="34"/>
      <c r="I28" s="35"/>
    </row>
    <row r="29" spans="1:9" s="39" customFormat="1" ht="31.2" thickBot="1" x14ac:dyDescent="0.3">
      <c r="A29" s="17" t="s">
        <v>675</v>
      </c>
      <c r="B29" s="18" t="s">
        <v>413</v>
      </c>
      <c r="C29" s="24" t="s">
        <v>75</v>
      </c>
      <c r="D29" s="36" t="s">
        <v>15</v>
      </c>
      <c r="E29" s="21">
        <v>29</v>
      </c>
      <c r="F29" s="40"/>
      <c r="G29" s="23">
        <v>0</v>
      </c>
      <c r="H29" s="34"/>
      <c r="I29" s="35"/>
    </row>
    <row r="30" spans="1:9" s="39" customFormat="1" ht="28.2" thickBot="1" x14ac:dyDescent="0.3">
      <c r="A30" s="182" t="s">
        <v>675</v>
      </c>
      <c r="B30" s="112" t="s">
        <v>677</v>
      </c>
      <c r="C30" s="113" t="s">
        <v>77</v>
      </c>
      <c r="D30" s="114" t="s">
        <v>15</v>
      </c>
      <c r="E30" s="115">
        <v>29</v>
      </c>
      <c r="F30" s="189"/>
      <c r="G30" s="187">
        <f t="shared" si="1"/>
        <v>0</v>
      </c>
      <c r="H30" s="31" t="s">
        <v>78</v>
      </c>
      <c r="I30" s="32">
        <f>ROUND(SUM(G23:G30),2)</f>
        <v>0</v>
      </c>
    </row>
    <row r="31" spans="1:9" s="39" customFormat="1" ht="14.4" thickBot="1" x14ac:dyDescent="0.3">
      <c r="A31" s="11" t="s">
        <v>155</v>
      </c>
      <c r="B31" s="12" t="s">
        <v>417</v>
      </c>
      <c r="C31" s="13" t="s">
        <v>85</v>
      </c>
      <c r="D31" s="33" t="s">
        <v>26</v>
      </c>
      <c r="E31" s="14">
        <v>8</v>
      </c>
      <c r="F31" s="38"/>
      <c r="G31" s="16">
        <f t="shared" si="1"/>
        <v>0</v>
      </c>
      <c r="H31" s="34"/>
      <c r="I31" s="35"/>
    </row>
    <row r="32" spans="1:9" s="39" customFormat="1" ht="28.2" thickBot="1" x14ac:dyDescent="0.3">
      <c r="A32" s="182" t="s">
        <v>155</v>
      </c>
      <c r="B32" s="112" t="s">
        <v>418</v>
      </c>
      <c r="C32" s="113" t="s">
        <v>91</v>
      </c>
      <c r="D32" s="114" t="s">
        <v>20</v>
      </c>
      <c r="E32" s="115">
        <v>14</v>
      </c>
      <c r="F32" s="189"/>
      <c r="G32" s="187">
        <f t="shared" si="1"/>
        <v>0</v>
      </c>
      <c r="H32" s="31" t="s">
        <v>92</v>
      </c>
      <c r="I32" s="32">
        <f>ROUND(SUM(G31:G32),2)</f>
        <v>0</v>
      </c>
    </row>
    <row r="33" spans="1:9" s="39" customFormat="1" ht="14.4" thickBot="1" x14ac:dyDescent="0.3">
      <c r="A33" s="11" t="s">
        <v>93</v>
      </c>
      <c r="B33" s="12" t="s">
        <v>94</v>
      </c>
      <c r="C33" s="13" t="s">
        <v>95</v>
      </c>
      <c r="D33" s="33" t="s">
        <v>12</v>
      </c>
      <c r="E33" s="14">
        <v>1</v>
      </c>
      <c r="F33" s="38"/>
      <c r="G33" s="16">
        <f t="shared" si="1"/>
        <v>0</v>
      </c>
      <c r="H33" s="31"/>
      <c r="I33" s="32"/>
    </row>
    <row r="34" spans="1:9" s="39" customFormat="1" ht="28.2" thickBot="1" x14ac:dyDescent="0.3">
      <c r="A34" s="25" t="s">
        <v>93</v>
      </c>
      <c r="B34" s="26" t="s">
        <v>96</v>
      </c>
      <c r="C34" s="27" t="s">
        <v>97</v>
      </c>
      <c r="D34" s="37" t="s">
        <v>12</v>
      </c>
      <c r="E34" s="28">
        <v>1</v>
      </c>
      <c r="F34" s="41"/>
      <c r="G34" s="30">
        <f t="shared" si="1"/>
        <v>0</v>
      </c>
      <c r="H34" s="31" t="s">
        <v>98</v>
      </c>
      <c r="I34" s="32">
        <f>ROUND(SUM(G33:G34),2)</f>
        <v>0</v>
      </c>
    </row>
    <row r="35" spans="1:9" ht="42" thickBot="1" x14ac:dyDescent="0.3">
      <c r="A35" s="44"/>
      <c r="B35" s="45"/>
      <c r="C35" s="44"/>
      <c r="D35" s="45"/>
      <c r="E35" s="45"/>
      <c r="F35" s="46" t="s">
        <v>678</v>
      </c>
      <c r="G35" s="47">
        <f>SUM(G5:G34)</f>
        <v>0</v>
      </c>
      <c r="H35" s="48"/>
      <c r="I35" s="35"/>
    </row>
    <row r="36" spans="1:9" x14ac:dyDescent="0.25">
      <c r="A36" s="49"/>
      <c r="B36" s="50"/>
      <c r="C36" s="50"/>
      <c r="D36" s="50"/>
      <c r="E36" s="51"/>
      <c r="F36" s="50"/>
      <c r="G36" s="52"/>
    </row>
  </sheetData>
  <mergeCells count="2">
    <mergeCell ref="A1:G1"/>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24D8-EF05-4648-A3F0-18696FCD4C3C}">
  <dimension ref="A1:I46"/>
  <sheetViews>
    <sheetView topLeftCell="D31" zoomScale="85" zoomScaleNormal="85" workbookViewId="0">
      <selection activeCell="A3" sqref="A3:G3"/>
    </sheetView>
  </sheetViews>
  <sheetFormatPr defaultColWidth="9.109375" defaultRowHeight="13.8" x14ac:dyDescent="0.25"/>
  <cols>
    <col min="1" max="1" width="39.6640625" style="68" customWidth="1"/>
    <col min="2" max="2" width="10.5546875" style="69" customWidth="1"/>
    <col min="3" max="3" width="71.66406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7" ht="15.6" x14ac:dyDescent="0.25">
      <c r="A1" s="491" t="s">
        <v>635</v>
      </c>
      <c r="B1" s="491"/>
      <c r="C1" s="491"/>
      <c r="D1" s="491"/>
      <c r="E1" s="491"/>
      <c r="F1" s="491"/>
      <c r="G1" s="491"/>
    </row>
    <row r="2" spans="1:7" ht="14.4" thickBot="1" x14ac:dyDescent="0.3">
      <c r="A2" s="3"/>
      <c r="B2" s="3"/>
      <c r="C2" s="3"/>
      <c r="D2" s="3"/>
      <c r="E2" s="4"/>
      <c r="F2" s="3"/>
      <c r="G2" s="3"/>
    </row>
    <row r="3" spans="1:7" ht="14.4" thickBot="1" x14ac:dyDescent="0.3">
      <c r="A3" s="492" t="s">
        <v>679</v>
      </c>
      <c r="B3" s="493"/>
      <c r="C3" s="493"/>
      <c r="D3" s="493"/>
      <c r="E3" s="493"/>
      <c r="F3" s="493"/>
      <c r="G3" s="494"/>
    </row>
    <row r="4" spans="1:7" ht="28.2" thickBot="1" x14ac:dyDescent="0.3">
      <c r="A4" s="441" t="s">
        <v>2</v>
      </c>
      <c r="B4" s="442" t="s">
        <v>3</v>
      </c>
      <c r="C4" s="443" t="s">
        <v>4</v>
      </c>
      <c r="D4" s="443" t="s">
        <v>5</v>
      </c>
      <c r="E4" s="444" t="s">
        <v>6</v>
      </c>
      <c r="F4" s="445" t="s">
        <v>7</v>
      </c>
      <c r="G4" s="446" t="s">
        <v>8</v>
      </c>
    </row>
    <row r="5" spans="1:7" x14ac:dyDescent="0.25">
      <c r="A5" s="447" t="s">
        <v>9</v>
      </c>
      <c r="B5" s="448" t="s">
        <v>374</v>
      </c>
      <c r="C5" s="13" t="s">
        <v>11</v>
      </c>
      <c r="D5" s="14" t="s">
        <v>12</v>
      </c>
      <c r="E5" s="14">
        <v>1</v>
      </c>
      <c r="F5" s="449"/>
      <c r="G5" s="16">
        <f t="shared" ref="G5:G15" si="0">ROUND((E5*F5),2)</f>
        <v>0</v>
      </c>
    </row>
    <row r="6" spans="1:7" x14ac:dyDescent="0.25">
      <c r="A6" s="17" t="s">
        <v>9</v>
      </c>
      <c r="B6" s="450" t="s">
        <v>375</v>
      </c>
      <c r="C6" s="19" t="s">
        <v>14</v>
      </c>
      <c r="D6" s="20" t="s">
        <v>15</v>
      </c>
      <c r="E6" s="21">
        <v>21</v>
      </c>
      <c r="F6" s="451"/>
      <c r="G6" s="23">
        <f t="shared" si="0"/>
        <v>0</v>
      </c>
    </row>
    <row r="7" spans="1:7" x14ac:dyDescent="0.25">
      <c r="A7" s="17" t="s">
        <v>9</v>
      </c>
      <c r="B7" s="450" t="s">
        <v>377</v>
      </c>
      <c r="C7" s="19" t="s">
        <v>102</v>
      </c>
      <c r="D7" s="20" t="s">
        <v>15</v>
      </c>
      <c r="E7" s="21">
        <v>6</v>
      </c>
      <c r="F7" s="451"/>
      <c r="G7" s="23">
        <f t="shared" si="0"/>
        <v>0</v>
      </c>
    </row>
    <row r="8" spans="1:7" ht="16.8" x14ac:dyDescent="0.25">
      <c r="A8" s="17" t="s">
        <v>9</v>
      </c>
      <c r="B8" s="450" t="s">
        <v>378</v>
      </c>
      <c r="C8" s="19" t="s">
        <v>680</v>
      </c>
      <c r="D8" s="21" t="s">
        <v>20</v>
      </c>
      <c r="E8" s="21">
        <v>5</v>
      </c>
      <c r="F8" s="451"/>
      <c r="G8" s="23">
        <f t="shared" si="0"/>
        <v>0</v>
      </c>
    </row>
    <row r="9" spans="1:7" ht="16.8" x14ac:dyDescent="0.25">
      <c r="A9" s="17" t="s">
        <v>9</v>
      </c>
      <c r="B9" s="450" t="s">
        <v>381</v>
      </c>
      <c r="C9" s="19" t="s">
        <v>673</v>
      </c>
      <c r="D9" s="21" t="s">
        <v>20</v>
      </c>
      <c r="E9" s="21">
        <v>43</v>
      </c>
      <c r="F9" s="451"/>
      <c r="G9" s="23">
        <f t="shared" si="0"/>
        <v>0</v>
      </c>
    </row>
    <row r="10" spans="1:7" x14ac:dyDescent="0.25">
      <c r="A10" s="17" t="s">
        <v>9</v>
      </c>
      <c r="B10" s="450" t="s">
        <v>382</v>
      </c>
      <c r="C10" s="19" t="s">
        <v>17</v>
      </c>
      <c r="D10" s="21" t="s">
        <v>15</v>
      </c>
      <c r="E10" s="21">
        <v>21</v>
      </c>
      <c r="F10" s="451"/>
      <c r="G10" s="23">
        <f t="shared" si="0"/>
        <v>0</v>
      </c>
    </row>
    <row r="11" spans="1:7" ht="16.8" x14ac:dyDescent="0.25">
      <c r="A11" s="17" t="s">
        <v>9</v>
      </c>
      <c r="B11" s="450" t="s">
        <v>384</v>
      </c>
      <c r="C11" s="24" t="s">
        <v>105</v>
      </c>
      <c r="D11" s="21" t="s">
        <v>37</v>
      </c>
      <c r="E11" s="21">
        <v>0.3</v>
      </c>
      <c r="F11" s="451"/>
      <c r="G11" s="23">
        <f t="shared" si="0"/>
        <v>0</v>
      </c>
    </row>
    <row r="12" spans="1:7" ht="16.8" x14ac:dyDescent="0.25">
      <c r="A12" s="17" t="s">
        <v>9</v>
      </c>
      <c r="B12" s="450" t="s">
        <v>385</v>
      </c>
      <c r="C12" s="24" t="s">
        <v>264</v>
      </c>
      <c r="D12" s="21" t="s">
        <v>20</v>
      </c>
      <c r="E12" s="21">
        <v>23</v>
      </c>
      <c r="F12" s="451"/>
      <c r="G12" s="23">
        <f t="shared" si="0"/>
        <v>0</v>
      </c>
    </row>
    <row r="13" spans="1:7" ht="27.6" x14ac:dyDescent="0.25">
      <c r="A13" s="17" t="s">
        <v>9</v>
      </c>
      <c r="B13" s="450" t="s">
        <v>387</v>
      </c>
      <c r="C13" s="24" t="s">
        <v>22</v>
      </c>
      <c r="D13" s="21" t="s">
        <v>23</v>
      </c>
      <c r="E13" s="21">
        <v>3.2</v>
      </c>
      <c r="F13" s="451"/>
      <c r="G13" s="23">
        <f t="shared" si="0"/>
        <v>0</v>
      </c>
    </row>
    <row r="14" spans="1:7" ht="27.6" x14ac:dyDescent="0.25">
      <c r="A14" s="17" t="s">
        <v>9</v>
      </c>
      <c r="B14" s="450" t="s">
        <v>389</v>
      </c>
      <c r="C14" s="19" t="s">
        <v>25</v>
      </c>
      <c r="D14" s="21" t="s">
        <v>26</v>
      </c>
      <c r="E14" s="21">
        <v>2</v>
      </c>
      <c r="F14" s="451"/>
      <c r="G14" s="23">
        <f t="shared" si="0"/>
        <v>0</v>
      </c>
    </row>
    <row r="15" spans="1:7" x14ac:dyDescent="0.25">
      <c r="A15" s="17" t="s">
        <v>9</v>
      </c>
      <c r="B15" s="450" t="s">
        <v>391</v>
      </c>
      <c r="C15" s="19" t="s">
        <v>28</v>
      </c>
      <c r="D15" s="21" t="s">
        <v>26</v>
      </c>
      <c r="E15" s="21">
        <v>6</v>
      </c>
      <c r="F15" s="451"/>
      <c r="G15" s="23">
        <f t="shared" si="0"/>
        <v>0</v>
      </c>
    </row>
    <row r="16" spans="1:7" ht="17.399999999999999" thickBot="1" x14ac:dyDescent="0.3">
      <c r="A16" s="17" t="s">
        <v>9</v>
      </c>
      <c r="B16" s="454" t="s">
        <v>392</v>
      </c>
      <c r="C16" s="19" t="s">
        <v>30</v>
      </c>
      <c r="D16" s="21" t="s">
        <v>20</v>
      </c>
      <c r="E16" s="21">
        <v>7.5</v>
      </c>
      <c r="F16" s="451"/>
      <c r="G16" s="23">
        <f>ROUND((E16*F16),2)</f>
        <v>0</v>
      </c>
    </row>
    <row r="17" spans="1:9" ht="28.2" thickBot="1" x14ac:dyDescent="0.3">
      <c r="A17" s="182" t="s">
        <v>9</v>
      </c>
      <c r="B17" s="452" t="s">
        <v>393</v>
      </c>
      <c r="C17" s="113" t="s">
        <v>32</v>
      </c>
      <c r="D17" s="115" t="s">
        <v>23</v>
      </c>
      <c r="E17" s="115">
        <v>10</v>
      </c>
      <c r="F17" s="453"/>
      <c r="G17" s="187">
        <f>ROUND((E17*F17),2)</f>
        <v>0</v>
      </c>
      <c r="H17" s="31" t="s">
        <v>33</v>
      </c>
      <c r="I17" s="32">
        <f>ROUND(SUM(G5:G17),2)</f>
        <v>0</v>
      </c>
    </row>
    <row r="18" spans="1:9" ht="27.6" x14ac:dyDescent="0.25">
      <c r="A18" s="11" t="s">
        <v>674</v>
      </c>
      <c r="B18" s="448" t="s">
        <v>396</v>
      </c>
      <c r="C18" s="13" t="s">
        <v>36</v>
      </c>
      <c r="D18" s="33" t="s">
        <v>37</v>
      </c>
      <c r="E18" s="33">
        <v>0.2</v>
      </c>
      <c r="F18" s="449"/>
      <c r="G18" s="16">
        <f t="shared" ref="G18:G44" si="1">ROUND((E18*F18),2)</f>
        <v>0</v>
      </c>
      <c r="H18" s="34"/>
      <c r="I18" s="35"/>
    </row>
    <row r="19" spans="1:9" ht="27.6" x14ac:dyDescent="0.25">
      <c r="A19" s="17" t="s">
        <v>674</v>
      </c>
      <c r="B19" s="450" t="s">
        <v>38</v>
      </c>
      <c r="C19" s="24" t="s">
        <v>39</v>
      </c>
      <c r="D19" s="36" t="s">
        <v>37</v>
      </c>
      <c r="E19" s="36">
        <v>4</v>
      </c>
      <c r="F19" s="451"/>
      <c r="G19" s="23">
        <f t="shared" si="1"/>
        <v>0</v>
      </c>
      <c r="H19" s="34"/>
      <c r="I19" s="35"/>
    </row>
    <row r="20" spans="1:9" ht="16.8" x14ac:dyDescent="0.25">
      <c r="A20" s="17" t="s">
        <v>674</v>
      </c>
      <c r="B20" s="450" t="s">
        <v>40</v>
      </c>
      <c r="C20" s="24" t="s">
        <v>41</v>
      </c>
      <c r="D20" s="36" t="s">
        <v>20</v>
      </c>
      <c r="E20" s="36">
        <v>48</v>
      </c>
      <c r="F20" s="451"/>
      <c r="G20" s="23">
        <f t="shared" si="1"/>
        <v>0</v>
      </c>
      <c r="H20" s="34"/>
      <c r="I20" s="35"/>
    </row>
    <row r="21" spans="1:9" ht="16.8" x14ac:dyDescent="0.25">
      <c r="A21" s="17" t="s">
        <v>674</v>
      </c>
      <c r="B21" s="450" t="s">
        <v>42</v>
      </c>
      <c r="C21" s="24" t="s">
        <v>43</v>
      </c>
      <c r="D21" s="36" t="s">
        <v>37</v>
      </c>
      <c r="E21" s="36">
        <v>14.4</v>
      </c>
      <c r="F21" s="451"/>
      <c r="G21" s="23">
        <f t="shared" si="1"/>
        <v>0</v>
      </c>
      <c r="H21" s="34"/>
      <c r="I21" s="35"/>
    </row>
    <row r="22" spans="1:9" ht="16.8" x14ac:dyDescent="0.25">
      <c r="A22" s="17" t="s">
        <v>674</v>
      </c>
      <c r="B22" s="450" t="s">
        <v>44</v>
      </c>
      <c r="C22" s="24" t="s">
        <v>45</v>
      </c>
      <c r="D22" s="36" t="s">
        <v>20</v>
      </c>
      <c r="E22" s="36">
        <v>4</v>
      </c>
      <c r="F22" s="451"/>
      <c r="G22" s="23">
        <f t="shared" si="1"/>
        <v>0</v>
      </c>
      <c r="H22" s="34"/>
      <c r="I22" s="35"/>
    </row>
    <row r="23" spans="1:9" ht="28.2" thickBot="1" x14ac:dyDescent="0.3">
      <c r="A23" s="17" t="s">
        <v>674</v>
      </c>
      <c r="B23" s="450" t="s">
        <v>46</v>
      </c>
      <c r="C23" s="24" t="s">
        <v>47</v>
      </c>
      <c r="D23" s="36" t="s">
        <v>37</v>
      </c>
      <c r="E23" s="36">
        <v>0.2</v>
      </c>
      <c r="F23" s="451"/>
      <c r="G23" s="23">
        <f t="shared" si="1"/>
        <v>0</v>
      </c>
      <c r="H23" s="34"/>
      <c r="I23" s="35"/>
    </row>
    <row r="24" spans="1:9" s="39" customFormat="1" ht="28.2" thickBot="1" x14ac:dyDescent="0.3">
      <c r="A24" s="182" t="s">
        <v>674</v>
      </c>
      <c r="B24" s="112" t="s">
        <v>48</v>
      </c>
      <c r="C24" s="113" t="s">
        <v>49</v>
      </c>
      <c r="D24" s="114" t="s">
        <v>20</v>
      </c>
      <c r="E24" s="114">
        <v>4</v>
      </c>
      <c r="F24" s="189"/>
      <c r="G24" s="187">
        <f t="shared" si="1"/>
        <v>0</v>
      </c>
      <c r="H24" s="31" t="s">
        <v>50</v>
      </c>
      <c r="I24" s="32">
        <f>ROUND(SUM(G18:G24),2)</f>
        <v>0</v>
      </c>
    </row>
    <row r="25" spans="1:9" s="39" customFormat="1" ht="27.6" x14ac:dyDescent="0.25">
      <c r="A25" s="11" t="s">
        <v>287</v>
      </c>
      <c r="B25" s="12" t="s">
        <v>401</v>
      </c>
      <c r="C25" s="13" t="s">
        <v>53</v>
      </c>
      <c r="D25" s="33" t="s">
        <v>20</v>
      </c>
      <c r="E25" s="14">
        <v>0.8</v>
      </c>
      <c r="F25" s="38"/>
      <c r="G25" s="16">
        <f t="shared" si="1"/>
        <v>0</v>
      </c>
      <c r="H25" s="34"/>
      <c r="I25" s="35"/>
    </row>
    <row r="26" spans="1:9" s="39" customFormat="1" ht="28.2" thickBot="1" x14ac:dyDescent="0.3">
      <c r="A26" s="17" t="s">
        <v>287</v>
      </c>
      <c r="B26" s="18" t="s">
        <v>54</v>
      </c>
      <c r="C26" s="24" t="s">
        <v>116</v>
      </c>
      <c r="D26" s="36" t="s">
        <v>20</v>
      </c>
      <c r="E26" s="21">
        <v>0.8</v>
      </c>
      <c r="F26" s="40"/>
      <c r="G26" s="23">
        <f t="shared" si="1"/>
        <v>0</v>
      </c>
      <c r="H26" s="34"/>
      <c r="I26" s="35"/>
    </row>
    <row r="27" spans="1:9" s="39" customFormat="1" ht="28.2" thickBot="1" x14ac:dyDescent="0.3">
      <c r="A27" s="182" t="s">
        <v>287</v>
      </c>
      <c r="B27" s="112" t="s">
        <v>56</v>
      </c>
      <c r="C27" s="113" t="s">
        <v>57</v>
      </c>
      <c r="D27" s="114" t="s">
        <v>15</v>
      </c>
      <c r="E27" s="115">
        <v>5</v>
      </c>
      <c r="F27" s="189"/>
      <c r="G27" s="187">
        <f t="shared" si="1"/>
        <v>0</v>
      </c>
      <c r="H27" s="31" t="s">
        <v>58</v>
      </c>
      <c r="I27" s="32">
        <f>ROUND(SUM(G25:G27),2)</f>
        <v>0</v>
      </c>
    </row>
    <row r="28" spans="1:9" s="39" customFormat="1" ht="41.4" x14ac:dyDescent="0.25">
      <c r="A28" s="11" t="s">
        <v>681</v>
      </c>
      <c r="B28" s="12" t="s">
        <v>405</v>
      </c>
      <c r="C28" s="13" t="s">
        <v>118</v>
      </c>
      <c r="D28" s="33" t="s">
        <v>15</v>
      </c>
      <c r="E28" s="14">
        <v>16</v>
      </c>
      <c r="F28" s="38"/>
      <c r="G28" s="16">
        <f t="shared" si="1"/>
        <v>0</v>
      </c>
      <c r="H28" s="34"/>
      <c r="I28" s="35"/>
    </row>
    <row r="29" spans="1:9" s="39" customFormat="1" ht="27.6" x14ac:dyDescent="0.25">
      <c r="A29" s="17" t="s">
        <v>681</v>
      </c>
      <c r="B29" s="18" t="s">
        <v>406</v>
      </c>
      <c r="C29" s="24" t="s">
        <v>53</v>
      </c>
      <c r="D29" s="36" t="s">
        <v>20</v>
      </c>
      <c r="E29" s="21">
        <v>65</v>
      </c>
      <c r="F29" s="40"/>
      <c r="G29" s="23">
        <f t="shared" si="1"/>
        <v>0</v>
      </c>
      <c r="H29" s="34"/>
      <c r="I29" s="35"/>
    </row>
    <row r="30" spans="1:9" s="39" customFormat="1" ht="27.6" x14ac:dyDescent="0.25">
      <c r="A30" s="17" t="s">
        <v>681</v>
      </c>
      <c r="B30" s="18" t="s">
        <v>408</v>
      </c>
      <c r="C30" s="24" t="s">
        <v>119</v>
      </c>
      <c r="D30" s="36" t="s">
        <v>20</v>
      </c>
      <c r="E30" s="21">
        <v>65</v>
      </c>
      <c r="F30" s="40"/>
      <c r="G30" s="23">
        <f t="shared" si="1"/>
        <v>0</v>
      </c>
      <c r="H30" s="34"/>
      <c r="I30" s="35"/>
    </row>
    <row r="31" spans="1:9" s="39" customFormat="1" ht="27.6" x14ac:dyDescent="0.25">
      <c r="A31" s="17" t="s">
        <v>681</v>
      </c>
      <c r="B31" s="18" t="s">
        <v>409</v>
      </c>
      <c r="C31" s="24" t="s">
        <v>120</v>
      </c>
      <c r="D31" s="36" t="s">
        <v>20</v>
      </c>
      <c r="E31" s="21">
        <v>65</v>
      </c>
      <c r="F31" s="40"/>
      <c r="G31" s="23">
        <f t="shared" si="1"/>
        <v>0</v>
      </c>
      <c r="H31" s="34"/>
      <c r="I31" s="35"/>
    </row>
    <row r="32" spans="1:9" s="39" customFormat="1" ht="28.2" thickBot="1" x14ac:dyDescent="0.3">
      <c r="A32" s="17" t="s">
        <v>681</v>
      </c>
      <c r="B32" s="18" t="s">
        <v>410</v>
      </c>
      <c r="C32" s="24" t="s">
        <v>116</v>
      </c>
      <c r="D32" s="36" t="s">
        <v>20</v>
      </c>
      <c r="E32" s="21">
        <v>65</v>
      </c>
      <c r="F32" s="40"/>
      <c r="G32" s="23">
        <f t="shared" si="1"/>
        <v>0</v>
      </c>
      <c r="H32" s="34"/>
      <c r="I32" s="35"/>
    </row>
    <row r="33" spans="1:9" s="39" customFormat="1" ht="28.2" thickBot="1" x14ac:dyDescent="0.3">
      <c r="A33" s="182" t="s">
        <v>681</v>
      </c>
      <c r="B33" s="112" t="s">
        <v>70</v>
      </c>
      <c r="C33" s="113" t="s">
        <v>57</v>
      </c>
      <c r="D33" s="114" t="s">
        <v>15</v>
      </c>
      <c r="E33" s="115">
        <v>16.8</v>
      </c>
      <c r="F33" s="189"/>
      <c r="G33" s="187">
        <f t="shared" si="1"/>
        <v>0</v>
      </c>
      <c r="H33" s="31" t="s">
        <v>78</v>
      </c>
      <c r="I33" s="32">
        <f>ROUND(SUM(G28:G33),2)</f>
        <v>0</v>
      </c>
    </row>
    <row r="34" spans="1:9" s="39" customFormat="1" ht="27.6" x14ac:dyDescent="0.25">
      <c r="A34" s="11" t="s">
        <v>682</v>
      </c>
      <c r="B34" s="12" t="s">
        <v>122</v>
      </c>
      <c r="C34" s="13" t="s">
        <v>126</v>
      </c>
      <c r="D34" s="33" t="s">
        <v>20</v>
      </c>
      <c r="E34" s="14">
        <v>16</v>
      </c>
      <c r="F34" s="38"/>
      <c r="G34" s="16">
        <f t="shared" si="1"/>
        <v>0</v>
      </c>
      <c r="H34" s="34"/>
      <c r="I34" s="35"/>
    </row>
    <row r="35" spans="1:9" s="39" customFormat="1" ht="27.6" x14ac:dyDescent="0.25">
      <c r="A35" s="17" t="s">
        <v>682</v>
      </c>
      <c r="B35" s="18" t="s">
        <v>123</v>
      </c>
      <c r="C35" s="24" t="s">
        <v>63</v>
      </c>
      <c r="D35" s="36" t="s">
        <v>20</v>
      </c>
      <c r="E35" s="21">
        <v>48</v>
      </c>
      <c r="F35" s="40"/>
      <c r="G35" s="23">
        <f t="shared" si="1"/>
        <v>0</v>
      </c>
      <c r="H35" s="34"/>
      <c r="I35" s="35"/>
    </row>
    <row r="36" spans="1:9" s="39" customFormat="1" ht="27.6" x14ac:dyDescent="0.25">
      <c r="A36" s="17" t="s">
        <v>682</v>
      </c>
      <c r="B36" s="18" t="s">
        <v>125</v>
      </c>
      <c r="C36" s="24" t="s">
        <v>676</v>
      </c>
      <c r="D36" s="36" t="s">
        <v>20</v>
      </c>
      <c r="E36" s="21">
        <v>43</v>
      </c>
      <c r="F36" s="40"/>
      <c r="G36" s="23">
        <f t="shared" si="1"/>
        <v>0</v>
      </c>
      <c r="H36" s="34"/>
      <c r="I36" s="35"/>
    </row>
    <row r="37" spans="1:9" s="39" customFormat="1" ht="27.6" x14ac:dyDescent="0.25">
      <c r="A37" s="17" t="s">
        <v>682</v>
      </c>
      <c r="B37" s="18" t="s">
        <v>127</v>
      </c>
      <c r="C37" s="24" t="s">
        <v>67</v>
      </c>
      <c r="D37" s="36" t="s">
        <v>20</v>
      </c>
      <c r="E37" s="21">
        <v>3.6</v>
      </c>
      <c r="F37" s="40"/>
      <c r="G37" s="23">
        <v>0</v>
      </c>
      <c r="H37" s="34"/>
      <c r="I37" s="35"/>
    </row>
    <row r="38" spans="1:9" s="39" customFormat="1" ht="27.6" x14ac:dyDescent="0.25">
      <c r="A38" s="17" t="s">
        <v>682</v>
      </c>
      <c r="B38" s="18" t="s">
        <v>128</v>
      </c>
      <c r="C38" s="24" t="s">
        <v>69</v>
      </c>
      <c r="D38" s="36" t="s">
        <v>20</v>
      </c>
      <c r="E38" s="21">
        <v>1.4</v>
      </c>
      <c r="F38" s="40"/>
      <c r="G38" s="23">
        <f t="shared" si="1"/>
        <v>0</v>
      </c>
      <c r="H38" s="34"/>
      <c r="I38" s="35"/>
    </row>
    <row r="39" spans="1:9" s="39" customFormat="1" ht="27.6" x14ac:dyDescent="0.25">
      <c r="A39" s="17" t="s">
        <v>682</v>
      </c>
      <c r="B39" s="18" t="s">
        <v>130</v>
      </c>
      <c r="C39" s="24" t="s">
        <v>277</v>
      </c>
      <c r="D39" s="36" t="s">
        <v>15</v>
      </c>
      <c r="E39" s="21">
        <v>21</v>
      </c>
      <c r="F39" s="40"/>
      <c r="G39" s="23">
        <f t="shared" si="1"/>
        <v>0</v>
      </c>
      <c r="H39" s="34"/>
      <c r="I39" s="35"/>
    </row>
    <row r="40" spans="1:9" s="39" customFormat="1" ht="28.2" thickBot="1" x14ac:dyDescent="0.3">
      <c r="A40" s="17" t="s">
        <v>682</v>
      </c>
      <c r="B40" s="18" t="s">
        <v>131</v>
      </c>
      <c r="C40" s="24" t="s">
        <v>134</v>
      </c>
      <c r="D40" s="36" t="s">
        <v>15</v>
      </c>
      <c r="E40" s="21">
        <v>6</v>
      </c>
      <c r="F40" s="40"/>
      <c r="G40" s="23">
        <f t="shared" si="1"/>
        <v>0</v>
      </c>
      <c r="H40" s="34"/>
      <c r="I40" s="35"/>
    </row>
    <row r="41" spans="1:9" s="39" customFormat="1" ht="28.2" thickBot="1" x14ac:dyDescent="0.3">
      <c r="A41" s="182" t="s">
        <v>682</v>
      </c>
      <c r="B41" s="112" t="s">
        <v>132</v>
      </c>
      <c r="C41" s="113" t="s">
        <v>77</v>
      </c>
      <c r="D41" s="114" t="s">
        <v>15</v>
      </c>
      <c r="E41" s="115">
        <v>21</v>
      </c>
      <c r="F41" s="189"/>
      <c r="G41" s="187">
        <f t="shared" si="1"/>
        <v>0</v>
      </c>
      <c r="H41" s="31" t="s">
        <v>136</v>
      </c>
      <c r="I41" s="32">
        <f>ROUND(SUM(G34:G41),2)</f>
        <v>0</v>
      </c>
    </row>
    <row r="42" spans="1:9" s="39" customFormat="1" ht="14.4" thickBot="1" x14ac:dyDescent="0.3">
      <c r="A42" s="11" t="s">
        <v>155</v>
      </c>
      <c r="B42" s="12" t="s">
        <v>417</v>
      </c>
      <c r="C42" s="13" t="s">
        <v>85</v>
      </c>
      <c r="D42" s="33" t="s">
        <v>26</v>
      </c>
      <c r="E42" s="14">
        <v>5</v>
      </c>
      <c r="F42" s="38"/>
      <c r="G42" s="16">
        <f t="shared" si="1"/>
        <v>0</v>
      </c>
      <c r="H42" s="34"/>
      <c r="I42" s="35"/>
    </row>
    <row r="43" spans="1:9" s="39" customFormat="1" ht="28.2" thickBot="1" x14ac:dyDescent="0.3">
      <c r="A43" s="25" t="s">
        <v>155</v>
      </c>
      <c r="B43" s="26" t="s">
        <v>418</v>
      </c>
      <c r="C43" s="27" t="s">
        <v>91</v>
      </c>
      <c r="D43" s="37" t="s">
        <v>20</v>
      </c>
      <c r="E43" s="28">
        <v>23</v>
      </c>
      <c r="F43" s="41"/>
      <c r="G43" s="30">
        <f t="shared" si="1"/>
        <v>0</v>
      </c>
      <c r="H43" s="31" t="s">
        <v>92</v>
      </c>
      <c r="I43" s="32">
        <f>ROUND(SUM(G42:G43),2)</f>
        <v>0</v>
      </c>
    </row>
    <row r="44" spans="1:9" s="39" customFormat="1" ht="28.2" thickBot="1" x14ac:dyDescent="0.3">
      <c r="A44" s="25" t="s">
        <v>93</v>
      </c>
      <c r="B44" s="26" t="s">
        <v>96</v>
      </c>
      <c r="C44" s="27" t="s">
        <v>95</v>
      </c>
      <c r="D44" s="37" t="s">
        <v>12</v>
      </c>
      <c r="E44" s="28">
        <v>1</v>
      </c>
      <c r="F44" s="41"/>
      <c r="G44" s="30">
        <f t="shared" si="1"/>
        <v>0</v>
      </c>
      <c r="H44" s="31" t="s">
        <v>98</v>
      </c>
      <c r="I44" s="32">
        <f>ROUND(SUM(G44:G44),2)</f>
        <v>0</v>
      </c>
    </row>
    <row r="45" spans="1:9" ht="42" thickBot="1" x14ac:dyDescent="0.3">
      <c r="A45" s="44"/>
      <c r="B45" s="45"/>
      <c r="C45" s="44"/>
      <c r="D45" s="45"/>
      <c r="E45" s="45"/>
      <c r="F45" s="46" t="s">
        <v>678</v>
      </c>
      <c r="G45" s="47">
        <f>SUM(G5:G44)</f>
        <v>0</v>
      </c>
      <c r="H45" s="48"/>
      <c r="I45" s="35"/>
    </row>
    <row r="46" spans="1:9" x14ac:dyDescent="0.25">
      <c r="A46" s="49"/>
      <c r="B46" s="50"/>
      <c r="C46" s="50"/>
      <c r="D46" s="50"/>
      <c r="E46" s="51"/>
      <c r="F46" s="50"/>
      <c r="G46" s="52"/>
    </row>
  </sheetData>
  <mergeCells count="2">
    <mergeCell ref="A1:G1"/>
    <mergeCell ref="A3:G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B928-5191-45E5-8B31-9B177B26D64E}">
  <dimension ref="A1:I50"/>
  <sheetViews>
    <sheetView topLeftCell="D42" zoomScale="85" zoomScaleNormal="85" workbookViewId="0">
      <selection activeCell="A3" sqref="A3:G3"/>
    </sheetView>
  </sheetViews>
  <sheetFormatPr defaultColWidth="9.109375" defaultRowHeight="13.8" x14ac:dyDescent="0.25"/>
  <cols>
    <col min="1" max="1" width="39.6640625" style="68" customWidth="1"/>
    <col min="2" max="2" width="10.5546875" style="69" customWidth="1"/>
    <col min="3" max="3" width="71.66406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7" ht="39.9" customHeight="1" x14ac:dyDescent="0.25">
      <c r="A1" s="491" t="s">
        <v>683</v>
      </c>
      <c r="B1" s="491"/>
      <c r="C1" s="491"/>
      <c r="D1" s="491"/>
      <c r="E1" s="491"/>
      <c r="F1" s="491"/>
      <c r="G1" s="491"/>
    </row>
    <row r="2" spans="1:7" ht="21.75" customHeight="1" thickBot="1" x14ac:dyDescent="0.3">
      <c r="A2" s="3"/>
      <c r="B2" s="3"/>
      <c r="C2" s="3"/>
      <c r="D2" s="3"/>
      <c r="E2" s="4"/>
      <c r="F2" s="3"/>
      <c r="G2" s="3"/>
    </row>
    <row r="3" spans="1:7" ht="21.75" customHeight="1" thickBot="1" x14ac:dyDescent="0.3">
      <c r="A3" s="492" t="s">
        <v>683</v>
      </c>
      <c r="B3" s="493"/>
      <c r="C3" s="493"/>
      <c r="D3" s="493"/>
      <c r="E3" s="493"/>
      <c r="F3" s="493"/>
      <c r="G3" s="494"/>
    </row>
    <row r="4" spans="1:7" ht="46.95" customHeight="1" thickBot="1" x14ac:dyDescent="0.3">
      <c r="A4" s="441" t="s">
        <v>2</v>
      </c>
      <c r="B4" s="442" t="s">
        <v>3</v>
      </c>
      <c r="C4" s="443" t="s">
        <v>4</v>
      </c>
      <c r="D4" s="443" t="s">
        <v>5</v>
      </c>
      <c r="E4" s="444" t="s">
        <v>6</v>
      </c>
      <c r="F4" s="445" t="s">
        <v>7</v>
      </c>
      <c r="G4" s="446" t="s">
        <v>8</v>
      </c>
    </row>
    <row r="5" spans="1:7" ht="35.4" customHeight="1" x14ac:dyDescent="0.25">
      <c r="A5" s="447" t="s">
        <v>9</v>
      </c>
      <c r="B5" s="448" t="s">
        <v>374</v>
      </c>
      <c r="C5" s="13" t="s">
        <v>11</v>
      </c>
      <c r="D5" s="14" t="s">
        <v>12</v>
      </c>
      <c r="E5" s="14">
        <v>1</v>
      </c>
      <c r="F5" s="449"/>
      <c r="G5" s="16">
        <f t="shared" ref="G5:G15" si="0">ROUND((E5*F5),2)</f>
        <v>0</v>
      </c>
    </row>
    <row r="6" spans="1:7" ht="24" customHeight="1" x14ac:dyDescent="0.25">
      <c r="A6" s="17" t="s">
        <v>9</v>
      </c>
      <c r="B6" s="450" t="s">
        <v>375</v>
      </c>
      <c r="C6" s="19" t="s">
        <v>14</v>
      </c>
      <c r="D6" s="20" t="s">
        <v>15</v>
      </c>
      <c r="E6" s="21">
        <v>16</v>
      </c>
      <c r="F6" s="451"/>
      <c r="G6" s="23">
        <f t="shared" si="0"/>
        <v>0</v>
      </c>
    </row>
    <row r="7" spans="1:7" ht="30.6" customHeight="1" x14ac:dyDescent="0.25">
      <c r="A7" s="17" t="s">
        <v>9</v>
      </c>
      <c r="B7" s="450" t="s">
        <v>377</v>
      </c>
      <c r="C7" s="19" t="s">
        <v>102</v>
      </c>
      <c r="D7" s="20" t="s">
        <v>15</v>
      </c>
      <c r="E7" s="21">
        <v>16</v>
      </c>
      <c r="F7" s="451"/>
      <c r="G7" s="23">
        <f t="shared" si="0"/>
        <v>0</v>
      </c>
    </row>
    <row r="8" spans="1:7" ht="30.6" customHeight="1" x14ac:dyDescent="0.25">
      <c r="A8" s="17" t="s">
        <v>9</v>
      </c>
      <c r="B8" s="450" t="s">
        <v>378</v>
      </c>
      <c r="C8" s="19" t="s">
        <v>680</v>
      </c>
      <c r="D8" s="21" t="s">
        <v>20</v>
      </c>
      <c r="E8" s="21">
        <v>6</v>
      </c>
      <c r="F8" s="451"/>
      <c r="G8" s="23">
        <f t="shared" si="0"/>
        <v>0</v>
      </c>
    </row>
    <row r="9" spans="1:7" ht="30.6" customHeight="1" x14ac:dyDescent="0.25">
      <c r="A9" s="17" t="s">
        <v>9</v>
      </c>
      <c r="B9" s="450" t="s">
        <v>381</v>
      </c>
      <c r="C9" s="19" t="s">
        <v>673</v>
      </c>
      <c r="D9" s="21" t="s">
        <v>20</v>
      </c>
      <c r="E9" s="21">
        <v>16.5</v>
      </c>
      <c r="F9" s="451"/>
      <c r="G9" s="23">
        <f t="shared" si="0"/>
        <v>0</v>
      </c>
    </row>
    <row r="10" spans="1:7" ht="30.6" customHeight="1" x14ac:dyDescent="0.25">
      <c r="A10" s="17" t="s">
        <v>9</v>
      </c>
      <c r="B10" s="450" t="s">
        <v>382</v>
      </c>
      <c r="C10" s="19" t="s">
        <v>17</v>
      </c>
      <c r="D10" s="21" t="s">
        <v>15</v>
      </c>
      <c r="E10" s="21">
        <v>17</v>
      </c>
      <c r="F10" s="451"/>
      <c r="G10" s="23">
        <f t="shared" si="0"/>
        <v>0</v>
      </c>
    </row>
    <row r="11" spans="1:7" ht="30.6" customHeight="1" x14ac:dyDescent="0.25">
      <c r="A11" s="17" t="s">
        <v>9</v>
      </c>
      <c r="B11" s="450" t="s">
        <v>384</v>
      </c>
      <c r="C11" s="24" t="s">
        <v>105</v>
      </c>
      <c r="D11" s="21" t="s">
        <v>37</v>
      </c>
      <c r="E11" s="21">
        <v>0.2</v>
      </c>
      <c r="F11" s="451"/>
      <c r="G11" s="23">
        <f t="shared" si="0"/>
        <v>0</v>
      </c>
    </row>
    <row r="12" spans="1:7" ht="30.6" customHeight="1" x14ac:dyDescent="0.25">
      <c r="A12" s="17" t="s">
        <v>9</v>
      </c>
      <c r="B12" s="450" t="s">
        <v>385</v>
      </c>
      <c r="C12" s="24" t="s">
        <v>684</v>
      </c>
      <c r="D12" s="21" t="s">
        <v>20</v>
      </c>
      <c r="E12" s="21">
        <v>21.5</v>
      </c>
      <c r="F12" s="451"/>
      <c r="G12" s="23">
        <f t="shared" si="0"/>
        <v>0</v>
      </c>
    </row>
    <row r="13" spans="1:7" ht="30.6" customHeight="1" x14ac:dyDescent="0.25">
      <c r="A13" s="17" t="s">
        <v>9</v>
      </c>
      <c r="B13" s="450" t="s">
        <v>387</v>
      </c>
      <c r="C13" s="24" t="s">
        <v>22</v>
      </c>
      <c r="D13" s="21" t="s">
        <v>23</v>
      </c>
      <c r="E13" s="21">
        <v>3.9</v>
      </c>
      <c r="F13" s="451"/>
      <c r="G13" s="23">
        <f t="shared" si="0"/>
        <v>0</v>
      </c>
    </row>
    <row r="14" spans="1:7" ht="30.6" customHeight="1" x14ac:dyDescent="0.25">
      <c r="A14" s="17" t="s">
        <v>9</v>
      </c>
      <c r="B14" s="450" t="s">
        <v>389</v>
      </c>
      <c r="C14" s="19" t="s">
        <v>25</v>
      </c>
      <c r="D14" s="21" t="s">
        <v>26</v>
      </c>
      <c r="E14" s="21">
        <v>3</v>
      </c>
      <c r="F14" s="451"/>
      <c r="G14" s="23">
        <f t="shared" si="0"/>
        <v>0</v>
      </c>
    </row>
    <row r="15" spans="1:7" ht="30.6" customHeight="1" x14ac:dyDescent="0.25">
      <c r="A15" s="17" t="s">
        <v>9</v>
      </c>
      <c r="B15" s="450" t="s">
        <v>391</v>
      </c>
      <c r="C15" s="19" t="s">
        <v>28</v>
      </c>
      <c r="D15" s="21" t="s">
        <v>26</v>
      </c>
      <c r="E15" s="21">
        <v>6</v>
      </c>
      <c r="F15" s="451"/>
      <c r="G15" s="23">
        <f t="shared" si="0"/>
        <v>0</v>
      </c>
    </row>
    <row r="16" spans="1:7" ht="28.95" customHeight="1" thickBot="1" x14ac:dyDescent="0.3">
      <c r="A16" s="17" t="s">
        <v>9</v>
      </c>
      <c r="B16" s="450" t="s">
        <v>392</v>
      </c>
      <c r="C16" s="19" t="s">
        <v>30</v>
      </c>
      <c r="D16" s="21" t="s">
        <v>20</v>
      </c>
      <c r="E16" s="21">
        <v>13</v>
      </c>
      <c r="F16" s="451"/>
      <c r="G16" s="23">
        <f>ROUND((E16*F16),2)</f>
        <v>0</v>
      </c>
    </row>
    <row r="17" spans="1:9" ht="34.200000000000003" customHeight="1" thickBot="1" x14ac:dyDescent="0.3">
      <c r="A17" s="25" t="s">
        <v>9</v>
      </c>
      <c r="B17" s="455" t="s">
        <v>393</v>
      </c>
      <c r="C17" s="27" t="s">
        <v>32</v>
      </c>
      <c r="D17" s="28" t="s">
        <v>23</v>
      </c>
      <c r="E17" s="28">
        <v>1.6</v>
      </c>
      <c r="F17" s="456"/>
      <c r="G17" s="30">
        <f>ROUND((E17*F17),2)</f>
        <v>0</v>
      </c>
      <c r="H17" s="31" t="s">
        <v>33</v>
      </c>
      <c r="I17" s="32">
        <f>ROUND(SUM(G5:G17),2)</f>
        <v>0</v>
      </c>
    </row>
    <row r="18" spans="1:9" ht="34.200000000000003" customHeight="1" x14ac:dyDescent="0.25">
      <c r="A18" s="188" t="s">
        <v>674</v>
      </c>
      <c r="B18" s="457" t="s">
        <v>396</v>
      </c>
      <c r="C18" s="102" t="s">
        <v>36</v>
      </c>
      <c r="D18" s="458" t="s">
        <v>37</v>
      </c>
      <c r="E18" s="458">
        <v>0.5</v>
      </c>
      <c r="F18" s="459"/>
      <c r="G18" s="270">
        <f t="shared" ref="G18:G47" si="1">ROUND((E18*F18),2)</f>
        <v>0</v>
      </c>
      <c r="H18" s="34"/>
      <c r="I18" s="35"/>
    </row>
    <row r="19" spans="1:9" ht="34.200000000000003" customHeight="1" x14ac:dyDescent="0.25">
      <c r="A19" s="17" t="s">
        <v>674</v>
      </c>
      <c r="B19" s="450" t="s">
        <v>397</v>
      </c>
      <c r="C19" s="24" t="s">
        <v>39</v>
      </c>
      <c r="D19" s="36" t="s">
        <v>37</v>
      </c>
      <c r="E19" s="36">
        <v>3</v>
      </c>
      <c r="F19" s="451"/>
      <c r="G19" s="23">
        <f t="shared" si="1"/>
        <v>0</v>
      </c>
      <c r="H19" s="34"/>
      <c r="I19" s="35"/>
    </row>
    <row r="20" spans="1:9" ht="34.200000000000003" customHeight="1" x14ac:dyDescent="0.25">
      <c r="A20" s="17" t="s">
        <v>674</v>
      </c>
      <c r="B20" s="450" t="s">
        <v>399</v>
      </c>
      <c r="C20" s="24" t="s">
        <v>41</v>
      </c>
      <c r="D20" s="36" t="s">
        <v>20</v>
      </c>
      <c r="E20" s="36">
        <v>22.5</v>
      </c>
      <c r="F20" s="451"/>
      <c r="G20" s="23">
        <f t="shared" si="1"/>
        <v>0</v>
      </c>
      <c r="H20" s="34"/>
      <c r="I20" s="35"/>
    </row>
    <row r="21" spans="1:9" ht="34.200000000000003" customHeight="1" x14ac:dyDescent="0.25">
      <c r="A21" s="17" t="s">
        <v>674</v>
      </c>
      <c r="B21" s="450" t="s">
        <v>435</v>
      </c>
      <c r="C21" s="24" t="s">
        <v>43</v>
      </c>
      <c r="D21" s="36" t="s">
        <v>37</v>
      </c>
      <c r="E21" s="36">
        <v>6.8</v>
      </c>
      <c r="F21" s="451"/>
      <c r="G21" s="23">
        <f t="shared" si="1"/>
        <v>0</v>
      </c>
      <c r="H21" s="34"/>
      <c r="I21" s="35"/>
    </row>
    <row r="22" spans="1:9" ht="34.200000000000003" customHeight="1" x14ac:dyDescent="0.25">
      <c r="A22" s="17" t="s">
        <v>674</v>
      </c>
      <c r="B22" s="450" t="s">
        <v>445</v>
      </c>
      <c r="C22" s="24" t="s">
        <v>45</v>
      </c>
      <c r="D22" s="36" t="s">
        <v>20</v>
      </c>
      <c r="E22" s="36">
        <v>8</v>
      </c>
      <c r="F22" s="451"/>
      <c r="G22" s="23">
        <f t="shared" si="1"/>
        <v>0</v>
      </c>
      <c r="H22" s="34"/>
      <c r="I22" s="35"/>
    </row>
    <row r="23" spans="1:9" ht="34.200000000000003" customHeight="1" thickBot="1" x14ac:dyDescent="0.3">
      <c r="A23" s="17" t="s">
        <v>674</v>
      </c>
      <c r="B23" s="450" t="s">
        <v>436</v>
      </c>
      <c r="C23" s="24" t="s">
        <v>47</v>
      </c>
      <c r="D23" s="36" t="s">
        <v>37</v>
      </c>
      <c r="E23" s="36">
        <v>0.5</v>
      </c>
      <c r="F23" s="451"/>
      <c r="G23" s="23">
        <f t="shared" si="1"/>
        <v>0</v>
      </c>
      <c r="H23" s="34"/>
      <c r="I23" s="35"/>
    </row>
    <row r="24" spans="1:9" s="39" customFormat="1" ht="28.5" customHeight="1" thickBot="1" x14ac:dyDescent="0.3">
      <c r="A24" s="182" t="s">
        <v>674</v>
      </c>
      <c r="B24" s="112" t="s">
        <v>656</v>
      </c>
      <c r="C24" s="113" t="s">
        <v>49</v>
      </c>
      <c r="D24" s="114" t="s">
        <v>20</v>
      </c>
      <c r="E24" s="114">
        <v>8</v>
      </c>
      <c r="F24" s="189"/>
      <c r="G24" s="187">
        <f t="shared" si="1"/>
        <v>0</v>
      </c>
      <c r="H24" s="31" t="s">
        <v>50</v>
      </c>
      <c r="I24" s="32">
        <f>ROUND(SUM(G18:G24),2)</f>
        <v>0</v>
      </c>
    </row>
    <row r="25" spans="1:9" s="39" customFormat="1" ht="37.200000000000003" customHeight="1" x14ac:dyDescent="0.25">
      <c r="A25" s="11" t="s">
        <v>51</v>
      </c>
      <c r="B25" s="12" t="s">
        <v>401</v>
      </c>
      <c r="C25" s="13" t="s">
        <v>120</v>
      </c>
      <c r="D25" s="33" t="s">
        <v>20</v>
      </c>
      <c r="E25" s="14">
        <v>2.8</v>
      </c>
      <c r="F25" s="38"/>
      <c r="G25" s="16">
        <f t="shared" si="1"/>
        <v>0</v>
      </c>
      <c r="H25" s="34"/>
      <c r="I25" s="35"/>
    </row>
    <row r="26" spans="1:9" s="39" customFormat="1" ht="28.5" customHeight="1" thickBot="1" x14ac:dyDescent="0.3">
      <c r="A26" s="17" t="s">
        <v>51</v>
      </c>
      <c r="B26" s="18" t="s">
        <v>54</v>
      </c>
      <c r="C26" s="24" t="s">
        <v>116</v>
      </c>
      <c r="D26" s="36" t="s">
        <v>20</v>
      </c>
      <c r="E26" s="21">
        <v>2.8</v>
      </c>
      <c r="F26" s="40"/>
      <c r="G26" s="23">
        <f t="shared" si="1"/>
        <v>0</v>
      </c>
      <c r="H26" s="34"/>
      <c r="I26" s="35"/>
    </row>
    <row r="27" spans="1:9" s="39" customFormat="1" ht="30.6" customHeight="1" thickBot="1" x14ac:dyDescent="0.3">
      <c r="A27" s="182" t="s">
        <v>51</v>
      </c>
      <c r="B27" s="112" t="s">
        <v>56</v>
      </c>
      <c r="C27" s="113" t="s">
        <v>57</v>
      </c>
      <c r="D27" s="114" t="s">
        <v>15</v>
      </c>
      <c r="E27" s="115">
        <v>17</v>
      </c>
      <c r="F27" s="189"/>
      <c r="G27" s="187">
        <f t="shared" si="1"/>
        <v>0</v>
      </c>
      <c r="H27" s="31" t="s">
        <v>58</v>
      </c>
      <c r="I27" s="32">
        <f>ROUND(SUM(G25:G27),2)</f>
        <v>0</v>
      </c>
    </row>
    <row r="28" spans="1:9" s="39" customFormat="1" ht="30.6" customHeight="1" x14ac:dyDescent="0.25">
      <c r="A28" s="11" t="s">
        <v>117</v>
      </c>
      <c r="B28" s="12" t="s">
        <v>405</v>
      </c>
      <c r="C28" s="13" t="s">
        <v>53</v>
      </c>
      <c r="D28" s="33" t="s">
        <v>20</v>
      </c>
      <c r="E28" s="14">
        <v>79.599999999999994</v>
      </c>
      <c r="F28" s="38"/>
      <c r="G28" s="16">
        <f t="shared" si="1"/>
        <v>0</v>
      </c>
      <c r="H28" s="34"/>
      <c r="I28" s="35"/>
    </row>
    <row r="29" spans="1:9" s="39" customFormat="1" ht="30.6" customHeight="1" x14ac:dyDescent="0.25">
      <c r="A29" s="17" t="s">
        <v>117</v>
      </c>
      <c r="B29" s="18" t="s">
        <v>406</v>
      </c>
      <c r="C29" s="24" t="s">
        <v>119</v>
      </c>
      <c r="D29" s="36" t="s">
        <v>20</v>
      </c>
      <c r="E29" s="21">
        <v>79.599999999999994</v>
      </c>
      <c r="F29" s="40"/>
      <c r="G29" s="23">
        <f t="shared" si="1"/>
        <v>0</v>
      </c>
      <c r="H29" s="34"/>
      <c r="I29" s="35"/>
    </row>
    <row r="30" spans="1:9" s="39" customFormat="1" ht="30.6" customHeight="1" x14ac:dyDescent="0.25">
      <c r="A30" s="17" t="s">
        <v>117</v>
      </c>
      <c r="B30" s="18" t="s">
        <v>408</v>
      </c>
      <c r="C30" s="24" t="s">
        <v>120</v>
      </c>
      <c r="D30" s="36" t="s">
        <v>20</v>
      </c>
      <c r="E30" s="21">
        <v>79.599999999999994</v>
      </c>
      <c r="F30" s="40"/>
      <c r="G30" s="23">
        <f t="shared" si="1"/>
        <v>0</v>
      </c>
      <c r="H30" s="34"/>
      <c r="I30" s="35"/>
    </row>
    <row r="31" spans="1:9" s="39" customFormat="1" ht="30.6" customHeight="1" x14ac:dyDescent="0.25">
      <c r="A31" s="17" t="s">
        <v>117</v>
      </c>
      <c r="B31" s="18" t="s">
        <v>409</v>
      </c>
      <c r="C31" s="24" t="s">
        <v>116</v>
      </c>
      <c r="D31" s="36" t="s">
        <v>20</v>
      </c>
      <c r="E31" s="21">
        <v>79.599999999999994</v>
      </c>
      <c r="F31" s="40"/>
      <c r="G31" s="23">
        <f t="shared" si="1"/>
        <v>0</v>
      </c>
      <c r="H31" s="34"/>
      <c r="I31" s="35"/>
    </row>
    <row r="32" spans="1:9" s="39" customFormat="1" ht="30.6" customHeight="1" x14ac:dyDescent="0.25">
      <c r="A32" s="17" t="s">
        <v>117</v>
      </c>
      <c r="B32" s="18" t="s">
        <v>410</v>
      </c>
      <c r="C32" s="24" t="s">
        <v>57</v>
      </c>
      <c r="D32" s="36" t="s">
        <v>15</v>
      </c>
      <c r="E32" s="21">
        <v>14</v>
      </c>
      <c r="F32" s="40"/>
      <c r="G32" s="23">
        <f t="shared" si="1"/>
        <v>0</v>
      </c>
      <c r="H32" s="34"/>
      <c r="I32" s="35"/>
    </row>
    <row r="33" spans="1:9" s="39" customFormat="1" ht="30.6" customHeight="1" thickBot="1" x14ac:dyDescent="0.3">
      <c r="A33" s="17" t="s">
        <v>117</v>
      </c>
      <c r="B33" s="18" t="s">
        <v>70</v>
      </c>
      <c r="C33" s="24" t="s">
        <v>77</v>
      </c>
      <c r="D33" s="36" t="s">
        <v>15</v>
      </c>
      <c r="E33" s="21">
        <v>11</v>
      </c>
      <c r="F33" s="40"/>
      <c r="G33" s="23">
        <f t="shared" si="1"/>
        <v>0</v>
      </c>
      <c r="H33" s="34"/>
      <c r="I33" s="35"/>
    </row>
    <row r="34" spans="1:9" s="39" customFormat="1" ht="28.5" customHeight="1" thickBot="1" x14ac:dyDescent="0.3">
      <c r="A34" s="182" t="s">
        <v>117</v>
      </c>
      <c r="B34" s="112" t="s">
        <v>412</v>
      </c>
      <c r="C34" s="113" t="s">
        <v>153</v>
      </c>
      <c r="D34" s="114" t="s">
        <v>20</v>
      </c>
      <c r="E34" s="115">
        <v>11</v>
      </c>
      <c r="F34" s="189"/>
      <c r="G34" s="187">
        <f t="shared" si="1"/>
        <v>0</v>
      </c>
      <c r="H34" s="31" t="s">
        <v>78</v>
      </c>
      <c r="I34" s="32">
        <f>ROUND(SUM(G28:G34),2)</f>
        <v>0</v>
      </c>
    </row>
    <row r="35" spans="1:9" s="39" customFormat="1" ht="28.5" customHeight="1" x14ac:dyDescent="0.25">
      <c r="A35" s="11" t="s">
        <v>685</v>
      </c>
      <c r="B35" s="12" t="s">
        <v>122</v>
      </c>
      <c r="C35" s="13" t="s">
        <v>126</v>
      </c>
      <c r="D35" s="33" t="s">
        <v>20</v>
      </c>
      <c r="E35" s="14">
        <v>22</v>
      </c>
      <c r="F35" s="38"/>
      <c r="G35" s="16">
        <f t="shared" si="1"/>
        <v>0</v>
      </c>
      <c r="H35" s="34"/>
      <c r="I35" s="35"/>
    </row>
    <row r="36" spans="1:9" s="39" customFormat="1" ht="28.5" customHeight="1" x14ac:dyDescent="0.25">
      <c r="A36" s="17" t="s">
        <v>685</v>
      </c>
      <c r="B36" s="18" t="s">
        <v>123</v>
      </c>
      <c r="C36" s="24" t="s">
        <v>63</v>
      </c>
      <c r="D36" s="36" t="s">
        <v>20</v>
      </c>
      <c r="E36" s="21">
        <v>22</v>
      </c>
      <c r="F36" s="40"/>
      <c r="G36" s="23">
        <f t="shared" si="1"/>
        <v>0</v>
      </c>
      <c r="H36" s="34"/>
      <c r="I36" s="35"/>
    </row>
    <row r="37" spans="1:9" s="39" customFormat="1" ht="28.5" customHeight="1" x14ac:dyDescent="0.25">
      <c r="A37" s="17" t="s">
        <v>685</v>
      </c>
      <c r="B37" s="18" t="s">
        <v>125</v>
      </c>
      <c r="C37" s="24" t="s">
        <v>676</v>
      </c>
      <c r="D37" s="36" t="s">
        <v>20</v>
      </c>
      <c r="E37" s="21">
        <v>16.5</v>
      </c>
      <c r="F37" s="40"/>
      <c r="G37" s="23">
        <f t="shared" si="1"/>
        <v>0</v>
      </c>
      <c r="H37" s="34"/>
      <c r="I37" s="35"/>
    </row>
    <row r="38" spans="1:9" s="39" customFormat="1" ht="28.5" customHeight="1" x14ac:dyDescent="0.25">
      <c r="A38" s="17" t="s">
        <v>685</v>
      </c>
      <c r="B38" s="18" t="s">
        <v>127</v>
      </c>
      <c r="C38" s="24" t="s">
        <v>67</v>
      </c>
      <c r="D38" s="36" t="s">
        <v>20</v>
      </c>
      <c r="E38" s="21">
        <v>4.7</v>
      </c>
      <c r="F38" s="40"/>
      <c r="G38" s="23">
        <f t="shared" si="1"/>
        <v>0</v>
      </c>
      <c r="H38" s="34"/>
      <c r="I38" s="35"/>
    </row>
    <row r="39" spans="1:9" s="39" customFormat="1" ht="28.5" customHeight="1" x14ac:dyDescent="0.25">
      <c r="A39" s="17" t="s">
        <v>685</v>
      </c>
      <c r="B39" s="18" t="s">
        <v>128</v>
      </c>
      <c r="C39" s="24" t="s">
        <v>69</v>
      </c>
      <c r="D39" s="36" t="s">
        <v>20</v>
      </c>
      <c r="E39" s="21">
        <v>0.8</v>
      </c>
      <c r="F39" s="40"/>
      <c r="G39" s="23">
        <v>0</v>
      </c>
      <c r="H39" s="34"/>
      <c r="I39" s="35"/>
    </row>
    <row r="40" spans="1:9" s="39" customFormat="1" ht="28.5" customHeight="1" x14ac:dyDescent="0.25">
      <c r="A40" s="17" t="s">
        <v>685</v>
      </c>
      <c r="B40" s="18" t="s">
        <v>130</v>
      </c>
      <c r="C40" s="24" t="s">
        <v>75</v>
      </c>
      <c r="D40" s="36" t="s">
        <v>15</v>
      </c>
      <c r="E40" s="21">
        <v>17</v>
      </c>
      <c r="F40" s="40"/>
      <c r="G40" s="23">
        <f t="shared" si="1"/>
        <v>0</v>
      </c>
      <c r="H40" s="34"/>
      <c r="I40" s="35"/>
    </row>
    <row r="41" spans="1:9" s="39" customFormat="1" ht="28.5" customHeight="1" thickBot="1" x14ac:dyDescent="0.3">
      <c r="A41" s="17" t="s">
        <v>685</v>
      </c>
      <c r="B41" s="18" t="s">
        <v>131</v>
      </c>
      <c r="C41" s="24" t="s">
        <v>134</v>
      </c>
      <c r="D41" s="36" t="s">
        <v>15</v>
      </c>
      <c r="E41" s="21">
        <v>16</v>
      </c>
      <c r="F41" s="40"/>
      <c r="G41" s="23">
        <f t="shared" si="1"/>
        <v>0</v>
      </c>
      <c r="H41" s="34"/>
      <c r="I41" s="35"/>
    </row>
    <row r="42" spans="1:9" s="39" customFormat="1" ht="28.5" customHeight="1" thickBot="1" x14ac:dyDescent="0.3">
      <c r="A42" s="182" t="s">
        <v>685</v>
      </c>
      <c r="B42" s="112" t="s">
        <v>132</v>
      </c>
      <c r="C42" s="113" t="s">
        <v>77</v>
      </c>
      <c r="D42" s="114" t="s">
        <v>15</v>
      </c>
      <c r="E42" s="115">
        <v>17</v>
      </c>
      <c r="F42" s="189"/>
      <c r="G42" s="187">
        <f t="shared" si="1"/>
        <v>0</v>
      </c>
      <c r="H42" s="31" t="s">
        <v>136</v>
      </c>
      <c r="I42" s="32">
        <f>ROUND(SUM(G35:G42),2)</f>
        <v>0</v>
      </c>
    </row>
    <row r="43" spans="1:9" s="39" customFormat="1" ht="28.5" customHeight="1" x14ac:dyDescent="0.25">
      <c r="A43" s="11" t="s">
        <v>155</v>
      </c>
      <c r="B43" s="12" t="s">
        <v>417</v>
      </c>
      <c r="C43" s="13" t="s">
        <v>686</v>
      </c>
      <c r="D43" s="33" t="s">
        <v>26</v>
      </c>
      <c r="E43" s="14">
        <v>1</v>
      </c>
      <c r="F43" s="38"/>
      <c r="G43" s="16">
        <f t="shared" si="1"/>
        <v>0</v>
      </c>
      <c r="H43" s="34"/>
      <c r="I43" s="35"/>
    </row>
    <row r="44" spans="1:9" s="39" customFormat="1" ht="28.5" customHeight="1" x14ac:dyDescent="0.25">
      <c r="A44" s="17" t="s">
        <v>155</v>
      </c>
      <c r="B44" s="18" t="s">
        <v>82</v>
      </c>
      <c r="C44" s="24" t="s">
        <v>437</v>
      </c>
      <c r="D44" s="36" t="s">
        <v>26</v>
      </c>
      <c r="E44" s="21">
        <v>1</v>
      </c>
      <c r="F44" s="40"/>
      <c r="G44" s="23">
        <f t="shared" si="1"/>
        <v>0</v>
      </c>
      <c r="H44" s="34"/>
      <c r="I44" s="35"/>
    </row>
    <row r="45" spans="1:9" s="39" customFormat="1" ht="28.5" customHeight="1" x14ac:dyDescent="0.25">
      <c r="A45" s="17" t="s">
        <v>155</v>
      </c>
      <c r="B45" s="18" t="s">
        <v>84</v>
      </c>
      <c r="C45" s="24" t="s">
        <v>85</v>
      </c>
      <c r="D45" s="36" t="s">
        <v>26</v>
      </c>
      <c r="E45" s="21">
        <v>6</v>
      </c>
      <c r="F45" s="40"/>
      <c r="G45" s="23">
        <f t="shared" si="1"/>
        <v>0</v>
      </c>
      <c r="H45" s="34"/>
      <c r="I45" s="35"/>
    </row>
    <row r="46" spans="1:9" s="39" customFormat="1" ht="28.5" customHeight="1" thickBot="1" x14ac:dyDescent="0.3">
      <c r="A46" s="17" t="s">
        <v>155</v>
      </c>
      <c r="B46" s="18" t="s">
        <v>86</v>
      </c>
      <c r="C46" s="24" t="s">
        <v>91</v>
      </c>
      <c r="D46" s="36" t="s">
        <v>20</v>
      </c>
      <c r="E46" s="21">
        <v>31.3</v>
      </c>
      <c r="F46" s="40"/>
      <c r="G46" s="23">
        <f t="shared" si="1"/>
        <v>0</v>
      </c>
      <c r="H46" s="34"/>
      <c r="I46" s="35"/>
    </row>
    <row r="47" spans="1:9" s="39" customFormat="1" ht="28.5" customHeight="1" thickBot="1" x14ac:dyDescent="0.3">
      <c r="A47" s="25" t="s">
        <v>155</v>
      </c>
      <c r="B47" s="26" t="s">
        <v>88</v>
      </c>
      <c r="C47" s="27" t="s">
        <v>157</v>
      </c>
      <c r="D47" s="37" t="s">
        <v>26</v>
      </c>
      <c r="E47" s="28">
        <v>2</v>
      </c>
      <c r="F47" s="41"/>
      <c r="G47" s="30">
        <f t="shared" si="1"/>
        <v>0</v>
      </c>
      <c r="H47" s="31" t="s">
        <v>92</v>
      </c>
      <c r="I47" s="32">
        <f>ROUND(SUM(G43:G47),2)</f>
        <v>0</v>
      </c>
    </row>
    <row r="48" spans="1:9" s="39" customFormat="1" ht="31.5" customHeight="1" thickBot="1" x14ac:dyDescent="0.3">
      <c r="A48" s="25" t="s">
        <v>93</v>
      </c>
      <c r="B48" s="26" t="s">
        <v>94</v>
      </c>
      <c r="C48" s="27" t="s">
        <v>95</v>
      </c>
      <c r="D48" s="37" t="s">
        <v>12</v>
      </c>
      <c r="E48" s="28">
        <v>1</v>
      </c>
      <c r="F48" s="41"/>
      <c r="G48" s="30">
        <f>ROUND((E48*F48),2)</f>
        <v>0</v>
      </c>
      <c r="H48" s="31" t="s">
        <v>98</v>
      </c>
      <c r="I48" s="32">
        <f>ROUND(SUM(G48:G48),2)</f>
        <v>0</v>
      </c>
    </row>
    <row r="49" spans="1:9" ht="44.25" customHeight="1" thickBot="1" x14ac:dyDescent="0.3">
      <c r="A49" s="44"/>
      <c r="B49" s="45"/>
      <c r="C49" s="44"/>
      <c r="D49" s="45"/>
      <c r="E49" s="45"/>
      <c r="F49" s="46" t="s">
        <v>678</v>
      </c>
      <c r="G49" s="47">
        <f>SUM(G5:G48)</f>
        <v>0</v>
      </c>
      <c r="H49" s="48"/>
      <c r="I49" s="35"/>
    </row>
    <row r="50" spans="1:9" ht="20.25" customHeight="1" x14ac:dyDescent="0.25">
      <c r="A50" s="49"/>
      <c r="B50" s="50"/>
      <c r="C50" s="50"/>
      <c r="D50" s="50"/>
      <c r="E50" s="51"/>
      <c r="F50" s="50"/>
      <c r="G50" s="52"/>
    </row>
  </sheetData>
  <mergeCells count="2">
    <mergeCell ref="A1:G1"/>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FC8E3-EC20-425B-B652-CFF639A7571A}">
  <dimension ref="A1:I98"/>
  <sheetViews>
    <sheetView topLeftCell="D88" zoomScale="93" zoomScaleNormal="93" workbookViewId="0">
      <selection activeCell="C56" sqref="C56"/>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485" t="s">
        <v>0</v>
      </c>
      <c r="B1" s="485"/>
      <c r="C1" s="485"/>
      <c r="D1" s="485"/>
      <c r="E1" s="485"/>
      <c r="F1" s="485"/>
      <c r="G1" s="485"/>
    </row>
    <row r="2" spans="1:8" x14ac:dyDescent="0.3">
      <c r="A2" s="485"/>
      <c r="B2" s="485"/>
      <c r="C2" s="485"/>
      <c r="D2" s="485"/>
      <c r="E2" s="485"/>
      <c r="F2" s="485"/>
      <c r="G2" s="485"/>
    </row>
    <row r="3" spans="1:8" ht="15" thickBot="1" x14ac:dyDescent="0.35"/>
    <row r="4" spans="1:8" s="2" customFormat="1" ht="21.75" customHeight="1" x14ac:dyDescent="0.25">
      <c r="A4" s="495" t="s">
        <v>1</v>
      </c>
      <c r="B4" s="496"/>
      <c r="C4" s="496"/>
      <c r="D4" s="496"/>
      <c r="E4" s="496"/>
      <c r="F4" s="496"/>
      <c r="G4" s="497"/>
      <c r="H4" s="1"/>
    </row>
    <row r="5" spans="1:8" s="2" customFormat="1" ht="28.2" thickBot="1" x14ac:dyDescent="0.3">
      <c r="A5" s="78" t="s">
        <v>2</v>
      </c>
      <c r="B5" s="79" t="s">
        <v>3</v>
      </c>
      <c r="C5" s="79" t="s">
        <v>4</v>
      </c>
      <c r="D5" s="79" t="s">
        <v>5</v>
      </c>
      <c r="E5" s="80" t="s">
        <v>6</v>
      </c>
      <c r="F5" s="81" t="s">
        <v>7</v>
      </c>
      <c r="G5" s="82" t="s">
        <v>8</v>
      </c>
      <c r="H5" s="1"/>
    </row>
    <row r="6" spans="1:8" s="2" customFormat="1" ht="21" customHeight="1" x14ac:dyDescent="0.25">
      <c r="A6" s="11" t="s">
        <v>170</v>
      </c>
      <c r="B6" s="12" t="s">
        <v>171</v>
      </c>
      <c r="C6" s="83" t="s">
        <v>172</v>
      </c>
      <c r="D6" s="84" t="s">
        <v>173</v>
      </c>
      <c r="E6" s="84">
        <v>1</v>
      </c>
      <c r="F6" s="15"/>
      <c r="G6" s="16">
        <f t="shared" ref="G6:G47" si="0">ROUND((E6*F6),2)</f>
        <v>0</v>
      </c>
      <c r="H6" s="1"/>
    </row>
    <row r="7" spans="1:8" s="2" customFormat="1" ht="21" customHeight="1" x14ac:dyDescent="0.25">
      <c r="A7" s="17" t="s">
        <v>170</v>
      </c>
      <c r="B7" s="18" t="s">
        <v>174</v>
      </c>
      <c r="C7" s="85" t="s">
        <v>175</v>
      </c>
      <c r="D7" s="86" t="s">
        <v>176</v>
      </c>
      <c r="E7" s="86">
        <v>1</v>
      </c>
      <c r="F7" s="22"/>
      <c r="G7" s="23">
        <f t="shared" si="0"/>
        <v>0</v>
      </c>
      <c r="H7" s="1"/>
    </row>
    <row r="8" spans="1:8" s="2" customFormat="1" ht="20.25" customHeight="1" x14ac:dyDescent="0.25">
      <c r="A8" s="17" t="s">
        <v>170</v>
      </c>
      <c r="B8" s="18" t="s">
        <v>177</v>
      </c>
      <c r="C8" s="85" t="s">
        <v>178</v>
      </c>
      <c r="D8" s="86" t="s">
        <v>176</v>
      </c>
      <c r="E8" s="86">
        <v>1</v>
      </c>
      <c r="F8" s="22"/>
      <c r="G8" s="23">
        <f t="shared" si="0"/>
        <v>0</v>
      </c>
      <c r="H8" s="1"/>
    </row>
    <row r="9" spans="1:8" s="2" customFormat="1" ht="20.25" customHeight="1" x14ac:dyDescent="0.25">
      <c r="A9" s="17" t="s">
        <v>170</v>
      </c>
      <c r="B9" s="18" t="s">
        <v>179</v>
      </c>
      <c r="C9" s="85" t="s">
        <v>180</v>
      </c>
      <c r="D9" s="86" t="s">
        <v>15</v>
      </c>
      <c r="E9" s="86">
        <v>7</v>
      </c>
      <c r="F9" s="22"/>
      <c r="G9" s="23">
        <f t="shared" si="0"/>
        <v>0</v>
      </c>
      <c r="H9" s="1"/>
    </row>
    <row r="10" spans="1:8" s="2" customFormat="1" ht="20.25" customHeight="1" x14ac:dyDescent="0.25">
      <c r="A10" s="17" t="s">
        <v>170</v>
      </c>
      <c r="B10" s="18" t="s">
        <v>181</v>
      </c>
      <c r="C10" s="85" t="s">
        <v>182</v>
      </c>
      <c r="D10" s="86" t="s">
        <v>15</v>
      </c>
      <c r="E10" s="86">
        <v>10</v>
      </c>
      <c r="F10" s="22"/>
      <c r="G10" s="23">
        <f t="shared" si="0"/>
        <v>0</v>
      </c>
      <c r="H10" s="1"/>
    </row>
    <row r="11" spans="1:8" s="2" customFormat="1" ht="20.25" customHeight="1" x14ac:dyDescent="0.25">
      <c r="A11" s="17" t="s">
        <v>170</v>
      </c>
      <c r="B11" s="18" t="s">
        <v>183</v>
      </c>
      <c r="C11" s="85" t="s">
        <v>184</v>
      </c>
      <c r="D11" s="86" t="s">
        <v>15</v>
      </c>
      <c r="E11" s="86">
        <v>17</v>
      </c>
      <c r="F11" s="22"/>
      <c r="G11" s="23">
        <f t="shared" si="0"/>
        <v>0</v>
      </c>
      <c r="H11" s="1"/>
    </row>
    <row r="12" spans="1:8" s="2" customFormat="1" ht="20.25" customHeight="1" x14ac:dyDescent="0.25">
      <c r="A12" s="17" t="s">
        <v>170</v>
      </c>
      <c r="B12" s="18" t="s">
        <v>185</v>
      </c>
      <c r="C12" s="85" t="s">
        <v>186</v>
      </c>
      <c r="D12" s="86" t="s">
        <v>15</v>
      </c>
      <c r="E12" s="86">
        <v>17</v>
      </c>
      <c r="F12" s="22"/>
      <c r="G12" s="23">
        <f t="shared" si="0"/>
        <v>0</v>
      </c>
      <c r="H12" s="1"/>
    </row>
    <row r="13" spans="1:8" s="2" customFormat="1" ht="20.25" customHeight="1" x14ac:dyDescent="0.25">
      <c r="A13" s="17" t="s">
        <v>170</v>
      </c>
      <c r="B13" s="18" t="s">
        <v>187</v>
      </c>
      <c r="C13" s="85" t="s">
        <v>188</v>
      </c>
      <c r="D13" s="86" t="s">
        <v>176</v>
      </c>
      <c r="E13" s="86">
        <v>2</v>
      </c>
      <c r="F13" s="22"/>
      <c r="G13" s="23">
        <f t="shared" si="0"/>
        <v>0</v>
      </c>
      <c r="H13" s="1"/>
    </row>
    <row r="14" spans="1:8" s="2" customFormat="1" ht="20.25" customHeight="1" x14ac:dyDescent="0.25">
      <c r="A14" s="17" t="s">
        <v>170</v>
      </c>
      <c r="B14" s="18" t="s">
        <v>189</v>
      </c>
      <c r="C14" s="85" t="s">
        <v>190</v>
      </c>
      <c r="D14" s="86" t="s">
        <v>15</v>
      </c>
      <c r="E14" s="86">
        <v>11</v>
      </c>
      <c r="F14" s="22"/>
      <c r="G14" s="23">
        <f t="shared" si="0"/>
        <v>0</v>
      </c>
      <c r="H14" s="1"/>
    </row>
    <row r="15" spans="1:8" s="2" customFormat="1" ht="33.75" customHeight="1" x14ac:dyDescent="0.25">
      <c r="A15" s="17" t="s">
        <v>170</v>
      </c>
      <c r="B15" s="18" t="s">
        <v>191</v>
      </c>
      <c r="C15" s="85" t="s">
        <v>192</v>
      </c>
      <c r="D15" s="86" t="s">
        <v>15</v>
      </c>
      <c r="E15" s="86">
        <v>28</v>
      </c>
      <c r="F15" s="22"/>
      <c r="G15" s="23">
        <f t="shared" si="0"/>
        <v>0</v>
      </c>
      <c r="H15" s="1"/>
    </row>
    <row r="16" spans="1:8" s="2" customFormat="1" ht="21" customHeight="1" x14ac:dyDescent="0.25">
      <c r="A16" s="17" t="s">
        <v>170</v>
      </c>
      <c r="B16" s="18" t="s">
        <v>193</v>
      </c>
      <c r="C16" s="85" t="s">
        <v>194</v>
      </c>
      <c r="D16" s="86" t="s">
        <v>15</v>
      </c>
      <c r="E16" s="86">
        <v>9</v>
      </c>
      <c r="F16" s="22"/>
      <c r="G16" s="23">
        <f t="shared" si="0"/>
        <v>0</v>
      </c>
      <c r="H16" s="1"/>
    </row>
    <row r="17" spans="1:8" s="2" customFormat="1" ht="21" customHeight="1" x14ac:dyDescent="0.25">
      <c r="A17" s="17" t="s">
        <v>170</v>
      </c>
      <c r="B17" s="18" t="s">
        <v>195</v>
      </c>
      <c r="C17" s="85" t="s">
        <v>196</v>
      </c>
      <c r="D17" s="86" t="s">
        <v>15</v>
      </c>
      <c r="E17" s="86">
        <v>6</v>
      </c>
      <c r="F17" s="22"/>
      <c r="G17" s="23">
        <f t="shared" si="0"/>
        <v>0</v>
      </c>
      <c r="H17" s="1"/>
    </row>
    <row r="18" spans="1:8" s="2" customFormat="1" ht="21" customHeight="1" x14ac:dyDescent="0.25">
      <c r="A18" s="17" t="s">
        <v>170</v>
      </c>
      <c r="B18" s="18" t="s">
        <v>197</v>
      </c>
      <c r="C18" s="85" t="s">
        <v>198</v>
      </c>
      <c r="D18" s="86" t="s">
        <v>15</v>
      </c>
      <c r="E18" s="86">
        <v>12</v>
      </c>
      <c r="F18" s="22"/>
      <c r="G18" s="23">
        <f t="shared" si="0"/>
        <v>0</v>
      </c>
      <c r="H18" s="1"/>
    </row>
    <row r="19" spans="1:8" s="2" customFormat="1" ht="21" customHeight="1" x14ac:dyDescent="0.25">
      <c r="A19" s="17" t="s">
        <v>170</v>
      </c>
      <c r="B19" s="18" t="s">
        <v>199</v>
      </c>
      <c r="C19" s="85" t="s">
        <v>200</v>
      </c>
      <c r="D19" s="86" t="s">
        <v>176</v>
      </c>
      <c r="E19" s="86">
        <v>1</v>
      </c>
      <c r="F19" s="22"/>
      <c r="G19" s="23">
        <f t="shared" si="0"/>
        <v>0</v>
      </c>
      <c r="H19" s="1"/>
    </row>
    <row r="20" spans="1:8" s="2" customFormat="1" ht="21" customHeight="1" x14ac:dyDescent="0.25">
      <c r="A20" s="17" t="s">
        <v>170</v>
      </c>
      <c r="B20" s="18" t="s">
        <v>201</v>
      </c>
      <c r="C20" s="85" t="s">
        <v>202</v>
      </c>
      <c r="D20" s="86" t="s">
        <v>176</v>
      </c>
      <c r="E20" s="86">
        <v>2</v>
      </c>
      <c r="F20" s="22"/>
      <c r="G20" s="23">
        <f t="shared" si="0"/>
        <v>0</v>
      </c>
      <c r="H20" s="1"/>
    </row>
    <row r="21" spans="1:8" s="2" customFormat="1" ht="21" customHeight="1" x14ac:dyDescent="0.25">
      <c r="A21" s="17" t="s">
        <v>170</v>
      </c>
      <c r="B21" s="18" t="s">
        <v>203</v>
      </c>
      <c r="C21" s="85" t="s">
        <v>204</v>
      </c>
      <c r="D21" s="86" t="s">
        <v>176</v>
      </c>
      <c r="E21" s="86">
        <v>2</v>
      </c>
      <c r="F21" s="22"/>
      <c r="G21" s="23">
        <f t="shared" si="0"/>
        <v>0</v>
      </c>
      <c r="H21" s="1"/>
    </row>
    <row r="22" spans="1:8" s="2" customFormat="1" ht="21" customHeight="1" x14ac:dyDescent="0.25">
      <c r="A22" s="17" t="s">
        <v>170</v>
      </c>
      <c r="B22" s="18" t="s">
        <v>205</v>
      </c>
      <c r="C22" s="85" t="s">
        <v>206</v>
      </c>
      <c r="D22" s="86" t="s">
        <v>176</v>
      </c>
      <c r="E22" s="86">
        <v>2</v>
      </c>
      <c r="F22" s="22"/>
      <c r="G22" s="23">
        <f t="shared" si="0"/>
        <v>0</v>
      </c>
      <c r="H22" s="1"/>
    </row>
    <row r="23" spans="1:8" s="2" customFormat="1" ht="21" customHeight="1" x14ac:dyDescent="0.25">
      <c r="A23" s="17" t="s">
        <v>170</v>
      </c>
      <c r="B23" s="18" t="s">
        <v>207</v>
      </c>
      <c r="C23" s="85" t="s">
        <v>208</v>
      </c>
      <c r="D23" s="86" t="s">
        <v>176</v>
      </c>
      <c r="E23" s="86">
        <v>2</v>
      </c>
      <c r="F23" s="22"/>
      <c r="G23" s="23">
        <f t="shared" si="0"/>
        <v>0</v>
      </c>
      <c r="H23" s="1"/>
    </row>
    <row r="24" spans="1:8" s="2" customFormat="1" ht="21" customHeight="1" x14ac:dyDescent="0.25">
      <c r="A24" s="17" t="s">
        <v>170</v>
      </c>
      <c r="B24" s="18" t="s">
        <v>209</v>
      </c>
      <c r="C24" s="85" t="s">
        <v>210</v>
      </c>
      <c r="D24" s="86" t="s">
        <v>12</v>
      </c>
      <c r="E24" s="86">
        <v>2</v>
      </c>
      <c r="F24" s="22"/>
      <c r="G24" s="23">
        <f t="shared" si="0"/>
        <v>0</v>
      </c>
      <c r="H24" s="1"/>
    </row>
    <row r="25" spans="1:8" s="2" customFormat="1" ht="21" customHeight="1" x14ac:dyDescent="0.25">
      <c r="A25" s="17" t="s">
        <v>170</v>
      </c>
      <c r="B25" s="18" t="s">
        <v>211</v>
      </c>
      <c r="C25" s="85" t="s">
        <v>212</v>
      </c>
      <c r="D25" s="86" t="s">
        <v>213</v>
      </c>
      <c r="E25" s="86">
        <v>2</v>
      </c>
      <c r="F25" s="22"/>
      <c r="G25" s="23">
        <f t="shared" si="0"/>
        <v>0</v>
      </c>
      <c r="H25" s="1"/>
    </row>
    <row r="26" spans="1:8" s="2" customFormat="1" ht="21" customHeight="1" x14ac:dyDescent="0.25">
      <c r="A26" s="17" t="s">
        <v>170</v>
      </c>
      <c r="B26" s="18" t="s">
        <v>214</v>
      </c>
      <c r="C26" s="85" t="s">
        <v>215</v>
      </c>
      <c r="D26" s="86" t="s">
        <v>176</v>
      </c>
      <c r="E26" s="86">
        <v>6</v>
      </c>
      <c r="F26" s="22"/>
      <c r="G26" s="23">
        <f t="shared" si="0"/>
        <v>0</v>
      </c>
      <c r="H26" s="1"/>
    </row>
    <row r="27" spans="1:8" s="2" customFormat="1" ht="21" customHeight="1" x14ac:dyDescent="0.25">
      <c r="A27" s="17" t="s">
        <v>170</v>
      </c>
      <c r="B27" s="18" t="s">
        <v>216</v>
      </c>
      <c r="C27" s="85" t="s">
        <v>217</v>
      </c>
      <c r="D27" s="86" t="s">
        <v>176</v>
      </c>
      <c r="E27" s="86">
        <v>3</v>
      </c>
      <c r="F27" s="22"/>
      <c r="G27" s="23">
        <f t="shared" si="0"/>
        <v>0</v>
      </c>
      <c r="H27" s="1"/>
    </row>
    <row r="28" spans="1:8" s="2" customFormat="1" ht="21" customHeight="1" x14ac:dyDescent="0.25">
      <c r="A28" s="17" t="s">
        <v>170</v>
      </c>
      <c r="B28" s="18" t="s">
        <v>218</v>
      </c>
      <c r="C28" s="85" t="s">
        <v>219</v>
      </c>
      <c r="D28" s="86" t="s">
        <v>176</v>
      </c>
      <c r="E28" s="86">
        <v>2</v>
      </c>
      <c r="F28" s="22"/>
      <c r="G28" s="23">
        <f>ROUND((E28*F28),2)</f>
        <v>0</v>
      </c>
      <c r="H28" s="1"/>
    </row>
    <row r="29" spans="1:8" s="2" customFormat="1" ht="37.200000000000003" customHeight="1" x14ac:dyDescent="0.25">
      <c r="A29" s="17" t="s">
        <v>170</v>
      </c>
      <c r="B29" s="18" t="s">
        <v>220</v>
      </c>
      <c r="C29" s="85" t="s">
        <v>221</v>
      </c>
      <c r="D29" s="86" t="s">
        <v>176</v>
      </c>
      <c r="E29" s="86">
        <v>2</v>
      </c>
      <c r="F29" s="22"/>
      <c r="G29" s="23">
        <f t="shared" si="0"/>
        <v>0</v>
      </c>
      <c r="H29" s="1"/>
    </row>
    <row r="30" spans="1:8" s="2" customFormat="1" ht="21" customHeight="1" x14ac:dyDescent="0.25">
      <c r="A30" s="17" t="s">
        <v>170</v>
      </c>
      <c r="B30" s="18" t="s">
        <v>222</v>
      </c>
      <c r="C30" s="85" t="s">
        <v>223</v>
      </c>
      <c r="D30" s="86" t="s">
        <v>176</v>
      </c>
      <c r="E30" s="86">
        <v>2</v>
      </c>
      <c r="F30" s="22"/>
      <c r="G30" s="23">
        <f t="shared" si="0"/>
        <v>0</v>
      </c>
      <c r="H30" s="1"/>
    </row>
    <row r="31" spans="1:8" s="2" customFormat="1" ht="21" customHeight="1" x14ac:dyDescent="0.25">
      <c r="A31" s="17" t="s">
        <v>170</v>
      </c>
      <c r="B31" s="18" t="s">
        <v>224</v>
      </c>
      <c r="C31" s="85" t="s">
        <v>225</v>
      </c>
      <c r="D31" s="86" t="s">
        <v>176</v>
      </c>
      <c r="E31" s="86">
        <v>2</v>
      </c>
      <c r="F31" s="22"/>
      <c r="G31" s="23">
        <f t="shared" si="0"/>
        <v>0</v>
      </c>
      <c r="H31" s="1"/>
    </row>
    <row r="32" spans="1:8" s="2" customFormat="1" ht="21" customHeight="1" x14ac:dyDescent="0.25">
      <c r="A32" s="17" t="s">
        <v>170</v>
      </c>
      <c r="B32" s="18" t="s">
        <v>226</v>
      </c>
      <c r="C32" s="85" t="s">
        <v>227</v>
      </c>
      <c r="D32" s="86" t="s">
        <v>12</v>
      </c>
      <c r="E32" s="86">
        <v>1</v>
      </c>
      <c r="F32" s="22"/>
      <c r="G32" s="23">
        <f t="shared" si="0"/>
        <v>0</v>
      </c>
      <c r="H32" s="1"/>
    </row>
    <row r="33" spans="1:9" s="2" customFormat="1" ht="31.5" customHeight="1" thickBot="1" x14ac:dyDescent="0.3">
      <c r="A33" s="17" t="s">
        <v>170</v>
      </c>
      <c r="B33" s="18" t="s">
        <v>228</v>
      </c>
      <c r="C33" s="85" t="s">
        <v>229</v>
      </c>
      <c r="D33" s="86" t="s">
        <v>230</v>
      </c>
      <c r="E33" s="86">
        <v>30</v>
      </c>
      <c r="F33" s="22"/>
      <c r="G33" s="23">
        <f>ROUND((E33*F33),2)</f>
        <v>0</v>
      </c>
      <c r="H33" s="1"/>
    </row>
    <row r="34" spans="1:9" s="2" customFormat="1" ht="45" customHeight="1" thickBot="1" x14ac:dyDescent="0.3">
      <c r="A34" s="25" t="s">
        <v>170</v>
      </c>
      <c r="B34" s="26" t="s">
        <v>231</v>
      </c>
      <c r="C34" s="87" t="s">
        <v>232</v>
      </c>
      <c r="D34" s="88" t="s">
        <v>233</v>
      </c>
      <c r="E34" s="88">
        <v>30</v>
      </c>
      <c r="F34" s="29"/>
      <c r="G34" s="30">
        <f t="shared" si="0"/>
        <v>0</v>
      </c>
      <c r="H34" s="31" t="s">
        <v>33</v>
      </c>
      <c r="I34" s="32">
        <f>ROUND(SUM(G6:G34),2)</f>
        <v>0</v>
      </c>
    </row>
    <row r="35" spans="1:9" s="2" customFormat="1" ht="211.5" customHeight="1" x14ac:dyDescent="0.25">
      <c r="A35" s="11" t="s">
        <v>234</v>
      </c>
      <c r="B35" s="12" t="s">
        <v>171</v>
      </c>
      <c r="C35" s="13" t="s">
        <v>235</v>
      </c>
      <c r="D35" s="84" t="s">
        <v>12</v>
      </c>
      <c r="E35" s="84">
        <v>1</v>
      </c>
      <c r="F35" s="15"/>
      <c r="G35" s="16">
        <f t="shared" si="0"/>
        <v>0</v>
      </c>
      <c r="H35" s="1"/>
    </row>
    <row r="36" spans="1:9" s="2" customFormat="1" ht="20.25" customHeight="1" x14ac:dyDescent="0.25">
      <c r="A36" s="17" t="s">
        <v>234</v>
      </c>
      <c r="B36" s="18" t="s">
        <v>174</v>
      </c>
      <c r="C36" s="85" t="s">
        <v>236</v>
      </c>
      <c r="D36" s="86" t="s">
        <v>176</v>
      </c>
      <c r="E36" s="86">
        <v>2</v>
      </c>
      <c r="F36" s="22"/>
      <c r="G36" s="23">
        <f t="shared" si="0"/>
        <v>0</v>
      </c>
      <c r="H36" s="1"/>
    </row>
    <row r="37" spans="1:9" s="2" customFormat="1" ht="20.25" customHeight="1" x14ac:dyDescent="0.25">
      <c r="A37" s="17" t="s">
        <v>234</v>
      </c>
      <c r="B37" s="18" t="s">
        <v>177</v>
      </c>
      <c r="C37" s="85" t="s">
        <v>237</v>
      </c>
      <c r="D37" s="86" t="s">
        <v>176</v>
      </c>
      <c r="E37" s="86">
        <v>2</v>
      </c>
      <c r="F37" s="22"/>
      <c r="G37" s="23">
        <f t="shared" si="0"/>
        <v>0</v>
      </c>
      <c r="H37" s="1"/>
    </row>
    <row r="38" spans="1:9" s="2" customFormat="1" ht="20.25" customHeight="1" x14ac:dyDescent="0.25">
      <c r="A38" s="17" t="s">
        <v>234</v>
      </c>
      <c r="B38" s="18" t="s">
        <v>179</v>
      </c>
      <c r="C38" s="85" t="s">
        <v>238</v>
      </c>
      <c r="D38" s="86" t="s">
        <v>15</v>
      </c>
      <c r="E38" s="86">
        <v>45</v>
      </c>
      <c r="F38" s="22"/>
      <c r="G38" s="23">
        <f t="shared" si="0"/>
        <v>0</v>
      </c>
      <c r="H38" s="1"/>
    </row>
    <row r="39" spans="1:9" s="2" customFormat="1" ht="19.5" customHeight="1" x14ac:dyDescent="0.25">
      <c r="A39" s="17" t="s">
        <v>234</v>
      </c>
      <c r="B39" s="18" t="s">
        <v>181</v>
      </c>
      <c r="C39" s="85" t="s">
        <v>239</v>
      </c>
      <c r="D39" s="86" t="s">
        <v>15</v>
      </c>
      <c r="E39" s="86">
        <v>12</v>
      </c>
      <c r="F39" s="22"/>
      <c r="G39" s="23">
        <f t="shared" si="0"/>
        <v>0</v>
      </c>
      <c r="H39" s="1"/>
    </row>
    <row r="40" spans="1:9" s="2" customFormat="1" ht="20.25" customHeight="1" x14ac:dyDescent="0.25">
      <c r="A40" s="17" t="s">
        <v>234</v>
      </c>
      <c r="B40" s="18" t="s">
        <v>183</v>
      </c>
      <c r="C40" s="85" t="s">
        <v>240</v>
      </c>
      <c r="D40" s="86" t="s">
        <v>12</v>
      </c>
      <c r="E40" s="86">
        <v>6</v>
      </c>
      <c r="F40" s="22"/>
      <c r="G40" s="23">
        <f t="shared" si="0"/>
        <v>0</v>
      </c>
      <c r="H40" s="1"/>
    </row>
    <row r="41" spans="1:9" s="2" customFormat="1" ht="19.5" customHeight="1" x14ac:dyDescent="0.25">
      <c r="A41" s="17" t="s">
        <v>234</v>
      </c>
      <c r="B41" s="18" t="s">
        <v>185</v>
      </c>
      <c r="C41" s="85" t="s">
        <v>241</v>
      </c>
      <c r="D41" s="86" t="s">
        <v>15</v>
      </c>
      <c r="E41" s="86">
        <v>11</v>
      </c>
      <c r="F41" s="22"/>
      <c r="G41" s="23">
        <f t="shared" si="0"/>
        <v>0</v>
      </c>
      <c r="H41" s="1"/>
    </row>
    <row r="42" spans="1:9" s="2" customFormat="1" ht="20.25" customHeight="1" x14ac:dyDescent="0.25">
      <c r="A42" s="17" t="s">
        <v>234</v>
      </c>
      <c r="B42" s="18" t="s">
        <v>187</v>
      </c>
      <c r="C42" s="85" t="s">
        <v>242</v>
      </c>
      <c r="D42" s="86" t="s">
        <v>15</v>
      </c>
      <c r="E42" s="86">
        <v>17</v>
      </c>
      <c r="F42" s="22"/>
      <c r="G42" s="23">
        <f t="shared" si="0"/>
        <v>0</v>
      </c>
      <c r="H42" s="1"/>
    </row>
    <row r="43" spans="1:9" s="2" customFormat="1" ht="19.5" customHeight="1" x14ac:dyDescent="0.25">
      <c r="A43" s="17" t="s">
        <v>234</v>
      </c>
      <c r="B43" s="18" t="s">
        <v>189</v>
      </c>
      <c r="C43" s="85" t="s">
        <v>243</v>
      </c>
      <c r="D43" s="86" t="s">
        <v>15</v>
      </c>
      <c r="E43" s="86">
        <v>17</v>
      </c>
      <c r="F43" s="22"/>
      <c r="G43" s="23">
        <f t="shared" si="0"/>
        <v>0</v>
      </c>
      <c r="H43" s="1"/>
    </row>
    <row r="44" spans="1:9" s="2" customFormat="1" ht="19.5" customHeight="1" x14ac:dyDescent="0.25">
      <c r="A44" s="17" t="s">
        <v>234</v>
      </c>
      <c r="B44" s="18" t="s">
        <v>191</v>
      </c>
      <c r="C44" s="85" t="s">
        <v>244</v>
      </c>
      <c r="D44" s="86" t="s">
        <v>245</v>
      </c>
      <c r="E44" s="86">
        <v>1</v>
      </c>
      <c r="F44" s="22"/>
      <c r="G44" s="23">
        <f t="shared" si="0"/>
        <v>0</v>
      </c>
      <c r="H44" s="1"/>
    </row>
    <row r="45" spans="1:9" s="2" customFormat="1" ht="19.5" customHeight="1" x14ac:dyDescent="0.25">
      <c r="A45" s="17" t="s">
        <v>234</v>
      </c>
      <c r="B45" s="18" t="s">
        <v>193</v>
      </c>
      <c r="C45" s="85" t="s">
        <v>246</v>
      </c>
      <c r="D45" s="86" t="s">
        <v>12</v>
      </c>
      <c r="E45" s="86">
        <v>2</v>
      </c>
      <c r="F45" s="22"/>
      <c r="G45" s="23">
        <f t="shared" si="0"/>
        <v>0</v>
      </c>
      <c r="H45" s="1"/>
    </row>
    <row r="46" spans="1:9" s="2" customFormat="1" ht="20.25" customHeight="1" thickBot="1" x14ac:dyDescent="0.3">
      <c r="A46" s="17" t="s">
        <v>234</v>
      </c>
      <c r="B46" s="18" t="s">
        <v>195</v>
      </c>
      <c r="C46" s="85" t="s">
        <v>247</v>
      </c>
      <c r="D46" s="86" t="s">
        <v>176</v>
      </c>
      <c r="E46" s="86">
        <v>2</v>
      </c>
      <c r="F46" s="22"/>
      <c r="G46" s="23">
        <f t="shared" si="0"/>
        <v>0</v>
      </c>
      <c r="H46" s="1"/>
    </row>
    <row r="47" spans="1:9" s="2" customFormat="1" ht="64.95" customHeight="1" thickBot="1" x14ac:dyDescent="0.3">
      <c r="A47" s="25" t="s">
        <v>234</v>
      </c>
      <c r="B47" s="26" t="s">
        <v>197</v>
      </c>
      <c r="C47" s="87" t="s">
        <v>248</v>
      </c>
      <c r="D47" s="88" t="s">
        <v>12</v>
      </c>
      <c r="E47" s="88">
        <v>3</v>
      </c>
      <c r="F47" s="29"/>
      <c r="G47" s="30">
        <f t="shared" si="0"/>
        <v>0</v>
      </c>
      <c r="H47" s="31" t="s">
        <v>50</v>
      </c>
      <c r="I47" s="32">
        <f>ROUND(SUM(G35:G47),2)</f>
        <v>0</v>
      </c>
    </row>
    <row r="48" spans="1:9" s="2" customFormat="1" ht="44.4" customHeight="1" thickBot="1" x14ac:dyDescent="0.3">
      <c r="A48" s="89"/>
      <c r="B48" s="90"/>
      <c r="C48" s="70"/>
      <c r="D48" s="91"/>
      <c r="E48" s="92"/>
      <c r="F48" s="46" t="s">
        <v>99</v>
      </c>
      <c r="G48" s="47">
        <f>SUM(G6:G47)</f>
        <v>0</v>
      </c>
      <c r="H48" s="1"/>
    </row>
    <row r="49" spans="1:9" s="2" customFormat="1" ht="20.25" customHeight="1" x14ac:dyDescent="0.25">
      <c r="A49" s="89"/>
      <c r="B49" s="90"/>
      <c r="C49" s="70"/>
      <c r="D49" s="91"/>
      <c r="E49" s="92"/>
      <c r="F49" s="93"/>
      <c r="G49" s="76"/>
      <c r="H49" s="1"/>
    </row>
    <row r="50" spans="1:9" s="2" customFormat="1" ht="20.25" customHeight="1" x14ac:dyDescent="0.25">
      <c r="A50" s="89"/>
      <c r="B50" s="90"/>
      <c r="C50" s="70"/>
      <c r="D50" s="91"/>
      <c r="E50" s="92"/>
      <c r="F50" s="93"/>
      <c r="G50" s="76"/>
      <c r="H50" s="1"/>
    </row>
    <row r="51" spans="1:9" s="2" customFormat="1" ht="38.25" customHeight="1" thickBot="1" x14ac:dyDescent="0.3">
      <c r="A51" s="89"/>
      <c r="B51" s="90"/>
      <c r="C51" s="70"/>
      <c r="D51" s="91"/>
      <c r="E51" s="92"/>
      <c r="F51" s="93"/>
      <c r="G51" s="76"/>
    </row>
    <row r="52" spans="1:9" s="2" customFormat="1" ht="26.25" customHeight="1" x14ac:dyDescent="0.25">
      <c r="A52" s="495" t="s">
        <v>100</v>
      </c>
      <c r="B52" s="496"/>
      <c r="C52" s="496"/>
      <c r="D52" s="496"/>
      <c r="E52" s="496"/>
      <c r="F52" s="496"/>
      <c r="G52" s="497"/>
      <c r="H52" s="1"/>
    </row>
    <row r="53" spans="1:9" s="2" customFormat="1" ht="40.5" customHeight="1" thickBot="1" x14ac:dyDescent="0.3">
      <c r="A53" s="78" t="s">
        <v>2</v>
      </c>
      <c r="B53" s="79" t="s">
        <v>3</v>
      </c>
      <c r="C53" s="79" t="s">
        <v>4</v>
      </c>
      <c r="D53" s="79" t="s">
        <v>5</v>
      </c>
      <c r="E53" s="80" t="s">
        <v>6</v>
      </c>
      <c r="F53" s="81" t="s">
        <v>7</v>
      </c>
      <c r="G53" s="82" t="s">
        <v>8</v>
      </c>
      <c r="H53" s="1"/>
    </row>
    <row r="54" spans="1:9" s="2" customFormat="1" ht="21" customHeight="1" x14ac:dyDescent="0.25">
      <c r="A54" s="11" t="s">
        <v>170</v>
      </c>
      <c r="B54" s="12" t="s">
        <v>171</v>
      </c>
      <c r="C54" s="83" t="s">
        <v>172</v>
      </c>
      <c r="D54" s="84" t="s">
        <v>173</v>
      </c>
      <c r="E54" s="84">
        <v>1</v>
      </c>
      <c r="F54" s="15"/>
      <c r="G54" s="16">
        <f t="shared" ref="G54:G75" si="1">ROUND((E54*F54),2)</f>
        <v>0</v>
      </c>
      <c r="H54" s="1"/>
    </row>
    <row r="55" spans="1:9" s="2" customFormat="1" ht="21" customHeight="1" x14ac:dyDescent="0.25">
      <c r="A55" s="17" t="s">
        <v>170</v>
      </c>
      <c r="B55" s="18" t="s">
        <v>174</v>
      </c>
      <c r="C55" s="85" t="s">
        <v>175</v>
      </c>
      <c r="D55" s="86" t="s">
        <v>176</v>
      </c>
      <c r="E55" s="86">
        <v>1</v>
      </c>
      <c r="F55" s="22"/>
      <c r="G55" s="23">
        <f t="shared" si="1"/>
        <v>0</v>
      </c>
      <c r="H55" s="1"/>
    </row>
    <row r="56" spans="1:9" s="2" customFormat="1" ht="38.25" customHeight="1" x14ac:dyDescent="0.25">
      <c r="A56" s="17" t="s">
        <v>170</v>
      </c>
      <c r="B56" s="18" t="s">
        <v>177</v>
      </c>
      <c r="C56" s="85" t="s">
        <v>178</v>
      </c>
      <c r="D56" s="86" t="s">
        <v>176</v>
      </c>
      <c r="E56" s="86">
        <v>1</v>
      </c>
      <c r="F56" s="22"/>
      <c r="G56" s="23">
        <f t="shared" si="1"/>
        <v>0</v>
      </c>
      <c r="H56" s="1"/>
    </row>
    <row r="57" spans="1:9" s="2" customFormat="1" ht="44.25" customHeight="1" x14ac:dyDescent="0.25">
      <c r="A57" s="17" t="s">
        <v>170</v>
      </c>
      <c r="B57" s="18" t="s">
        <v>179</v>
      </c>
      <c r="C57" s="85" t="s">
        <v>180</v>
      </c>
      <c r="D57" s="86" t="s">
        <v>15</v>
      </c>
      <c r="E57" s="86">
        <v>15</v>
      </c>
      <c r="F57" s="22"/>
      <c r="G57" s="23">
        <f t="shared" si="1"/>
        <v>0</v>
      </c>
      <c r="H57" s="1"/>
    </row>
    <row r="58" spans="1:9" x14ac:dyDescent="0.3">
      <c r="A58" s="17" t="s">
        <v>170</v>
      </c>
      <c r="B58" s="18" t="s">
        <v>181</v>
      </c>
      <c r="C58" s="85" t="s">
        <v>182</v>
      </c>
      <c r="D58" s="86" t="s">
        <v>15</v>
      </c>
      <c r="E58" s="86">
        <v>17</v>
      </c>
      <c r="F58" s="22"/>
      <c r="G58" s="23">
        <f t="shared" si="1"/>
        <v>0</v>
      </c>
      <c r="H58" s="1"/>
      <c r="I58" s="2"/>
    </row>
    <row r="59" spans="1:9" x14ac:dyDescent="0.3">
      <c r="A59" s="17" t="s">
        <v>170</v>
      </c>
      <c r="B59" s="18" t="s">
        <v>183</v>
      </c>
      <c r="C59" s="85" t="s">
        <v>184</v>
      </c>
      <c r="D59" s="86" t="s">
        <v>15</v>
      </c>
      <c r="E59" s="86">
        <v>32</v>
      </c>
      <c r="F59" s="22"/>
      <c r="G59" s="23">
        <f t="shared" si="1"/>
        <v>0</v>
      </c>
      <c r="H59" s="1"/>
      <c r="I59" s="2"/>
    </row>
    <row r="60" spans="1:9" x14ac:dyDescent="0.3">
      <c r="A60" s="17" t="s">
        <v>170</v>
      </c>
      <c r="B60" s="18" t="s">
        <v>185</v>
      </c>
      <c r="C60" s="85" t="s">
        <v>186</v>
      </c>
      <c r="D60" s="86" t="s">
        <v>15</v>
      </c>
      <c r="E60" s="86">
        <v>32</v>
      </c>
      <c r="F60" s="22"/>
      <c r="G60" s="23">
        <f t="shared" si="1"/>
        <v>0</v>
      </c>
      <c r="H60" s="1"/>
      <c r="I60" s="2"/>
    </row>
    <row r="61" spans="1:9" x14ac:dyDescent="0.3">
      <c r="A61" s="17" t="s">
        <v>170</v>
      </c>
      <c r="B61" s="18" t="s">
        <v>187</v>
      </c>
      <c r="C61" s="85" t="s">
        <v>188</v>
      </c>
      <c r="D61" s="86" t="s">
        <v>176</v>
      </c>
      <c r="E61" s="86">
        <v>2</v>
      </c>
      <c r="F61" s="22"/>
      <c r="G61" s="23">
        <f t="shared" si="1"/>
        <v>0</v>
      </c>
      <c r="H61" s="1"/>
      <c r="I61" s="2"/>
    </row>
    <row r="62" spans="1:9" x14ac:dyDescent="0.3">
      <c r="A62" s="17" t="s">
        <v>170</v>
      </c>
      <c r="B62" s="18" t="s">
        <v>189</v>
      </c>
      <c r="C62" s="85" t="s">
        <v>190</v>
      </c>
      <c r="D62" s="86" t="s">
        <v>15</v>
      </c>
      <c r="E62" s="86">
        <v>12</v>
      </c>
      <c r="F62" s="22"/>
      <c r="G62" s="23">
        <f t="shared" si="1"/>
        <v>0</v>
      </c>
      <c r="H62" s="1"/>
      <c r="I62" s="2"/>
    </row>
    <row r="63" spans="1:9" x14ac:dyDescent="0.3">
      <c r="A63" s="17" t="s">
        <v>170</v>
      </c>
      <c r="B63" s="18" t="s">
        <v>191</v>
      </c>
      <c r="C63" s="85" t="s">
        <v>192</v>
      </c>
      <c r="D63" s="86" t="s">
        <v>15</v>
      </c>
      <c r="E63" s="86">
        <v>44</v>
      </c>
      <c r="F63" s="22"/>
      <c r="G63" s="23">
        <f t="shared" si="1"/>
        <v>0</v>
      </c>
      <c r="H63" s="1"/>
      <c r="I63" s="2"/>
    </row>
    <row r="64" spans="1:9" x14ac:dyDescent="0.3">
      <c r="A64" s="17" t="s">
        <v>170</v>
      </c>
      <c r="B64" s="18" t="s">
        <v>193</v>
      </c>
      <c r="C64" s="85" t="s">
        <v>194</v>
      </c>
      <c r="D64" s="86" t="s">
        <v>15</v>
      </c>
      <c r="E64" s="86">
        <v>6</v>
      </c>
      <c r="F64" s="22"/>
      <c r="G64" s="23">
        <f t="shared" si="1"/>
        <v>0</v>
      </c>
      <c r="H64" s="1"/>
      <c r="I64" s="2"/>
    </row>
    <row r="65" spans="1:9" x14ac:dyDescent="0.3">
      <c r="A65" s="17" t="s">
        <v>170</v>
      </c>
      <c r="B65" s="18" t="s">
        <v>195</v>
      </c>
      <c r="C65" s="85" t="s">
        <v>196</v>
      </c>
      <c r="D65" s="86" t="s">
        <v>15</v>
      </c>
      <c r="E65" s="86">
        <v>8</v>
      </c>
      <c r="F65" s="22"/>
      <c r="G65" s="23">
        <f t="shared" si="1"/>
        <v>0</v>
      </c>
      <c r="H65" s="1"/>
      <c r="I65" s="2"/>
    </row>
    <row r="66" spans="1:9" x14ac:dyDescent="0.3">
      <c r="A66" s="17" t="s">
        <v>170</v>
      </c>
      <c r="B66" s="18" t="s">
        <v>197</v>
      </c>
      <c r="C66" s="85" t="s">
        <v>198</v>
      </c>
      <c r="D66" s="86" t="s">
        <v>15</v>
      </c>
      <c r="E66" s="86">
        <v>22</v>
      </c>
      <c r="F66" s="22"/>
      <c r="G66" s="23">
        <f t="shared" si="1"/>
        <v>0</v>
      </c>
      <c r="H66" s="1"/>
      <c r="I66" s="2"/>
    </row>
    <row r="67" spans="1:9" x14ac:dyDescent="0.3">
      <c r="A67" s="17" t="s">
        <v>170</v>
      </c>
      <c r="B67" s="18" t="s">
        <v>199</v>
      </c>
      <c r="C67" s="85" t="s">
        <v>200</v>
      </c>
      <c r="D67" s="86" t="s">
        <v>176</v>
      </c>
      <c r="E67" s="86">
        <v>1</v>
      </c>
      <c r="F67" s="22"/>
      <c r="G67" s="23">
        <f t="shared" si="1"/>
        <v>0</v>
      </c>
      <c r="H67" s="1"/>
      <c r="I67" s="2"/>
    </row>
    <row r="68" spans="1:9" x14ac:dyDescent="0.3">
      <c r="A68" s="17" t="s">
        <v>170</v>
      </c>
      <c r="B68" s="18" t="s">
        <v>201</v>
      </c>
      <c r="C68" s="85" t="s">
        <v>202</v>
      </c>
      <c r="D68" s="86" t="s">
        <v>176</v>
      </c>
      <c r="E68" s="86">
        <v>2</v>
      </c>
      <c r="F68" s="22"/>
      <c r="G68" s="23">
        <f t="shared" si="1"/>
        <v>0</v>
      </c>
      <c r="H68" s="1"/>
      <c r="I68" s="2"/>
    </row>
    <row r="69" spans="1:9" x14ac:dyDescent="0.3">
      <c r="A69" s="17" t="s">
        <v>170</v>
      </c>
      <c r="B69" s="18" t="s">
        <v>203</v>
      </c>
      <c r="C69" s="85" t="s">
        <v>204</v>
      </c>
      <c r="D69" s="86" t="s">
        <v>176</v>
      </c>
      <c r="E69" s="86">
        <v>2</v>
      </c>
      <c r="F69" s="22"/>
      <c r="G69" s="23">
        <f t="shared" si="1"/>
        <v>0</v>
      </c>
      <c r="H69" s="1"/>
      <c r="I69" s="2"/>
    </row>
    <row r="70" spans="1:9" x14ac:dyDescent="0.3">
      <c r="A70" s="17" t="s">
        <v>170</v>
      </c>
      <c r="B70" s="18" t="s">
        <v>205</v>
      </c>
      <c r="C70" s="85" t="s">
        <v>206</v>
      </c>
      <c r="D70" s="86" t="s">
        <v>176</v>
      </c>
      <c r="E70" s="86">
        <v>2</v>
      </c>
      <c r="F70" s="22"/>
      <c r="G70" s="23">
        <f t="shared" si="1"/>
        <v>0</v>
      </c>
      <c r="H70" s="1"/>
      <c r="I70" s="2"/>
    </row>
    <row r="71" spans="1:9" x14ac:dyDescent="0.3">
      <c r="A71" s="17" t="s">
        <v>170</v>
      </c>
      <c r="B71" s="18" t="s">
        <v>207</v>
      </c>
      <c r="C71" s="85" t="s">
        <v>208</v>
      </c>
      <c r="D71" s="86" t="s">
        <v>176</v>
      </c>
      <c r="E71" s="86">
        <v>2</v>
      </c>
      <c r="F71" s="22"/>
      <c r="G71" s="23">
        <f t="shared" si="1"/>
        <v>0</v>
      </c>
      <c r="H71" s="1"/>
      <c r="I71" s="2"/>
    </row>
    <row r="72" spans="1:9" x14ac:dyDescent="0.3">
      <c r="A72" s="17" t="s">
        <v>170</v>
      </c>
      <c r="B72" s="18" t="s">
        <v>209</v>
      </c>
      <c r="C72" s="85" t="s">
        <v>249</v>
      </c>
      <c r="D72" s="86" t="s">
        <v>176</v>
      </c>
      <c r="E72" s="86">
        <v>2</v>
      </c>
      <c r="F72" s="22"/>
      <c r="G72" s="23">
        <f t="shared" si="1"/>
        <v>0</v>
      </c>
      <c r="H72" s="1"/>
      <c r="I72" s="2"/>
    </row>
    <row r="73" spans="1:9" x14ac:dyDescent="0.3">
      <c r="A73" s="17" t="s">
        <v>170</v>
      </c>
      <c r="B73" s="18" t="s">
        <v>211</v>
      </c>
      <c r="C73" s="85" t="s">
        <v>210</v>
      </c>
      <c r="D73" s="86" t="s">
        <v>12</v>
      </c>
      <c r="E73" s="86">
        <v>2</v>
      </c>
      <c r="F73" s="22"/>
      <c r="G73" s="23">
        <f t="shared" si="1"/>
        <v>0</v>
      </c>
      <c r="H73" s="1"/>
      <c r="I73" s="2"/>
    </row>
    <row r="74" spans="1:9" x14ac:dyDescent="0.3">
      <c r="A74" s="17" t="s">
        <v>170</v>
      </c>
      <c r="B74" s="18" t="s">
        <v>214</v>
      </c>
      <c r="C74" s="85" t="s">
        <v>212</v>
      </c>
      <c r="D74" s="86" t="s">
        <v>213</v>
      </c>
      <c r="E74" s="86">
        <v>4</v>
      </c>
      <c r="F74" s="22"/>
      <c r="G74" s="23">
        <f t="shared" si="1"/>
        <v>0</v>
      </c>
      <c r="H74" s="1"/>
      <c r="I74" s="2"/>
    </row>
    <row r="75" spans="1:9" x14ac:dyDescent="0.3">
      <c r="A75" s="17" t="s">
        <v>170</v>
      </c>
      <c r="B75" s="18" t="s">
        <v>216</v>
      </c>
      <c r="C75" s="85" t="s">
        <v>215</v>
      </c>
      <c r="D75" s="86" t="s">
        <v>176</v>
      </c>
      <c r="E75" s="86">
        <v>6</v>
      </c>
      <c r="F75" s="22"/>
      <c r="G75" s="23">
        <f t="shared" si="1"/>
        <v>0</v>
      </c>
      <c r="H75" s="1"/>
      <c r="I75" s="2"/>
    </row>
    <row r="76" spans="1:9" x14ac:dyDescent="0.3">
      <c r="A76" s="17" t="s">
        <v>170</v>
      </c>
      <c r="B76" s="18" t="s">
        <v>218</v>
      </c>
      <c r="C76" s="85" t="s">
        <v>217</v>
      </c>
      <c r="D76" s="86" t="s">
        <v>176</v>
      </c>
      <c r="E76" s="86">
        <v>3</v>
      </c>
      <c r="F76" s="22"/>
      <c r="G76" s="23">
        <f>ROUND((E76*F76),2)</f>
        <v>0</v>
      </c>
      <c r="H76" s="1"/>
      <c r="I76" s="2"/>
    </row>
    <row r="77" spans="1:9" x14ac:dyDescent="0.3">
      <c r="A77" s="17" t="s">
        <v>170</v>
      </c>
      <c r="B77" s="18" t="s">
        <v>220</v>
      </c>
      <c r="C77" s="85" t="s">
        <v>219</v>
      </c>
      <c r="D77" s="86" t="s">
        <v>176</v>
      </c>
      <c r="E77" s="86">
        <v>2</v>
      </c>
      <c r="F77" s="22"/>
      <c r="G77" s="23">
        <f t="shared" ref="G77:G82" si="2">ROUND((E77*F77),2)</f>
        <v>0</v>
      </c>
      <c r="H77" s="1"/>
      <c r="I77" s="2"/>
    </row>
    <row r="78" spans="1:9" x14ac:dyDescent="0.3">
      <c r="A78" s="17" t="s">
        <v>170</v>
      </c>
      <c r="B78" s="18" t="s">
        <v>222</v>
      </c>
      <c r="C78" s="85" t="s">
        <v>221</v>
      </c>
      <c r="D78" s="86" t="s">
        <v>176</v>
      </c>
      <c r="E78" s="86">
        <v>2</v>
      </c>
      <c r="F78" s="22"/>
      <c r="G78" s="23">
        <f t="shared" si="2"/>
        <v>0</v>
      </c>
      <c r="H78" s="1"/>
      <c r="I78" s="2"/>
    </row>
    <row r="79" spans="1:9" ht="26.4" x14ac:dyDescent="0.3">
      <c r="A79" s="17" t="s">
        <v>170</v>
      </c>
      <c r="B79" s="18" t="s">
        <v>224</v>
      </c>
      <c r="C79" s="85" t="s">
        <v>223</v>
      </c>
      <c r="D79" s="86" t="s">
        <v>176</v>
      </c>
      <c r="E79" s="86">
        <v>2</v>
      </c>
      <c r="F79" s="22"/>
      <c r="G79" s="23">
        <f t="shared" si="2"/>
        <v>0</v>
      </c>
      <c r="H79" s="1"/>
      <c r="I79" s="2"/>
    </row>
    <row r="80" spans="1:9" x14ac:dyDescent="0.3">
      <c r="A80" s="17" t="s">
        <v>170</v>
      </c>
      <c r="B80" s="18" t="s">
        <v>226</v>
      </c>
      <c r="C80" s="85" t="s">
        <v>225</v>
      </c>
      <c r="D80" s="86" t="s">
        <v>176</v>
      </c>
      <c r="E80" s="86">
        <v>2</v>
      </c>
      <c r="F80" s="22"/>
      <c r="G80" s="23">
        <f t="shared" si="2"/>
        <v>0</v>
      </c>
      <c r="H80" s="1"/>
      <c r="I80" s="2"/>
    </row>
    <row r="81" spans="1:9" x14ac:dyDescent="0.3">
      <c r="A81" s="17" t="s">
        <v>170</v>
      </c>
      <c r="B81" s="18" t="s">
        <v>228</v>
      </c>
      <c r="C81" s="85" t="s">
        <v>227</v>
      </c>
      <c r="D81" s="86" t="s">
        <v>12</v>
      </c>
      <c r="E81" s="86">
        <v>1</v>
      </c>
      <c r="F81" s="22"/>
      <c r="G81" s="23">
        <f>ROUND((E81*F81),2)</f>
        <v>0</v>
      </c>
      <c r="H81" s="1"/>
      <c r="I81" s="2"/>
    </row>
    <row r="82" spans="1:9" ht="16.2" thickBot="1" x14ac:dyDescent="0.35">
      <c r="A82" s="17" t="s">
        <v>170</v>
      </c>
      <c r="B82" s="18" t="s">
        <v>231</v>
      </c>
      <c r="C82" s="85" t="s">
        <v>229</v>
      </c>
      <c r="D82" s="86" t="s">
        <v>230</v>
      </c>
      <c r="E82" s="86">
        <v>17</v>
      </c>
      <c r="F82" s="22"/>
      <c r="G82" s="23">
        <f t="shared" si="2"/>
        <v>0</v>
      </c>
      <c r="H82" s="1"/>
      <c r="I82" s="2"/>
    </row>
    <row r="83" spans="1:9" ht="28.2" thickBot="1" x14ac:dyDescent="0.35">
      <c r="A83" s="25" t="s">
        <v>170</v>
      </c>
      <c r="B83" s="26" t="s">
        <v>250</v>
      </c>
      <c r="C83" s="87" t="s">
        <v>232</v>
      </c>
      <c r="D83" s="88" t="s">
        <v>233</v>
      </c>
      <c r="E83" s="88">
        <v>17</v>
      </c>
      <c r="F83" s="29"/>
      <c r="G83" s="30">
        <f>ROUND((E83*F83),2)</f>
        <v>0</v>
      </c>
      <c r="H83" s="31" t="s">
        <v>33</v>
      </c>
      <c r="I83" s="32">
        <f>ROUND(SUM(G54:G83),2)</f>
        <v>0</v>
      </c>
    </row>
    <row r="84" spans="1:9" ht="199.5" customHeight="1" x14ac:dyDescent="0.3">
      <c r="A84" s="11" t="s">
        <v>234</v>
      </c>
      <c r="B84" s="12" t="s">
        <v>171</v>
      </c>
      <c r="C84" s="13" t="s">
        <v>235</v>
      </c>
      <c r="D84" s="84" t="s">
        <v>12</v>
      </c>
      <c r="E84" s="84">
        <v>1</v>
      </c>
      <c r="F84" s="15"/>
      <c r="G84" s="16">
        <f t="shared" ref="G84:G97" si="3">ROUND((E84*F84),2)</f>
        <v>0</v>
      </c>
      <c r="H84" s="1"/>
      <c r="I84" s="2"/>
    </row>
    <row r="85" spans="1:9" x14ac:dyDescent="0.3">
      <c r="A85" s="17" t="s">
        <v>234</v>
      </c>
      <c r="B85" s="18" t="s">
        <v>174</v>
      </c>
      <c r="C85" s="85" t="s">
        <v>236</v>
      </c>
      <c r="D85" s="86" t="s">
        <v>176</v>
      </c>
      <c r="E85" s="86">
        <v>2</v>
      </c>
      <c r="F85" s="22"/>
      <c r="G85" s="23">
        <f t="shared" si="3"/>
        <v>0</v>
      </c>
      <c r="H85" s="1"/>
      <c r="I85" s="2"/>
    </row>
    <row r="86" spans="1:9" x14ac:dyDescent="0.3">
      <c r="A86" s="17" t="s">
        <v>234</v>
      </c>
      <c r="B86" s="18" t="s">
        <v>177</v>
      </c>
      <c r="C86" s="85" t="s">
        <v>237</v>
      </c>
      <c r="D86" s="86" t="s">
        <v>176</v>
      </c>
      <c r="E86" s="86">
        <v>4</v>
      </c>
      <c r="F86" s="22"/>
      <c r="G86" s="23">
        <f t="shared" si="3"/>
        <v>0</v>
      </c>
      <c r="H86" s="1"/>
      <c r="I86" s="2"/>
    </row>
    <row r="87" spans="1:9" x14ac:dyDescent="0.3">
      <c r="A87" s="17" t="s">
        <v>234</v>
      </c>
      <c r="B87" s="18" t="s">
        <v>179</v>
      </c>
      <c r="C87" s="85" t="s">
        <v>238</v>
      </c>
      <c r="D87" s="86" t="s">
        <v>15</v>
      </c>
      <c r="E87" s="86">
        <v>60</v>
      </c>
      <c r="F87" s="22"/>
      <c r="G87" s="23">
        <f t="shared" si="3"/>
        <v>0</v>
      </c>
      <c r="H87" s="1"/>
      <c r="I87" s="2"/>
    </row>
    <row r="88" spans="1:9" x14ac:dyDescent="0.3">
      <c r="A88" s="17" t="s">
        <v>234</v>
      </c>
      <c r="B88" s="18" t="s">
        <v>181</v>
      </c>
      <c r="C88" s="85" t="s">
        <v>239</v>
      </c>
      <c r="D88" s="86" t="s">
        <v>15</v>
      </c>
      <c r="E88" s="86">
        <v>22</v>
      </c>
      <c r="F88" s="22"/>
      <c r="G88" s="23">
        <f t="shared" si="3"/>
        <v>0</v>
      </c>
      <c r="H88" s="1"/>
      <c r="I88" s="2"/>
    </row>
    <row r="89" spans="1:9" ht="15.6" x14ac:dyDescent="0.3">
      <c r="A89" s="17" t="s">
        <v>234</v>
      </c>
      <c r="B89" s="18" t="s">
        <v>183</v>
      </c>
      <c r="C89" s="85" t="s">
        <v>240</v>
      </c>
      <c r="D89" s="86" t="s">
        <v>12</v>
      </c>
      <c r="E89" s="86">
        <v>6</v>
      </c>
      <c r="F89" s="22"/>
      <c r="G89" s="23">
        <f t="shared" si="3"/>
        <v>0</v>
      </c>
      <c r="H89" s="1"/>
      <c r="I89" s="2"/>
    </row>
    <row r="90" spans="1:9" x14ac:dyDescent="0.3">
      <c r="A90" s="17" t="s">
        <v>234</v>
      </c>
      <c r="B90" s="18" t="s">
        <v>185</v>
      </c>
      <c r="C90" s="85" t="s">
        <v>241</v>
      </c>
      <c r="D90" s="86" t="s">
        <v>15</v>
      </c>
      <c r="E90" s="86">
        <v>12</v>
      </c>
      <c r="F90" s="22"/>
      <c r="G90" s="23">
        <f t="shared" si="3"/>
        <v>0</v>
      </c>
      <c r="H90" s="1"/>
      <c r="I90" s="2"/>
    </row>
    <row r="91" spans="1:9" x14ac:dyDescent="0.3">
      <c r="A91" s="17" t="s">
        <v>234</v>
      </c>
      <c r="B91" s="18" t="s">
        <v>187</v>
      </c>
      <c r="C91" s="85" t="s">
        <v>242</v>
      </c>
      <c r="D91" s="86" t="s">
        <v>15</v>
      </c>
      <c r="E91" s="86">
        <v>32</v>
      </c>
      <c r="F91" s="22"/>
      <c r="G91" s="23">
        <f t="shared" si="3"/>
        <v>0</v>
      </c>
      <c r="H91" s="1"/>
      <c r="I91" s="2"/>
    </row>
    <row r="92" spans="1:9" x14ac:dyDescent="0.3">
      <c r="A92" s="17" t="s">
        <v>234</v>
      </c>
      <c r="B92" s="18" t="s">
        <v>189</v>
      </c>
      <c r="C92" s="85" t="s">
        <v>243</v>
      </c>
      <c r="D92" s="86" t="s">
        <v>15</v>
      </c>
      <c r="E92" s="86">
        <v>32</v>
      </c>
      <c r="F92" s="22"/>
      <c r="G92" s="23">
        <f t="shared" si="3"/>
        <v>0</v>
      </c>
      <c r="H92" s="1"/>
      <c r="I92" s="2"/>
    </row>
    <row r="93" spans="1:9" x14ac:dyDescent="0.3">
      <c r="A93" s="17" t="s">
        <v>234</v>
      </c>
      <c r="B93" s="18" t="s">
        <v>191</v>
      </c>
      <c r="C93" s="85" t="s">
        <v>244</v>
      </c>
      <c r="D93" s="86" t="s">
        <v>245</v>
      </c>
      <c r="E93" s="86">
        <v>1</v>
      </c>
      <c r="F93" s="22"/>
      <c r="G93" s="23">
        <f t="shared" si="3"/>
        <v>0</v>
      </c>
      <c r="H93" s="1"/>
      <c r="I93" s="2"/>
    </row>
    <row r="94" spans="1:9" x14ac:dyDescent="0.3">
      <c r="A94" s="17" t="s">
        <v>234</v>
      </c>
      <c r="B94" s="18" t="s">
        <v>193</v>
      </c>
      <c r="C94" s="85" t="s">
        <v>246</v>
      </c>
      <c r="D94" s="86" t="s">
        <v>12</v>
      </c>
      <c r="E94" s="86">
        <v>2</v>
      </c>
      <c r="F94" s="22"/>
      <c r="G94" s="23">
        <f t="shared" si="3"/>
        <v>0</v>
      </c>
      <c r="H94" s="1"/>
      <c r="I94" s="2"/>
    </row>
    <row r="95" spans="1:9" x14ac:dyDescent="0.3">
      <c r="A95" s="17" t="s">
        <v>234</v>
      </c>
      <c r="B95" s="18" t="s">
        <v>195</v>
      </c>
      <c r="C95" s="85" t="s">
        <v>247</v>
      </c>
      <c r="D95" s="86" t="s">
        <v>176</v>
      </c>
      <c r="E95" s="86">
        <v>2</v>
      </c>
      <c r="F95" s="22"/>
      <c r="G95" s="23">
        <f t="shared" si="3"/>
        <v>0</v>
      </c>
      <c r="H95" s="1"/>
      <c r="I95" s="2"/>
    </row>
    <row r="96" spans="1:9" ht="15" thickBot="1" x14ac:dyDescent="0.35">
      <c r="A96" s="17" t="s">
        <v>234</v>
      </c>
      <c r="B96" s="18" t="s">
        <v>197</v>
      </c>
      <c r="C96" s="85" t="s">
        <v>251</v>
      </c>
      <c r="D96" s="86" t="s">
        <v>176</v>
      </c>
      <c r="E96" s="86">
        <v>2</v>
      </c>
      <c r="F96" s="22"/>
      <c r="G96" s="23">
        <f t="shared" si="3"/>
        <v>0</v>
      </c>
    </row>
    <row r="97" spans="1:9" ht="28.2" thickBot="1" x14ac:dyDescent="0.35">
      <c r="A97" s="25" t="s">
        <v>234</v>
      </c>
      <c r="B97" s="26" t="s">
        <v>199</v>
      </c>
      <c r="C97" s="87" t="s">
        <v>248</v>
      </c>
      <c r="D97" s="88" t="s">
        <v>12</v>
      </c>
      <c r="E97" s="88">
        <v>3</v>
      </c>
      <c r="F97" s="29"/>
      <c r="G97" s="30">
        <f t="shared" si="3"/>
        <v>0</v>
      </c>
      <c r="H97" s="31" t="s">
        <v>50</v>
      </c>
      <c r="I97" s="32">
        <f>ROUND(SUM(G84:G96),2)</f>
        <v>0</v>
      </c>
    </row>
    <row r="98" spans="1:9" ht="42" thickBot="1" x14ac:dyDescent="0.35">
      <c r="F98" s="46" t="s">
        <v>169</v>
      </c>
      <c r="G98" s="47">
        <f>SUM(G54:G97)</f>
        <v>0</v>
      </c>
    </row>
  </sheetData>
  <mergeCells count="3">
    <mergeCell ref="A1:G2"/>
    <mergeCell ref="A4:G4"/>
    <mergeCell ref="A52:G52"/>
  </mergeCells>
  <pageMargins left="0.7" right="0.7" top="0.75" bottom="0.75" header="0.3" footer="0.3"/>
  <pageSetup paperSize="9" orientation="portrait" horizontalDpi="30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23BE-DE11-4E4F-81D0-F9DEFA7260A2}">
  <dimension ref="A1:I122"/>
  <sheetViews>
    <sheetView topLeftCell="E102" zoomScale="85" zoomScaleNormal="85" workbookViewId="0">
      <selection activeCell="G112" sqref="G112"/>
    </sheetView>
  </sheetViews>
  <sheetFormatPr defaultColWidth="9.109375" defaultRowHeight="13.8" x14ac:dyDescent="0.25"/>
  <cols>
    <col min="1" max="1" width="39.6640625" style="68" customWidth="1"/>
    <col min="2" max="2" width="10.5546875" style="69" customWidth="1"/>
    <col min="3" max="3" width="79.33203125" style="70" customWidth="1"/>
    <col min="4" max="4" width="9.109375" style="69"/>
    <col min="5" max="5" width="16.33203125" style="69" customWidth="1"/>
    <col min="6" max="6" width="20.6640625" style="77" customWidth="1"/>
    <col min="7" max="7" width="14.6640625" style="69" customWidth="1"/>
    <col min="8" max="8" width="21.5546875" style="1" customWidth="1"/>
    <col min="9" max="9" width="16.109375" style="2" customWidth="1"/>
    <col min="10" max="16384" width="9.109375" style="2"/>
  </cols>
  <sheetData>
    <row r="1" spans="1:9" ht="39.9" customHeight="1" x14ac:dyDescent="0.25">
      <c r="A1" s="485" t="s">
        <v>0</v>
      </c>
      <c r="B1" s="485"/>
      <c r="C1" s="485"/>
      <c r="D1" s="485"/>
      <c r="E1" s="485"/>
      <c r="F1" s="485"/>
      <c r="G1" s="485"/>
    </row>
    <row r="2" spans="1:9" ht="21.75" customHeight="1" thickBot="1" x14ac:dyDescent="0.3">
      <c r="A2" s="3"/>
      <c r="B2" s="3"/>
      <c r="C2" s="3"/>
      <c r="D2" s="3"/>
      <c r="E2" s="4"/>
      <c r="F2" s="3"/>
      <c r="G2" s="3"/>
    </row>
    <row r="3" spans="1:9" ht="21.75" customHeight="1" x14ac:dyDescent="0.25">
      <c r="A3" s="486" t="s">
        <v>1</v>
      </c>
      <c r="B3" s="487"/>
      <c r="C3" s="487"/>
      <c r="D3" s="487"/>
      <c r="E3" s="487"/>
      <c r="F3" s="487"/>
      <c r="G3" s="488"/>
    </row>
    <row r="4" spans="1:9" ht="28.2" thickBot="1" x14ac:dyDescent="0.3">
      <c r="A4" s="5" t="s">
        <v>2</v>
      </c>
      <c r="B4" s="6" t="s">
        <v>3</v>
      </c>
      <c r="C4" s="7" t="s">
        <v>4</v>
      </c>
      <c r="D4" s="7" t="s">
        <v>5</v>
      </c>
      <c r="E4" s="8" t="s">
        <v>6</v>
      </c>
      <c r="F4" s="9" t="s">
        <v>7</v>
      </c>
      <c r="G4" s="10" t="s">
        <v>8</v>
      </c>
    </row>
    <row r="5" spans="1:9" ht="20.25" customHeight="1" x14ac:dyDescent="0.25">
      <c r="A5" s="11" t="s">
        <v>9</v>
      </c>
      <c r="B5" s="12" t="s">
        <v>10</v>
      </c>
      <c r="C5" s="13" t="s">
        <v>11</v>
      </c>
      <c r="D5" s="14" t="s">
        <v>12</v>
      </c>
      <c r="E5" s="14">
        <v>1</v>
      </c>
      <c r="F5" s="15"/>
      <c r="G5" s="16">
        <f t="shared" ref="G5:G40" si="0">ROUND((E5*F5),2)</f>
        <v>0</v>
      </c>
    </row>
    <row r="6" spans="1:9" ht="20.25" customHeight="1" x14ac:dyDescent="0.25">
      <c r="A6" s="17" t="s">
        <v>9</v>
      </c>
      <c r="B6" s="18" t="s">
        <v>13</v>
      </c>
      <c r="C6" s="19" t="s">
        <v>14</v>
      </c>
      <c r="D6" s="20" t="s">
        <v>15</v>
      </c>
      <c r="E6" s="21">
        <v>33</v>
      </c>
      <c r="F6" s="22"/>
      <c r="G6" s="23">
        <f t="shared" si="0"/>
        <v>0</v>
      </c>
    </row>
    <row r="7" spans="1:9" ht="20.25" customHeight="1" x14ac:dyDescent="0.25">
      <c r="A7" s="17" t="s">
        <v>9</v>
      </c>
      <c r="B7" s="18" t="s">
        <v>16</v>
      </c>
      <c r="C7" s="19" t="s">
        <v>17</v>
      </c>
      <c r="D7" s="21" t="s">
        <v>15</v>
      </c>
      <c r="E7" s="21">
        <v>36.5</v>
      </c>
      <c r="F7" s="22"/>
      <c r="G7" s="23">
        <f t="shared" si="0"/>
        <v>0</v>
      </c>
    </row>
    <row r="8" spans="1:9" ht="20.25" customHeight="1" x14ac:dyDescent="0.25">
      <c r="A8" s="17" t="s">
        <v>9</v>
      </c>
      <c r="B8" s="18" t="s">
        <v>18</v>
      </c>
      <c r="C8" s="24" t="s">
        <v>19</v>
      </c>
      <c r="D8" s="21" t="s">
        <v>20</v>
      </c>
      <c r="E8" s="21">
        <v>85.4</v>
      </c>
      <c r="F8" s="22"/>
      <c r="G8" s="23">
        <f t="shared" si="0"/>
        <v>0</v>
      </c>
    </row>
    <row r="9" spans="1:9" ht="39" customHeight="1" x14ac:dyDescent="0.25">
      <c r="A9" s="17" t="s">
        <v>9</v>
      </c>
      <c r="B9" s="18" t="s">
        <v>21</v>
      </c>
      <c r="C9" s="24" t="s">
        <v>22</v>
      </c>
      <c r="D9" s="21" t="s">
        <v>23</v>
      </c>
      <c r="E9" s="21">
        <v>19.600000000000001</v>
      </c>
      <c r="F9" s="22"/>
      <c r="G9" s="23">
        <f t="shared" si="0"/>
        <v>0</v>
      </c>
    </row>
    <row r="10" spans="1:9" ht="20.25" customHeight="1" x14ac:dyDescent="0.25">
      <c r="A10" s="17" t="s">
        <v>9</v>
      </c>
      <c r="B10" s="18" t="s">
        <v>24</v>
      </c>
      <c r="C10" s="19" t="s">
        <v>25</v>
      </c>
      <c r="D10" s="21" t="s">
        <v>26</v>
      </c>
      <c r="E10" s="21">
        <v>2</v>
      </c>
      <c r="F10" s="22"/>
      <c r="G10" s="23">
        <f t="shared" si="0"/>
        <v>0</v>
      </c>
    </row>
    <row r="11" spans="1:9" ht="34.5" customHeight="1" x14ac:dyDescent="0.25">
      <c r="A11" s="17" t="s">
        <v>9</v>
      </c>
      <c r="B11" s="18" t="s">
        <v>27</v>
      </c>
      <c r="C11" s="19" t="s">
        <v>28</v>
      </c>
      <c r="D11" s="21" t="s">
        <v>26</v>
      </c>
      <c r="E11" s="21">
        <v>4</v>
      </c>
      <c r="F11" s="22"/>
      <c r="G11" s="23">
        <f t="shared" si="0"/>
        <v>0</v>
      </c>
    </row>
    <row r="12" spans="1:9" ht="36.75" customHeight="1" thickBot="1" x14ac:dyDescent="0.3">
      <c r="A12" s="17" t="s">
        <v>9</v>
      </c>
      <c r="B12" s="18" t="s">
        <v>29</v>
      </c>
      <c r="C12" s="19" t="s">
        <v>30</v>
      </c>
      <c r="D12" s="21" t="s">
        <v>20</v>
      </c>
      <c r="E12" s="21">
        <v>17.899999999999999</v>
      </c>
      <c r="F12" s="22"/>
      <c r="G12" s="23">
        <f t="shared" si="0"/>
        <v>0</v>
      </c>
    </row>
    <row r="13" spans="1:9" ht="27" customHeight="1" thickBot="1" x14ac:dyDescent="0.3">
      <c r="A13" s="25" t="s">
        <v>9</v>
      </c>
      <c r="B13" s="26" t="s">
        <v>31</v>
      </c>
      <c r="C13" s="27" t="s">
        <v>32</v>
      </c>
      <c r="D13" s="28" t="s">
        <v>23</v>
      </c>
      <c r="E13" s="28">
        <v>13.2</v>
      </c>
      <c r="F13" s="29"/>
      <c r="G13" s="30">
        <f t="shared" si="0"/>
        <v>0</v>
      </c>
      <c r="H13" s="31" t="s">
        <v>33</v>
      </c>
      <c r="I13" s="32">
        <f>ROUND(SUM(G5:G13),2)</f>
        <v>0</v>
      </c>
    </row>
    <row r="14" spans="1:9" ht="29.25" customHeight="1" x14ac:dyDescent="0.25">
      <c r="A14" s="11" t="s">
        <v>34</v>
      </c>
      <c r="B14" s="12" t="s">
        <v>35</v>
      </c>
      <c r="C14" s="13" t="s">
        <v>36</v>
      </c>
      <c r="D14" s="33" t="s">
        <v>37</v>
      </c>
      <c r="E14" s="33">
        <v>0.5</v>
      </c>
      <c r="F14" s="15"/>
      <c r="G14" s="16">
        <f t="shared" si="0"/>
        <v>0</v>
      </c>
      <c r="H14" s="34"/>
      <c r="I14" s="35"/>
    </row>
    <row r="15" spans="1:9" ht="29.25" customHeight="1" x14ac:dyDescent="0.25">
      <c r="A15" s="17" t="s">
        <v>34</v>
      </c>
      <c r="B15" s="18" t="s">
        <v>38</v>
      </c>
      <c r="C15" s="24" t="s">
        <v>39</v>
      </c>
      <c r="D15" s="36" t="s">
        <v>37</v>
      </c>
      <c r="E15" s="36">
        <v>12.8</v>
      </c>
      <c r="F15" s="22"/>
      <c r="G15" s="23">
        <f t="shared" si="0"/>
        <v>0</v>
      </c>
      <c r="H15" s="34"/>
      <c r="I15" s="35"/>
    </row>
    <row r="16" spans="1:9" ht="31.5" customHeight="1" x14ac:dyDescent="0.25">
      <c r="A16" s="17" t="s">
        <v>34</v>
      </c>
      <c r="B16" s="18" t="s">
        <v>40</v>
      </c>
      <c r="C16" s="24" t="s">
        <v>41</v>
      </c>
      <c r="D16" s="36" t="s">
        <v>20</v>
      </c>
      <c r="E16" s="36">
        <v>85.4</v>
      </c>
      <c r="F16" s="22"/>
      <c r="G16" s="23">
        <f t="shared" si="0"/>
        <v>0</v>
      </c>
      <c r="H16" s="34"/>
      <c r="I16" s="35"/>
    </row>
    <row r="17" spans="1:9" ht="30" customHeight="1" x14ac:dyDescent="0.25">
      <c r="A17" s="17" t="s">
        <v>34</v>
      </c>
      <c r="B17" s="18" t="s">
        <v>42</v>
      </c>
      <c r="C17" s="24" t="s">
        <v>43</v>
      </c>
      <c r="D17" s="36" t="s">
        <v>37</v>
      </c>
      <c r="E17" s="36">
        <v>25.6</v>
      </c>
      <c r="F17" s="22"/>
      <c r="G17" s="23">
        <f t="shared" si="0"/>
        <v>0</v>
      </c>
      <c r="H17" s="34"/>
      <c r="I17" s="35"/>
    </row>
    <row r="18" spans="1:9" ht="20.25" customHeight="1" x14ac:dyDescent="0.25">
      <c r="A18" s="17" t="s">
        <v>34</v>
      </c>
      <c r="B18" s="18" t="s">
        <v>44</v>
      </c>
      <c r="C18" s="24" t="s">
        <v>45</v>
      </c>
      <c r="D18" s="36" t="s">
        <v>20</v>
      </c>
      <c r="E18" s="36"/>
      <c r="F18" s="22"/>
      <c r="G18" s="23">
        <f t="shared" si="0"/>
        <v>0</v>
      </c>
    </row>
    <row r="19" spans="1:9" ht="34.5" customHeight="1" thickBot="1" x14ac:dyDescent="0.3">
      <c r="A19" s="17" t="s">
        <v>34</v>
      </c>
      <c r="B19" s="18" t="s">
        <v>46</v>
      </c>
      <c r="C19" s="24" t="s">
        <v>47</v>
      </c>
      <c r="D19" s="36" t="s">
        <v>37</v>
      </c>
      <c r="E19" s="36">
        <v>0.5</v>
      </c>
      <c r="F19" s="22"/>
      <c r="G19" s="23">
        <f t="shared" si="0"/>
        <v>0</v>
      </c>
    </row>
    <row r="20" spans="1:9" ht="34.5" customHeight="1" thickBot="1" x14ac:dyDescent="0.3">
      <c r="A20" s="25" t="s">
        <v>34</v>
      </c>
      <c r="B20" s="26" t="s">
        <v>48</v>
      </c>
      <c r="C20" s="27" t="s">
        <v>49</v>
      </c>
      <c r="D20" s="37" t="s">
        <v>20</v>
      </c>
      <c r="E20" s="37">
        <v>4.7</v>
      </c>
      <c r="F20" s="29"/>
      <c r="G20" s="30">
        <f t="shared" si="0"/>
        <v>0</v>
      </c>
      <c r="H20" s="31" t="s">
        <v>50</v>
      </c>
      <c r="I20" s="32">
        <f>ROUND(SUM(G14:G20),2)</f>
        <v>0</v>
      </c>
    </row>
    <row r="21" spans="1:9" ht="31.5" customHeight="1" x14ac:dyDescent="0.25">
      <c r="A21" s="11" t="s">
        <v>51</v>
      </c>
      <c r="B21" s="12" t="s">
        <v>52</v>
      </c>
      <c r="C21" s="13" t="s">
        <v>53</v>
      </c>
      <c r="D21" s="33" t="s">
        <v>20</v>
      </c>
      <c r="E21" s="14">
        <v>6</v>
      </c>
      <c r="F21" s="15"/>
      <c r="G21" s="16">
        <f t="shared" si="0"/>
        <v>0</v>
      </c>
      <c r="H21" s="34"/>
      <c r="I21" s="35"/>
    </row>
    <row r="22" spans="1:9" ht="31.5" customHeight="1" thickBot="1" x14ac:dyDescent="0.3">
      <c r="A22" s="17" t="s">
        <v>51</v>
      </c>
      <c r="B22" s="18" t="s">
        <v>54</v>
      </c>
      <c r="C22" s="24" t="s">
        <v>55</v>
      </c>
      <c r="D22" s="36" t="s">
        <v>20</v>
      </c>
      <c r="E22" s="21">
        <v>6</v>
      </c>
      <c r="F22" s="22"/>
      <c r="G22" s="23">
        <f t="shared" si="0"/>
        <v>0</v>
      </c>
      <c r="H22" s="34"/>
      <c r="I22" s="35"/>
    </row>
    <row r="23" spans="1:9" ht="32.25" customHeight="1" thickBot="1" x14ac:dyDescent="0.3">
      <c r="A23" s="25" t="s">
        <v>51</v>
      </c>
      <c r="B23" s="26" t="s">
        <v>56</v>
      </c>
      <c r="C23" s="27" t="s">
        <v>57</v>
      </c>
      <c r="D23" s="37" t="s">
        <v>15</v>
      </c>
      <c r="E23" s="28">
        <v>36</v>
      </c>
      <c r="F23" s="29"/>
      <c r="G23" s="30">
        <f t="shared" si="0"/>
        <v>0</v>
      </c>
      <c r="H23" s="31" t="s">
        <v>58</v>
      </c>
      <c r="I23" s="32">
        <f>ROUND(SUM(G21:G23),2)</f>
        <v>0</v>
      </c>
    </row>
    <row r="24" spans="1:9" ht="32.25" customHeight="1" x14ac:dyDescent="0.25">
      <c r="A24" s="11" t="s">
        <v>59</v>
      </c>
      <c r="B24" s="12" t="s">
        <v>60</v>
      </c>
      <c r="C24" s="13" t="s">
        <v>61</v>
      </c>
      <c r="D24" s="33" t="s">
        <v>20</v>
      </c>
      <c r="E24" s="14">
        <v>81</v>
      </c>
      <c r="F24" s="15"/>
      <c r="G24" s="16">
        <f t="shared" si="0"/>
        <v>0</v>
      </c>
      <c r="H24" s="34"/>
      <c r="I24" s="35"/>
    </row>
    <row r="25" spans="1:9" ht="31.5" customHeight="1" x14ac:dyDescent="0.25">
      <c r="A25" s="17" t="s">
        <v>59</v>
      </c>
      <c r="B25" s="18" t="s">
        <v>62</v>
      </c>
      <c r="C25" s="24" t="s">
        <v>63</v>
      </c>
      <c r="D25" s="36" t="s">
        <v>20</v>
      </c>
      <c r="E25" s="21">
        <v>24.3</v>
      </c>
      <c r="F25" s="22"/>
      <c r="G25" s="23">
        <f t="shared" si="0"/>
        <v>0</v>
      </c>
      <c r="H25" s="34"/>
      <c r="I25" s="35"/>
    </row>
    <row r="26" spans="1:9" ht="31.5" customHeight="1" x14ac:dyDescent="0.25">
      <c r="A26" s="17" t="s">
        <v>59</v>
      </c>
      <c r="B26" s="18" t="s">
        <v>64</v>
      </c>
      <c r="C26" s="24" t="s">
        <v>65</v>
      </c>
      <c r="D26" s="36" t="s">
        <v>20</v>
      </c>
      <c r="E26" s="21">
        <v>10</v>
      </c>
      <c r="F26" s="22"/>
      <c r="G26" s="23">
        <f t="shared" si="0"/>
        <v>0</v>
      </c>
      <c r="H26" s="34"/>
      <c r="I26" s="35"/>
    </row>
    <row r="27" spans="1:9" ht="31.5" customHeight="1" x14ac:dyDescent="0.25">
      <c r="A27" s="17" t="s">
        <v>59</v>
      </c>
      <c r="B27" s="18" t="s">
        <v>66</v>
      </c>
      <c r="C27" s="24" t="s">
        <v>67</v>
      </c>
      <c r="D27" s="36" t="s">
        <v>20</v>
      </c>
      <c r="E27" s="21">
        <v>7.6</v>
      </c>
      <c r="F27" s="22"/>
      <c r="G27" s="23">
        <f t="shared" si="0"/>
        <v>0</v>
      </c>
      <c r="H27" s="34"/>
      <c r="I27" s="35"/>
    </row>
    <row r="28" spans="1:9" ht="31.5" customHeight="1" x14ac:dyDescent="0.25">
      <c r="A28" s="17" t="s">
        <v>59</v>
      </c>
      <c r="B28" s="18" t="s">
        <v>68</v>
      </c>
      <c r="C28" s="24" t="s">
        <v>69</v>
      </c>
      <c r="D28" s="36" t="s">
        <v>20</v>
      </c>
      <c r="E28" s="21">
        <v>6.7</v>
      </c>
      <c r="F28" s="22"/>
      <c r="G28" s="23">
        <f t="shared" si="0"/>
        <v>0</v>
      </c>
      <c r="H28" s="34"/>
      <c r="I28" s="35"/>
    </row>
    <row r="29" spans="1:9" ht="31.5" customHeight="1" x14ac:dyDescent="0.25">
      <c r="A29" s="17" t="s">
        <v>59</v>
      </c>
      <c r="B29" s="18" t="s">
        <v>70</v>
      </c>
      <c r="C29" s="24" t="s">
        <v>71</v>
      </c>
      <c r="D29" s="36" t="s">
        <v>20</v>
      </c>
      <c r="E29" s="21">
        <v>56.7</v>
      </c>
      <c r="F29" s="22"/>
      <c r="G29" s="23">
        <f t="shared" si="0"/>
        <v>0</v>
      </c>
      <c r="H29" s="34"/>
      <c r="I29" s="35"/>
    </row>
    <row r="30" spans="1:9" ht="31.5" customHeight="1" x14ac:dyDescent="0.25">
      <c r="A30" s="17" t="s">
        <v>59</v>
      </c>
      <c r="B30" s="18" t="s">
        <v>72</v>
      </c>
      <c r="C30" s="24" t="s">
        <v>73</v>
      </c>
      <c r="D30" s="36" t="s">
        <v>20</v>
      </c>
      <c r="E30" s="21">
        <v>14.3</v>
      </c>
      <c r="F30" s="22"/>
      <c r="G30" s="23">
        <f t="shared" si="0"/>
        <v>0</v>
      </c>
      <c r="H30" s="34"/>
      <c r="I30" s="35"/>
    </row>
    <row r="31" spans="1:9" ht="31.5" customHeight="1" thickBot="1" x14ac:dyDescent="0.3">
      <c r="A31" s="17" t="s">
        <v>59</v>
      </c>
      <c r="B31" s="18" t="s">
        <v>74</v>
      </c>
      <c r="C31" s="24" t="s">
        <v>75</v>
      </c>
      <c r="D31" s="36" t="s">
        <v>15</v>
      </c>
      <c r="E31" s="21">
        <v>36</v>
      </c>
      <c r="F31" s="22"/>
      <c r="G31" s="23">
        <f t="shared" si="0"/>
        <v>0</v>
      </c>
      <c r="H31" s="34"/>
      <c r="I31" s="35"/>
    </row>
    <row r="32" spans="1:9" ht="31.5" customHeight="1" thickBot="1" x14ac:dyDescent="0.3">
      <c r="A32" s="25" t="s">
        <v>59</v>
      </c>
      <c r="B32" s="26" t="s">
        <v>76</v>
      </c>
      <c r="C32" s="27" t="s">
        <v>77</v>
      </c>
      <c r="D32" s="37" t="s">
        <v>15</v>
      </c>
      <c r="E32" s="28">
        <v>36</v>
      </c>
      <c r="F32" s="29"/>
      <c r="G32" s="30">
        <f t="shared" si="0"/>
        <v>0</v>
      </c>
      <c r="H32" s="31" t="s">
        <v>78</v>
      </c>
      <c r="I32" s="32">
        <f>ROUND(SUM(G24:G32),2)</f>
        <v>0</v>
      </c>
    </row>
    <row r="33" spans="1:9" s="39" customFormat="1" ht="30.75" customHeight="1" x14ac:dyDescent="0.25">
      <c r="A33" s="11" t="s">
        <v>79</v>
      </c>
      <c r="B33" s="12" t="s">
        <v>80</v>
      </c>
      <c r="C33" s="13" t="s">
        <v>81</v>
      </c>
      <c r="D33" s="33" t="s">
        <v>26</v>
      </c>
      <c r="E33" s="14">
        <v>1</v>
      </c>
      <c r="F33" s="38"/>
      <c r="G33" s="16">
        <f t="shared" si="0"/>
        <v>0</v>
      </c>
    </row>
    <row r="34" spans="1:9" s="39" customFormat="1" ht="30.75" customHeight="1" x14ac:dyDescent="0.25">
      <c r="A34" s="17" t="s">
        <v>79</v>
      </c>
      <c r="B34" s="18" t="s">
        <v>82</v>
      </c>
      <c r="C34" s="24" t="s">
        <v>83</v>
      </c>
      <c r="D34" s="36" t="s">
        <v>26</v>
      </c>
      <c r="E34" s="21">
        <v>1</v>
      </c>
      <c r="F34" s="40"/>
      <c r="G34" s="23">
        <f t="shared" si="0"/>
        <v>0</v>
      </c>
    </row>
    <row r="35" spans="1:9" s="39" customFormat="1" ht="30.75" customHeight="1" x14ac:dyDescent="0.25">
      <c r="A35" s="17" t="s">
        <v>79</v>
      </c>
      <c r="B35" s="18" t="s">
        <v>84</v>
      </c>
      <c r="C35" s="24" t="s">
        <v>85</v>
      </c>
      <c r="D35" s="36" t="s">
        <v>26</v>
      </c>
      <c r="E35" s="21">
        <v>5</v>
      </c>
      <c r="F35" s="40"/>
      <c r="G35" s="23">
        <f t="shared" si="0"/>
        <v>0</v>
      </c>
    </row>
    <row r="36" spans="1:9" s="39" customFormat="1" ht="30.75" customHeight="1" x14ac:dyDescent="0.25">
      <c r="A36" s="17" t="s">
        <v>79</v>
      </c>
      <c r="B36" s="18" t="s">
        <v>86</v>
      </c>
      <c r="C36" s="24" t="s">
        <v>87</v>
      </c>
      <c r="D36" s="36" t="s">
        <v>15</v>
      </c>
      <c r="E36" s="21">
        <v>2.5</v>
      </c>
      <c r="F36" s="40"/>
      <c r="G36" s="23">
        <f t="shared" si="0"/>
        <v>0</v>
      </c>
    </row>
    <row r="37" spans="1:9" s="39" customFormat="1" ht="30.75" customHeight="1" thickBot="1" x14ac:dyDescent="0.3">
      <c r="A37" s="17" t="s">
        <v>79</v>
      </c>
      <c r="B37" s="18" t="s">
        <v>88</v>
      </c>
      <c r="C37" s="24" t="s">
        <v>89</v>
      </c>
      <c r="D37" s="36" t="s">
        <v>26</v>
      </c>
      <c r="E37" s="21">
        <v>6</v>
      </c>
      <c r="F37" s="40"/>
      <c r="G37" s="23">
        <f t="shared" si="0"/>
        <v>0</v>
      </c>
    </row>
    <row r="38" spans="1:9" s="39" customFormat="1" ht="30.75" customHeight="1" thickBot="1" x14ac:dyDescent="0.3">
      <c r="A38" s="25" t="s">
        <v>79</v>
      </c>
      <c r="B38" s="26" t="s">
        <v>90</v>
      </c>
      <c r="C38" s="27" t="s">
        <v>91</v>
      </c>
      <c r="D38" s="37" t="s">
        <v>20</v>
      </c>
      <c r="E38" s="28">
        <v>15.5</v>
      </c>
      <c r="F38" s="41"/>
      <c r="G38" s="30">
        <f t="shared" si="0"/>
        <v>0</v>
      </c>
      <c r="H38" s="31" t="s">
        <v>92</v>
      </c>
      <c r="I38" s="32">
        <f>ROUND(SUM(G33:G39),2)</f>
        <v>0</v>
      </c>
    </row>
    <row r="39" spans="1:9" s="39" customFormat="1" ht="30.75" customHeight="1" thickBot="1" x14ac:dyDescent="0.3">
      <c r="A39" s="42" t="s">
        <v>93</v>
      </c>
      <c r="B39" s="12" t="s">
        <v>94</v>
      </c>
      <c r="C39" s="13" t="s">
        <v>95</v>
      </c>
      <c r="D39" s="33" t="s">
        <v>12</v>
      </c>
      <c r="E39" s="14">
        <v>1</v>
      </c>
      <c r="F39" s="38"/>
      <c r="G39" s="16">
        <f>ROUND((E39*F39),2)</f>
        <v>0</v>
      </c>
    </row>
    <row r="40" spans="1:9" s="39" customFormat="1" ht="29.25" customHeight="1" thickBot="1" x14ac:dyDescent="0.3">
      <c r="A40" s="43" t="s">
        <v>93</v>
      </c>
      <c r="B40" s="26" t="s">
        <v>96</v>
      </c>
      <c r="C40" s="27" t="s">
        <v>97</v>
      </c>
      <c r="D40" s="37" t="s">
        <v>12</v>
      </c>
      <c r="E40" s="28">
        <v>1</v>
      </c>
      <c r="F40" s="41"/>
      <c r="G40" s="30">
        <f t="shared" si="0"/>
        <v>0</v>
      </c>
      <c r="H40" s="31" t="s">
        <v>98</v>
      </c>
      <c r="I40" s="32">
        <f>ROUND(SUM(G39:G39),2)</f>
        <v>0</v>
      </c>
    </row>
    <row r="41" spans="1:9" ht="44.25" customHeight="1" thickBot="1" x14ac:dyDescent="0.3">
      <c r="A41" s="44"/>
      <c r="B41" s="45"/>
      <c r="C41" s="44"/>
      <c r="D41" s="45"/>
      <c r="E41" s="45"/>
      <c r="F41" s="46" t="s">
        <v>99</v>
      </c>
      <c r="G41" s="47">
        <f>SUM(G5:G40)</f>
        <v>0</v>
      </c>
      <c r="H41" s="48"/>
      <c r="I41" s="35"/>
    </row>
    <row r="42" spans="1:9" ht="20.25" customHeight="1" x14ac:dyDescent="0.25">
      <c r="A42" s="49"/>
      <c r="B42" s="50"/>
      <c r="C42" s="50"/>
      <c r="D42" s="50"/>
      <c r="E42" s="51"/>
      <c r="F42" s="50"/>
      <c r="G42" s="52"/>
    </row>
    <row r="43" spans="1:9" ht="14.4" thickBot="1" x14ac:dyDescent="0.3">
      <c r="A43" s="44"/>
      <c r="B43" s="45"/>
      <c r="C43" s="44"/>
      <c r="D43" s="45"/>
      <c r="E43" s="45"/>
      <c r="F43" s="53"/>
      <c r="G43" s="52"/>
    </row>
    <row r="44" spans="1:9" ht="21.75" customHeight="1" x14ac:dyDescent="0.25">
      <c r="A44" s="486" t="s">
        <v>100</v>
      </c>
      <c r="B44" s="487"/>
      <c r="C44" s="487"/>
      <c r="D44" s="487"/>
      <c r="E44" s="487"/>
      <c r="F44" s="487"/>
      <c r="G44" s="488"/>
    </row>
    <row r="45" spans="1:9" ht="28.2" thickBot="1" x14ac:dyDescent="0.3">
      <c r="A45" s="5" t="s">
        <v>2</v>
      </c>
      <c r="B45" s="6" t="s">
        <v>3</v>
      </c>
      <c r="C45" s="7" t="s">
        <v>4</v>
      </c>
      <c r="D45" s="7" t="s">
        <v>5</v>
      </c>
      <c r="E45" s="8" t="s">
        <v>6</v>
      </c>
      <c r="F45" s="9" t="s">
        <v>7</v>
      </c>
      <c r="G45" s="10" t="s">
        <v>8</v>
      </c>
    </row>
    <row r="46" spans="1:9" ht="20.25" customHeight="1" x14ac:dyDescent="0.25">
      <c r="A46" s="11" t="s">
        <v>9</v>
      </c>
      <c r="B46" s="12" t="s">
        <v>10</v>
      </c>
      <c r="C46" s="13" t="s">
        <v>11</v>
      </c>
      <c r="D46" s="14" t="s">
        <v>12</v>
      </c>
      <c r="E46" s="14">
        <v>1</v>
      </c>
      <c r="F46" s="15"/>
      <c r="G46" s="16">
        <f t="shared" ref="G46:G60" si="1">ROUND((E47*F46),2)</f>
        <v>0</v>
      </c>
    </row>
    <row r="47" spans="1:9" ht="20.25" customHeight="1" x14ac:dyDescent="0.25">
      <c r="A47" s="17" t="s">
        <v>9</v>
      </c>
      <c r="B47" s="18" t="s">
        <v>13</v>
      </c>
      <c r="C47" s="19" t="s">
        <v>101</v>
      </c>
      <c r="D47" s="21" t="s">
        <v>26</v>
      </c>
      <c r="E47" s="21">
        <v>1</v>
      </c>
      <c r="F47" s="22"/>
      <c r="G47" s="23">
        <f t="shared" si="1"/>
        <v>0</v>
      </c>
    </row>
    <row r="48" spans="1:9" ht="19.5" customHeight="1" x14ac:dyDescent="0.25">
      <c r="A48" s="17" t="s">
        <v>9</v>
      </c>
      <c r="B48" s="18" t="s">
        <v>16</v>
      </c>
      <c r="C48" s="19" t="s">
        <v>14</v>
      </c>
      <c r="D48" s="20" t="s">
        <v>15</v>
      </c>
      <c r="E48" s="21">
        <v>10</v>
      </c>
      <c r="F48" s="22"/>
      <c r="G48" s="23">
        <f t="shared" si="1"/>
        <v>0</v>
      </c>
    </row>
    <row r="49" spans="1:9" ht="19.5" customHeight="1" x14ac:dyDescent="0.25">
      <c r="A49" s="17" t="s">
        <v>9</v>
      </c>
      <c r="B49" s="18" t="s">
        <v>18</v>
      </c>
      <c r="C49" s="19" t="s">
        <v>102</v>
      </c>
      <c r="D49" s="20" t="s">
        <v>15</v>
      </c>
      <c r="E49" s="21">
        <v>7</v>
      </c>
      <c r="F49" s="22"/>
      <c r="G49" s="23">
        <f t="shared" si="1"/>
        <v>0</v>
      </c>
    </row>
    <row r="50" spans="1:9" ht="32.25" customHeight="1" x14ac:dyDescent="0.25">
      <c r="A50" s="17" t="s">
        <v>9</v>
      </c>
      <c r="B50" s="18" t="s">
        <v>21</v>
      </c>
      <c r="C50" s="19" t="s">
        <v>103</v>
      </c>
      <c r="D50" s="21" t="s">
        <v>20</v>
      </c>
      <c r="E50" s="21">
        <v>16</v>
      </c>
      <c r="F50" s="22"/>
      <c r="G50" s="23">
        <f t="shared" si="1"/>
        <v>0</v>
      </c>
      <c r="H50" s="2"/>
    </row>
    <row r="51" spans="1:9" ht="48.75" customHeight="1" x14ac:dyDescent="0.25">
      <c r="A51" s="17" t="s">
        <v>9</v>
      </c>
      <c r="B51" s="18" t="s">
        <v>24</v>
      </c>
      <c r="C51" s="19" t="s">
        <v>104</v>
      </c>
      <c r="D51" s="21" t="s">
        <v>26</v>
      </c>
      <c r="E51" s="21">
        <v>1</v>
      </c>
      <c r="F51" s="22"/>
      <c r="G51" s="23">
        <f t="shared" si="1"/>
        <v>0</v>
      </c>
      <c r="H51" s="54"/>
      <c r="I51" s="39"/>
    </row>
    <row r="52" spans="1:9" ht="20.25" customHeight="1" x14ac:dyDescent="0.25">
      <c r="A52" s="17" t="s">
        <v>9</v>
      </c>
      <c r="B52" s="18" t="s">
        <v>27</v>
      </c>
      <c r="C52" s="19" t="s">
        <v>17</v>
      </c>
      <c r="D52" s="21" t="s">
        <v>15</v>
      </c>
      <c r="E52" s="21">
        <v>32</v>
      </c>
      <c r="F52" s="22"/>
      <c r="G52" s="23">
        <f t="shared" si="1"/>
        <v>0</v>
      </c>
      <c r="H52" s="2"/>
    </row>
    <row r="53" spans="1:9" ht="39" customHeight="1" x14ac:dyDescent="0.25">
      <c r="A53" s="17" t="s">
        <v>9</v>
      </c>
      <c r="B53" s="18" t="s">
        <v>29</v>
      </c>
      <c r="C53" s="24" t="s">
        <v>105</v>
      </c>
      <c r="D53" s="21" t="s">
        <v>37</v>
      </c>
      <c r="E53" s="21">
        <v>0.1</v>
      </c>
      <c r="F53" s="22"/>
      <c r="G53" s="23">
        <f t="shared" si="1"/>
        <v>0</v>
      </c>
      <c r="H53" s="2"/>
    </row>
    <row r="54" spans="1:9" ht="20.25" customHeight="1" x14ac:dyDescent="0.25">
      <c r="A54" s="17" t="s">
        <v>9</v>
      </c>
      <c r="B54" s="18" t="s">
        <v>31</v>
      </c>
      <c r="C54" s="24" t="s">
        <v>19</v>
      </c>
      <c r="D54" s="21" t="s">
        <v>20</v>
      </c>
      <c r="E54" s="21">
        <v>45</v>
      </c>
      <c r="F54" s="22"/>
      <c r="G54" s="23">
        <f t="shared" si="1"/>
        <v>0</v>
      </c>
    </row>
    <row r="55" spans="1:9" ht="20.25" customHeight="1" x14ac:dyDescent="0.25">
      <c r="A55" s="17" t="s">
        <v>9</v>
      </c>
      <c r="B55" s="18" t="s">
        <v>106</v>
      </c>
      <c r="C55" s="24" t="s">
        <v>22</v>
      </c>
      <c r="D55" s="21" t="s">
        <v>23</v>
      </c>
      <c r="E55" s="21">
        <v>10.6</v>
      </c>
      <c r="F55" s="22"/>
      <c r="G55" s="23">
        <f t="shared" si="1"/>
        <v>0</v>
      </c>
    </row>
    <row r="56" spans="1:9" ht="20.25" customHeight="1" x14ac:dyDescent="0.25">
      <c r="A56" s="17" t="s">
        <v>9</v>
      </c>
      <c r="B56" s="55" t="s">
        <v>107</v>
      </c>
      <c r="C56" s="19" t="s">
        <v>25</v>
      </c>
      <c r="D56" s="21" t="s">
        <v>26</v>
      </c>
      <c r="E56" s="21">
        <v>2</v>
      </c>
      <c r="F56" s="22"/>
      <c r="G56" s="23">
        <f t="shared" si="1"/>
        <v>0</v>
      </c>
    </row>
    <row r="57" spans="1:9" ht="20.25" customHeight="1" x14ac:dyDescent="0.25">
      <c r="A57" s="17" t="s">
        <v>9</v>
      </c>
      <c r="B57" s="55" t="s">
        <v>108</v>
      </c>
      <c r="C57" s="19" t="s">
        <v>28</v>
      </c>
      <c r="D57" s="21" t="s">
        <v>26</v>
      </c>
      <c r="E57" s="21">
        <v>4</v>
      </c>
      <c r="F57" s="22"/>
      <c r="G57" s="23">
        <f t="shared" si="1"/>
        <v>0</v>
      </c>
    </row>
    <row r="58" spans="1:9" ht="20.25" customHeight="1" x14ac:dyDescent="0.25">
      <c r="A58" s="17" t="s">
        <v>9</v>
      </c>
      <c r="B58" s="55" t="s">
        <v>109</v>
      </c>
      <c r="C58" s="19" t="s">
        <v>110</v>
      </c>
      <c r="D58" s="21" t="s">
        <v>26</v>
      </c>
      <c r="E58" s="21">
        <v>2</v>
      </c>
      <c r="F58" s="22"/>
      <c r="G58" s="23">
        <f t="shared" si="1"/>
        <v>0</v>
      </c>
    </row>
    <row r="59" spans="1:9" ht="20.25" customHeight="1" thickBot="1" x14ac:dyDescent="0.3">
      <c r="A59" s="17" t="s">
        <v>9</v>
      </c>
      <c r="B59" s="55" t="s">
        <v>111</v>
      </c>
      <c r="C59" s="19" t="s">
        <v>30</v>
      </c>
      <c r="D59" s="21" t="s">
        <v>20</v>
      </c>
      <c r="E59" s="21">
        <v>0.7</v>
      </c>
      <c r="F59" s="22"/>
      <c r="G59" s="23">
        <f t="shared" si="1"/>
        <v>0</v>
      </c>
    </row>
    <row r="60" spans="1:9" ht="29.25" customHeight="1" thickBot="1" x14ac:dyDescent="0.3">
      <c r="A60" s="25" t="s">
        <v>9</v>
      </c>
      <c r="B60" s="56" t="s">
        <v>112</v>
      </c>
      <c r="C60" s="27" t="s">
        <v>32</v>
      </c>
      <c r="D60" s="28" t="s">
        <v>23</v>
      </c>
      <c r="E60" s="28">
        <v>4</v>
      </c>
      <c r="F60" s="29"/>
      <c r="G60" s="30">
        <f t="shared" si="1"/>
        <v>0</v>
      </c>
      <c r="H60" s="31" t="s">
        <v>33</v>
      </c>
      <c r="I60" s="32">
        <f>ROUND(SUM(G46:G60),2)</f>
        <v>0</v>
      </c>
    </row>
    <row r="61" spans="1:9" ht="29.25" customHeight="1" x14ac:dyDescent="0.25">
      <c r="A61" s="11" t="s">
        <v>34</v>
      </c>
      <c r="B61" s="12" t="s">
        <v>35</v>
      </c>
      <c r="C61" s="13" t="s">
        <v>36</v>
      </c>
      <c r="D61" s="33" t="s">
        <v>37</v>
      </c>
      <c r="E61" s="33">
        <v>2</v>
      </c>
      <c r="F61" s="15"/>
      <c r="G61" s="16">
        <f t="shared" ref="G61:G99" si="2">ROUND((E61*F61),2)</f>
        <v>0</v>
      </c>
      <c r="H61" s="34"/>
      <c r="I61" s="35"/>
    </row>
    <row r="62" spans="1:9" ht="29.25" customHeight="1" x14ac:dyDescent="0.25">
      <c r="A62" s="17" t="s">
        <v>34</v>
      </c>
      <c r="B62" s="18" t="s">
        <v>38</v>
      </c>
      <c r="C62" s="24" t="s">
        <v>113</v>
      </c>
      <c r="D62" s="36" t="s">
        <v>37</v>
      </c>
      <c r="E62" s="36">
        <v>2</v>
      </c>
      <c r="F62" s="22"/>
      <c r="G62" s="23">
        <f t="shared" si="2"/>
        <v>0</v>
      </c>
      <c r="H62" s="34"/>
      <c r="I62" s="35"/>
    </row>
    <row r="63" spans="1:9" ht="34.5" customHeight="1" x14ac:dyDescent="0.25">
      <c r="A63" s="17" t="s">
        <v>34</v>
      </c>
      <c r="B63" s="18" t="s">
        <v>40</v>
      </c>
      <c r="C63" s="24" t="s">
        <v>39</v>
      </c>
      <c r="D63" s="36" t="s">
        <v>37</v>
      </c>
      <c r="E63" s="36">
        <v>8</v>
      </c>
      <c r="F63" s="22"/>
      <c r="G63" s="23">
        <f t="shared" si="2"/>
        <v>0</v>
      </c>
      <c r="H63" s="34"/>
      <c r="I63" s="35"/>
    </row>
    <row r="64" spans="1:9" ht="33" customHeight="1" x14ac:dyDescent="0.25">
      <c r="A64" s="17" t="s">
        <v>34</v>
      </c>
      <c r="B64" s="18" t="s">
        <v>42</v>
      </c>
      <c r="C64" s="24" t="s">
        <v>41</v>
      </c>
      <c r="D64" s="36" t="s">
        <v>20</v>
      </c>
      <c r="E64" s="36">
        <v>80</v>
      </c>
      <c r="F64" s="22"/>
      <c r="G64" s="23">
        <f t="shared" si="2"/>
        <v>0</v>
      </c>
      <c r="H64" s="34"/>
      <c r="I64" s="35"/>
    </row>
    <row r="65" spans="1:9" ht="20.25" customHeight="1" x14ac:dyDescent="0.25">
      <c r="A65" s="17" t="s">
        <v>34</v>
      </c>
      <c r="B65" s="18" t="s">
        <v>44</v>
      </c>
      <c r="C65" s="24" t="s">
        <v>43</v>
      </c>
      <c r="D65" s="36" t="s">
        <v>37</v>
      </c>
      <c r="E65" s="36">
        <v>24</v>
      </c>
      <c r="F65" s="22"/>
      <c r="G65" s="23">
        <f t="shared" si="2"/>
        <v>0</v>
      </c>
    </row>
    <row r="66" spans="1:9" ht="21.75" customHeight="1" x14ac:dyDescent="0.25">
      <c r="A66" s="17" t="s">
        <v>34</v>
      </c>
      <c r="B66" s="18" t="s">
        <v>46</v>
      </c>
      <c r="C66" s="24" t="s">
        <v>45</v>
      </c>
      <c r="D66" s="36" t="s">
        <v>20</v>
      </c>
      <c r="E66" s="36">
        <v>33</v>
      </c>
      <c r="F66" s="22"/>
      <c r="G66" s="23">
        <f t="shared" si="2"/>
        <v>0</v>
      </c>
    </row>
    <row r="67" spans="1:9" ht="39.75" customHeight="1" thickBot="1" x14ac:dyDescent="0.3">
      <c r="A67" s="17" t="s">
        <v>34</v>
      </c>
      <c r="B67" s="18" t="s">
        <v>48</v>
      </c>
      <c r="C67" s="24" t="s">
        <v>47</v>
      </c>
      <c r="D67" s="36" t="s">
        <v>114</v>
      </c>
      <c r="E67" s="36">
        <v>2</v>
      </c>
      <c r="F67" s="22"/>
      <c r="G67" s="23">
        <f t="shared" si="2"/>
        <v>0</v>
      </c>
    </row>
    <row r="68" spans="1:9" ht="29.25" customHeight="1" thickBot="1" x14ac:dyDescent="0.3">
      <c r="A68" s="25" t="s">
        <v>34</v>
      </c>
      <c r="B68" s="26" t="s">
        <v>115</v>
      </c>
      <c r="C68" s="27" t="s">
        <v>49</v>
      </c>
      <c r="D68" s="37" t="s">
        <v>20</v>
      </c>
      <c r="E68" s="37">
        <v>33</v>
      </c>
      <c r="F68" s="29"/>
      <c r="G68" s="30">
        <f t="shared" si="2"/>
        <v>0</v>
      </c>
      <c r="H68" s="31" t="s">
        <v>50</v>
      </c>
      <c r="I68" s="32">
        <f>ROUND(SUM(G61:G68),2)</f>
        <v>0</v>
      </c>
    </row>
    <row r="69" spans="1:9" ht="29.25" customHeight="1" x14ac:dyDescent="0.25">
      <c r="A69" s="11" t="s">
        <v>51</v>
      </c>
      <c r="B69" s="12" t="s">
        <v>52</v>
      </c>
      <c r="C69" s="13" t="s">
        <v>53</v>
      </c>
      <c r="D69" s="33" t="s">
        <v>20</v>
      </c>
      <c r="E69" s="14">
        <v>2</v>
      </c>
      <c r="F69" s="15"/>
      <c r="G69" s="16">
        <f t="shared" si="2"/>
        <v>0</v>
      </c>
      <c r="H69" s="34"/>
      <c r="I69" s="35"/>
    </row>
    <row r="70" spans="1:9" ht="29.25" customHeight="1" thickBot="1" x14ac:dyDescent="0.3">
      <c r="A70" s="17" t="s">
        <v>51</v>
      </c>
      <c r="B70" s="18" t="s">
        <v>54</v>
      </c>
      <c r="C70" s="24" t="s">
        <v>116</v>
      </c>
      <c r="D70" s="36" t="s">
        <v>20</v>
      </c>
      <c r="E70" s="21">
        <v>2</v>
      </c>
      <c r="F70" s="22"/>
      <c r="G70" s="23">
        <f t="shared" si="2"/>
        <v>0</v>
      </c>
      <c r="H70" s="34"/>
      <c r="I70" s="35"/>
    </row>
    <row r="71" spans="1:9" ht="29.25" customHeight="1" thickBot="1" x14ac:dyDescent="0.3">
      <c r="A71" s="25" t="s">
        <v>51</v>
      </c>
      <c r="B71" s="26" t="s">
        <v>56</v>
      </c>
      <c r="C71" s="27" t="s">
        <v>57</v>
      </c>
      <c r="D71" s="37" t="s">
        <v>15</v>
      </c>
      <c r="E71" s="28">
        <v>13</v>
      </c>
      <c r="F71" s="29"/>
      <c r="G71" s="30">
        <f>ROUND((E71*F71),2)</f>
        <v>0</v>
      </c>
      <c r="H71" s="31" t="s">
        <v>58</v>
      </c>
      <c r="I71" s="32">
        <f>ROUND(SUM(G69:G71),2)</f>
        <v>0</v>
      </c>
    </row>
    <row r="72" spans="1:9" ht="31.5" customHeight="1" x14ac:dyDescent="0.25">
      <c r="A72" s="11" t="s">
        <v>117</v>
      </c>
      <c r="B72" s="12" t="s">
        <v>60</v>
      </c>
      <c r="C72" s="13" t="s">
        <v>118</v>
      </c>
      <c r="D72" s="33" t="s">
        <v>15</v>
      </c>
      <c r="E72" s="14">
        <v>8</v>
      </c>
      <c r="F72" s="15"/>
      <c r="G72" s="16">
        <f t="shared" si="2"/>
        <v>0</v>
      </c>
      <c r="H72" s="34"/>
      <c r="I72" s="35"/>
    </row>
    <row r="73" spans="1:9" ht="31.5" customHeight="1" x14ac:dyDescent="0.25">
      <c r="A73" s="17" t="s">
        <v>117</v>
      </c>
      <c r="B73" s="18" t="s">
        <v>62</v>
      </c>
      <c r="C73" s="24" t="s">
        <v>53</v>
      </c>
      <c r="D73" s="36" t="s">
        <v>20</v>
      </c>
      <c r="E73" s="21">
        <v>66</v>
      </c>
      <c r="F73" s="22"/>
      <c r="G73" s="23">
        <f t="shared" si="2"/>
        <v>0</v>
      </c>
      <c r="H73" s="34"/>
      <c r="I73" s="35"/>
    </row>
    <row r="74" spans="1:9" ht="31.5" customHeight="1" x14ac:dyDescent="0.25">
      <c r="A74" s="17" t="s">
        <v>117</v>
      </c>
      <c r="B74" s="18" t="s">
        <v>64</v>
      </c>
      <c r="C74" s="24" t="s">
        <v>119</v>
      </c>
      <c r="D74" s="36" t="s">
        <v>20</v>
      </c>
      <c r="E74" s="21">
        <v>66</v>
      </c>
      <c r="F74" s="22"/>
      <c r="G74" s="23">
        <f t="shared" si="2"/>
        <v>0</v>
      </c>
      <c r="H74" s="34"/>
      <c r="I74" s="35"/>
    </row>
    <row r="75" spans="1:9" ht="31.5" customHeight="1" x14ac:dyDescent="0.25">
      <c r="A75" s="17" t="s">
        <v>117</v>
      </c>
      <c r="B75" s="18" t="s">
        <v>66</v>
      </c>
      <c r="C75" s="24" t="s">
        <v>120</v>
      </c>
      <c r="D75" s="36" t="s">
        <v>20</v>
      </c>
      <c r="E75" s="21">
        <v>66</v>
      </c>
      <c r="F75" s="22"/>
      <c r="G75" s="23">
        <f t="shared" si="2"/>
        <v>0</v>
      </c>
      <c r="H75" s="34"/>
      <c r="I75" s="35"/>
    </row>
    <row r="76" spans="1:9" ht="31.5" customHeight="1" thickBot="1" x14ac:dyDescent="0.3">
      <c r="A76" s="17" t="s">
        <v>117</v>
      </c>
      <c r="B76" s="18" t="s">
        <v>68</v>
      </c>
      <c r="C76" s="24" t="s">
        <v>116</v>
      </c>
      <c r="D76" s="36" t="s">
        <v>20</v>
      </c>
      <c r="E76" s="21">
        <v>66</v>
      </c>
      <c r="F76" s="22"/>
      <c r="G76" s="23">
        <f t="shared" si="2"/>
        <v>0</v>
      </c>
      <c r="H76" s="34"/>
      <c r="I76" s="35"/>
    </row>
    <row r="77" spans="1:9" ht="32.25" customHeight="1" thickBot="1" x14ac:dyDescent="0.3">
      <c r="A77" s="25" t="s">
        <v>117</v>
      </c>
      <c r="B77" s="26" t="s">
        <v>70</v>
      </c>
      <c r="C77" s="27" t="s">
        <v>57</v>
      </c>
      <c r="D77" s="37" t="s">
        <v>15</v>
      </c>
      <c r="E77" s="28">
        <v>16.399999999999999</v>
      </c>
      <c r="F77" s="29"/>
      <c r="G77" s="30">
        <f t="shared" si="2"/>
        <v>0</v>
      </c>
      <c r="H77" s="31" t="s">
        <v>78</v>
      </c>
      <c r="I77" s="32">
        <f>ROUND(SUM(G72:G77),2)</f>
        <v>0</v>
      </c>
    </row>
    <row r="78" spans="1:9" s="39" customFormat="1" ht="32.25" customHeight="1" x14ac:dyDescent="0.25">
      <c r="A78" s="11" t="s">
        <v>121</v>
      </c>
      <c r="B78" s="12" t="s">
        <v>122</v>
      </c>
      <c r="C78" s="13" t="s">
        <v>118</v>
      </c>
      <c r="D78" s="33" t="s">
        <v>15</v>
      </c>
      <c r="E78" s="14">
        <v>2.2000000000000002</v>
      </c>
      <c r="F78" s="57"/>
      <c r="G78" s="16">
        <f t="shared" si="2"/>
        <v>0</v>
      </c>
      <c r="H78" s="54"/>
    </row>
    <row r="79" spans="1:9" s="39" customFormat="1" ht="33" customHeight="1" x14ac:dyDescent="0.25">
      <c r="A79" s="17" t="s">
        <v>121</v>
      </c>
      <c r="B79" s="18" t="s">
        <v>123</v>
      </c>
      <c r="C79" s="24" t="s">
        <v>124</v>
      </c>
      <c r="D79" s="36" t="s">
        <v>37</v>
      </c>
      <c r="E79" s="21">
        <v>6</v>
      </c>
      <c r="F79" s="58"/>
      <c r="G79" s="23">
        <f t="shared" si="2"/>
        <v>0</v>
      </c>
      <c r="H79" s="54"/>
    </row>
    <row r="80" spans="1:9" s="39" customFormat="1" ht="34.5" customHeight="1" x14ac:dyDescent="0.25">
      <c r="A80" s="17" t="s">
        <v>121</v>
      </c>
      <c r="B80" s="18" t="s">
        <v>125</v>
      </c>
      <c r="C80" s="24" t="s">
        <v>126</v>
      </c>
      <c r="D80" s="36" t="s">
        <v>20</v>
      </c>
      <c r="E80" s="21">
        <v>31.5</v>
      </c>
      <c r="F80" s="58"/>
      <c r="G80" s="23">
        <f t="shared" si="2"/>
        <v>0</v>
      </c>
      <c r="H80" s="54"/>
    </row>
    <row r="81" spans="1:9" s="39" customFormat="1" ht="32.25" customHeight="1" x14ac:dyDescent="0.25">
      <c r="A81" s="17" t="s">
        <v>121</v>
      </c>
      <c r="B81" s="18" t="s">
        <v>127</v>
      </c>
      <c r="C81" s="24" t="s">
        <v>63</v>
      </c>
      <c r="D81" s="36" t="s">
        <v>20</v>
      </c>
      <c r="E81" s="21">
        <v>31.5</v>
      </c>
      <c r="F81" s="58"/>
      <c r="G81" s="23">
        <f t="shared" si="2"/>
        <v>0</v>
      </c>
      <c r="H81" s="54"/>
    </row>
    <row r="82" spans="1:9" s="39" customFormat="1" ht="32.25" customHeight="1" x14ac:dyDescent="0.25">
      <c r="A82" s="17" t="s">
        <v>121</v>
      </c>
      <c r="B82" s="18" t="s">
        <v>128</v>
      </c>
      <c r="C82" s="24" t="s">
        <v>129</v>
      </c>
      <c r="D82" s="36" t="s">
        <v>20</v>
      </c>
      <c r="E82" s="21">
        <v>29.3</v>
      </c>
      <c r="F82" s="58"/>
      <c r="G82" s="23">
        <f t="shared" si="2"/>
        <v>0</v>
      </c>
      <c r="H82" s="54"/>
    </row>
    <row r="83" spans="1:9" s="39" customFormat="1" ht="32.25" customHeight="1" x14ac:dyDescent="0.25">
      <c r="A83" s="17" t="s">
        <v>121</v>
      </c>
      <c r="B83" s="18" t="s">
        <v>130</v>
      </c>
      <c r="C83" s="24" t="s">
        <v>67</v>
      </c>
      <c r="D83" s="36" t="s">
        <v>20</v>
      </c>
      <c r="E83" s="21">
        <v>1.8</v>
      </c>
      <c r="F83" s="58"/>
      <c r="G83" s="23">
        <f t="shared" si="2"/>
        <v>0</v>
      </c>
      <c r="H83" s="54"/>
    </row>
    <row r="84" spans="1:9" s="39" customFormat="1" ht="32.25" customHeight="1" x14ac:dyDescent="0.25">
      <c r="A84" s="17" t="s">
        <v>121</v>
      </c>
      <c r="B84" s="18" t="s">
        <v>131</v>
      </c>
      <c r="C84" s="24" t="s">
        <v>69</v>
      </c>
      <c r="D84" s="36" t="s">
        <v>20</v>
      </c>
      <c r="E84" s="21">
        <v>0.4</v>
      </c>
      <c r="F84" s="58"/>
      <c r="G84" s="23">
        <f t="shared" si="2"/>
        <v>0</v>
      </c>
      <c r="H84" s="54"/>
    </row>
    <row r="85" spans="1:9" s="39" customFormat="1" ht="32.25" customHeight="1" x14ac:dyDescent="0.25">
      <c r="A85" s="17" t="s">
        <v>121</v>
      </c>
      <c r="B85" s="18" t="s">
        <v>132</v>
      </c>
      <c r="C85" s="24" t="s">
        <v>75</v>
      </c>
      <c r="D85" s="36" t="s">
        <v>15</v>
      </c>
      <c r="E85" s="21">
        <v>22</v>
      </c>
      <c r="F85" s="58"/>
      <c r="G85" s="23">
        <f t="shared" si="2"/>
        <v>0</v>
      </c>
      <c r="H85" s="54"/>
    </row>
    <row r="86" spans="1:9" s="39" customFormat="1" ht="32.25" customHeight="1" thickBot="1" x14ac:dyDescent="0.3">
      <c r="A86" s="17" t="s">
        <v>121</v>
      </c>
      <c r="B86" s="18" t="s">
        <v>133</v>
      </c>
      <c r="C86" s="24" t="s">
        <v>134</v>
      </c>
      <c r="D86" s="36" t="s">
        <v>15</v>
      </c>
      <c r="E86" s="21">
        <v>23</v>
      </c>
      <c r="F86" s="58"/>
      <c r="G86" s="23">
        <f t="shared" si="2"/>
        <v>0</v>
      </c>
      <c r="H86" s="54"/>
    </row>
    <row r="87" spans="1:9" s="39" customFormat="1" ht="32.25" customHeight="1" thickBot="1" x14ac:dyDescent="0.3">
      <c r="A87" s="25" t="s">
        <v>121</v>
      </c>
      <c r="B87" s="26" t="s">
        <v>135</v>
      </c>
      <c r="C87" s="27" t="s">
        <v>77</v>
      </c>
      <c r="D87" s="37" t="s">
        <v>15</v>
      </c>
      <c r="E87" s="28">
        <v>22</v>
      </c>
      <c r="F87" s="59"/>
      <c r="G87" s="30">
        <f t="shared" si="2"/>
        <v>0</v>
      </c>
      <c r="H87" s="31" t="s">
        <v>136</v>
      </c>
      <c r="I87" s="32">
        <f>ROUND(SUM(G78:G87),2)</f>
        <v>0</v>
      </c>
    </row>
    <row r="88" spans="1:9" s="39" customFormat="1" ht="31.5" customHeight="1" x14ac:dyDescent="0.25">
      <c r="A88" s="11" t="s">
        <v>137</v>
      </c>
      <c r="B88" s="12" t="s">
        <v>138</v>
      </c>
      <c r="C88" s="13" t="s">
        <v>61</v>
      </c>
      <c r="D88" s="33" t="s">
        <v>20</v>
      </c>
      <c r="E88" s="14">
        <v>17</v>
      </c>
      <c r="F88" s="57"/>
      <c r="G88" s="16">
        <f t="shared" si="2"/>
        <v>0</v>
      </c>
    </row>
    <row r="89" spans="1:9" s="39" customFormat="1" ht="31.5" customHeight="1" x14ac:dyDescent="0.25">
      <c r="A89" s="17" t="s">
        <v>137</v>
      </c>
      <c r="B89" s="18" t="s">
        <v>139</v>
      </c>
      <c r="C89" s="24" t="s">
        <v>126</v>
      </c>
      <c r="D89" s="36" t="s">
        <v>20</v>
      </c>
      <c r="E89" s="21">
        <v>16</v>
      </c>
      <c r="F89" s="58"/>
      <c r="G89" s="23">
        <f t="shared" si="2"/>
        <v>0</v>
      </c>
    </row>
    <row r="90" spans="1:9" s="39" customFormat="1" ht="33" customHeight="1" x14ac:dyDescent="0.25">
      <c r="A90" s="17" t="s">
        <v>137</v>
      </c>
      <c r="B90" s="18" t="s">
        <v>140</v>
      </c>
      <c r="C90" s="24" t="s">
        <v>63</v>
      </c>
      <c r="D90" s="36" t="s">
        <v>20</v>
      </c>
      <c r="E90" s="21">
        <v>21.1</v>
      </c>
      <c r="F90" s="58"/>
      <c r="G90" s="23">
        <f t="shared" si="2"/>
        <v>0</v>
      </c>
    </row>
    <row r="91" spans="1:9" s="39" customFormat="1" ht="33" customHeight="1" x14ac:dyDescent="0.25">
      <c r="A91" s="17" t="s">
        <v>137</v>
      </c>
      <c r="B91" s="18" t="s">
        <v>141</v>
      </c>
      <c r="C91" s="24" t="s">
        <v>142</v>
      </c>
      <c r="D91" s="36" t="s">
        <v>20</v>
      </c>
      <c r="E91" s="21">
        <v>16</v>
      </c>
      <c r="F91" s="58"/>
      <c r="G91" s="23">
        <f t="shared" si="2"/>
        <v>0</v>
      </c>
    </row>
    <row r="92" spans="1:9" s="39" customFormat="1" ht="30.75" customHeight="1" x14ac:dyDescent="0.25">
      <c r="A92" s="17" t="s">
        <v>137</v>
      </c>
      <c r="B92" s="18" t="s">
        <v>143</v>
      </c>
      <c r="C92" s="24" t="s">
        <v>67</v>
      </c>
      <c r="D92" s="36" t="s">
        <v>20</v>
      </c>
      <c r="E92" s="21">
        <v>4.5</v>
      </c>
      <c r="F92" s="58"/>
      <c r="G92" s="23">
        <f t="shared" si="2"/>
        <v>0</v>
      </c>
    </row>
    <row r="93" spans="1:9" s="39" customFormat="1" ht="30.75" customHeight="1" x14ac:dyDescent="0.25">
      <c r="A93" s="17" t="s">
        <v>137</v>
      </c>
      <c r="B93" s="18" t="s">
        <v>144</v>
      </c>
      <c r="C93" s="24" t="s">
        <v>69</v>
      </c>
      <c r="D93" s="36" t="s">
        <v>20</v>
      </c>
      <c r="E93" s="21">
        <v>0.6</v>
      </c>
      <c r="F93" s="58"/>
      <c r="G93" s="23">
        <f t="shared" si="2"/>
        <v>0</v>
      </c>
    </row>
    <row r="94" spans="1:9" s="39" customFormat="1" ht="30.75" customHeight="1" x14ac:dyDescent="0.25">
      <c r="A94" s="17" t="s">
        <v>137</v>
      </c>
      <c r="B94" s="18" t="s">
        <v>145</v>
      </c>
      <c r="C94" s="24" t="s">
        <v>71</v>
      </c>
      <c r="D94" s="36" t="s">
        <v>20</v>
      </c>
      <c r="E94" s="21">
        <v>26.4</v>
      </c>
      <c r="F94" s="58"/>
      <c r="G94" s="23">
        <f t="shared" si="2"/>
        <v>0</v>
      </c>
    </row>
    <row r="95" spans="1:9" s="39" customFormat="1" ht="30.75" customHeight="1" x14ac:dyDescent="0.25">
      <c r="A95" s="17" t="s">
        <v>137</v>
      </c>
      <c r="B95" s="18" t="s">
        <v>146</v>
      </c>
      <c r="C95" s="24" t="s">
        <v>73</v>
      </c>
      <c r="D95" s="36" t="s">
        <v>20</v>
      </c>
      <c r="E95" s="21">
        <v>5.0999999999999996</v>
      </c>
      <c r="F95" s="58"/>
      <c r="G95" s="23">
        <f t="shared" si="2"/>
        <v>0</v>
      </c>
    </row>
    <row r="96" spans="1:9" s="39" customFormat="1" ht="30.75" customHeight="1" x14ac:dyDescent="0.25">
      <c r="A96" s="17" t="s">
        <v>137</v>
      </c>
      <c r="B96" s="18" t="s">
        <v>147</v>
      </c>
      <c r="C96" s="24" t="s">
        <v>75</v>
      </c>
      <c r="D96" s="36" t="s">
        <v>15</v>
      </c>
      <c r="E96" s="21">
        <v>10</v>
      </c>
      <c r="F96" s="58"/>
      <c r="G96" s="23">
        <f t="shared" si="2"/>
        <v>0</v>
      </c>
      <c r="H96" s="34"/>
      <c r="I96" s="35"/>
    </row>
    <row r="97" spans="1:9" s="39" customFormat="1" ht="30.75" customHeight="1" thickBot="1" x14ac:dyDescent="0.3">
      <c r="A97" s="17" t="s">
        <v>137</v>
      </c>
      <c r="B97" s="18" t="s">
        <v>148</v>
      </c>
      <c r="C97" s="24" t="s">
        <v>134</v>
      </c>
      <c r="D97" s="36" t="s">
        <v>15</v>
      </c>
      <c r="E97" s="21">
        <v>10</v>
      </c>
      <c r="F97" s="58"/>
      <c r="G97" s="23">
        <f t="shared" si="2"/>
        <v>0</v>
      </c>
      <c r="H97" s="34"/>
      <c r="I97" s="35"/>
    </row>
    <row r="98" spans="1:9" s="39" customFormat="1" ht="30.75" customHeight="1" thickBot="1" x14ac:dyDescent="0.3">
      <c r="A98" s="25" t="s">
        <v>137</v>
      </c>
      <c r="B98" s="26" t="s">
        <v>149</v>
      </c>
      <c r="C98" s="27" t="s">
        <v>77</v>
      </c>
      <c r="D98" s="37" t="s">
        <v>15</v>
      </c>
      <c r="E98" s="28">
        <v>10</v>
      </c>
      <c r="F98" s="59"/>
      <c r="G98" s="30">
        <f t="shared" si="2"/>
        <v>0</v>
      </c>
      <c r="H98" s="31" t="s">
        <v>150</v>
      </c>
      <c r="I98" s="32">
        <f>ROUND(SUM(G88:G98),2)</f>
        <v>0</v>
      </c>
    </row>
    <row r="99" spans="1:9" s="39" customFormat="1" ht="36" customHeight="1" thickBot="1" x14ac:dyDescent="0.3">
      <c r="A99" s="60" t="s">
        <v>151</v>
      </c>
      <c r="B99" s="61" t="s">
        <v>152</v>
      </c>
      <c r="C99" s="62" t="s">
        <v>153</v>
      </c>
      <c r="D99" s="63" t="s">
        <v>20</v>
      </c>
      <c r="E99" s="64">
        <v>2</v>
      </c>
      <c r="F99" s="65"/>
      <c r="G99" s="66">
        <f t="shared" si="2"/>
        <v>0</v>
      </c>
      <c r="H99" s="31" t="s">
        <v>154</v>
      </c>
      <c r="I99" s="32">
        <f>ROUND(SUM(G99),2)</f>
        <v>0</v>
      </c>
    </row>
    <row r="100" spans="1:9" ht="43.95" customHeight="1" x14ac:dyDescent="0.25">
      <c r="A100" s="11" t="s">
        <v>155</v>
      </c>
      <c r="B100" s="12" t="s">
        <v>80</v>
      </c>
      <c r="C100" s="13" t="s">
        <v>81</v>
      </c>
      <c r="D100" s="33" t="s">
        <v>26</v>
      </c>
      <c r="E100" s="14">
        <v>2</v>
      </c>
      <c r="F100" s="57"/>
      <c r="G100" s="16">
        <f>ROUND((E100*F100),2)</f>
        <v>0</v>
      </c>
      <c r="H100" s="39"/>
      <c r="I100" s="39"/>
    </row>
    <row r="101" spans="1:9" ht="43.95" customHeight="1" x14ac:dyDescent="0.25">
      <c r="A101" s="17" t="s">
        <v>155</v>
      </c>
      <c r="B101" s="18" t="s">
        <v>82</v>
      </c>
      <c r="C101" s="24" t="s">
        <v>83</v>
      </c>
      <c r="D101" s="36" t="s">
        <v>26</v>
      </c>
      <c r="E101" s="21">
        <v>2</v>
      </c>
      <c r="F101" s="58"/>
      <c r="G101" s="23">
        <f>ROUND((E101*F101),2)</f>
        <v>0</v>
      </c>
      <c r="H101" s="2"/>
    </row>
    <row r="102" spans="1:9" ht="43.95" customHeight="1" x14ac:dyDescent="0.25">
      <c r="A102" s="17" t="s">
        <v>155</v>
      </c>
      <c r="B102" s="18" t="s">
        <v>84</v>
      </c>
      <c r="C102" s="24" t="s">
        <v>156</v>
      </c>
      <c r="D102" s="36" t="s">
        <v>26</v>
      </c>
      <c r="E102" s="21">
        <v>2</v>
      </c>
      <c r="F102" s="58"/>
      <c r="G102" s="23">
        <f t="shared" ref="G102:G110" si="3">ROUND((E102*F102),2)</f>
        <v>0</v>
      </c>
      <c r="H102" s="2"/>
    </row>
    <row r="103" spans="1:9" x14ac:dyDescent="0.25">
      <c r="A103" s="17" t="s">
        <v>155</v>
      </c>
      <c r="B103" s="18" t="s">
        <v>86</v>
      </c>
      <c r="C103" s="24" t="s">
        <v>85</v>
      </c>
      <c r="D103" s="36" t="s">
        <v>26</v>
      </c>
      <c r="E103" s="21">
        <v>4</v>
      </c>
      <c r="F103" s="58"/>
      <c r="G103" s="23">
        <f t="shared" si="3"/>
        <v>0</v>
      </c>
      <c r="H103" s="2"/>
    </row>
    <row r="104" spans="1:9" ht="16.8" x14ac:dyDescent="0.25">
      <c r="A104" s="17" t="s">
        <v>155</v>
      </c>
      <c r="B104" s="18" t="s">
        <v>88</v>
      </c>
      <c r="C104" s="24" t="s">
        <v>91</v>
      </c>
      <c r="D104" s="36" t="s">
        <v>20</v>
      </c>
      <c r="E104" s="21">
        <v>22</v>
      </c>
      <c r="F104" s="58"/>
      <c r="G104" s="23">
        <f t="shared" si="3"/>
        <v>0</v>
      </c>
      <c r="H104" s="2"/>
    </row>
    <row r="105" spans="1:9" ht="14.4" thickBot="1" x14ac:dyDescent="0.3">
      <c r="A105" s="17" t="s">
        <v>155</v>
      </c>
      <c r="B105" s="18" t="s">
        <v>90</v>
      </c>
      <c r="C105" s="24" t="s">
        <v>157</v>
      </c>
      <c r="D105" s="36" t="s">
        <v>26</v>
      </c>
      <c r="E105" s="21">
        <v>2</v>
      </c>
      <c r="F105" s="58"/>
      <c r="G105" s="23">
        <f t="shared" si="3"/>
        <v>0</v>
      </c>
      <c r="H105" s="2"/>
    </row>
    <row r="106" spans="1:9" ht="28.2" thickBot="1" x14ac:dyDescent="0.3">
      <c r="A106" s="25" t="s">
        <v>155</v>
      </c>
      <c r="B106" s="26" t="s">
        <v>158</v>
      </c>
      <c r="C106" s="27" t="s">
        <v>159</v>
      </c>
      <c r="D106" s="37" t="s">
        <v>15</v>
      </c>
      <c r="E106" s="28">
        <v>3.5</v>
      </c>
      <c r="F106" s="59"/>
      <c r="G106" s="30">
        <f t="shared" si="3"/>
        <v>0</v>
      </c>
      <c r="H106" s="31" t="s">
        <v>92</v>
      </c>
      <c r="I106" s="32">
        <f>ROUND(SUM(G100:G106),2)</f>
        <v>0</v>
      </c>
    </row>
    <row r="107" spans="1:9" ht="28.2" thickBot="1" x14ac:dyDescent="0.3">
      <c r="A107" s="60" t="s">
        <v>160</v>
      </c>
      <c r="B107" s="61" t="s">
        <v>94</v>
      </c>
      <c r="C107" s="67" t="s">
        <v>161</v>
      </c>
      <c r="D107" s="63" t="s">
        <v>26</v>
      </c>
      <c r="E107" s="64">
        <v>1</v>
      </c>
      <c r="F107" s="65"/>
      <c r="G107" s="66">
        <f t="shared" si="3"/>
        <v>0</v>
      </c>
      <c r="H107" s="31" t="s">
        <v>162</v>
      </c>
      <c r="I107" s="32">
        <f>ROUND(SUM(G107),2)</f>
        <v>0</v>
      </c>
    </row>
    <row r="108" spans="1:9" x14ac:dyDescent="0.25">
      <c r="A108" s="11" t="s">
        <v>163</v>
      </c>
      <c r="B108" s="14" t="s">
        <v>164</v>
      </c>
      <c r="C108" s="13" t="s">
        <v>165</v>
      </c>
      <c r="D108" s="33" t="s">
        <v>26</v>
      </c>
      <c r="E108" s="14">
        <v>1</v>
      </c>
      <c r="F108" s="57"/>
      <c r="G108" s="16">
        <f t="shared" si="3"/>
        <v>0</v>
      </c>
      <c r="H108" s="34"/>
      <c r="I108" s="35"/>
    </row>
    <row r="109" spans="1:9" ht="14.4" thickBot="1" x14ac:dyDescent="0.3">
      <c r="A109" s="17" t="s">
        <v>163</v>
      </c>
      <c r="B109" s="21" t="s">
        <v>166</v>
      </c>
      <c r="C109" s="24" t="s">
        <v>95</v>
      </c>
      <c r="D109" s="36" t="s">
        <v>12</v>
      </c>
      <c r="E109" s="21">
        <v>1</v>
      </c>
      <c r="F109" s="58"/>
      <c r="G109" s="23">
        <f t="shared" si="3"/>
        <v>0</v>
      </c>
      <c r="H109" s="34"/>
      <c r="I109" s="35"/>
    </row>
    <row r="110" spans="1:9" ht="28.2" thickBot="1" x14ac:dyDescent="0.3">
      <c r="A110" s="25" t="s">
        <v>163</v>
      </c>
      <c r="B110" s="28" t="s">
        <v>167</v>
      </c>
      <c r="C110" s="27" t="s">
        <v>97</v>
      </c>
      <c r="D110" s="37" t="s">
        <v>12</v>
      </c>
      <c r="E110" s="28">
        <v>1</v>
      </c>
      <c r="F110" s="59"/>
      <c r="G110" s="30">
        <f t="shared" si="3"/>
        <v>0</v>
      </c>
      <c r="H110" s="31" t="s">
        <v>168</v>
      </c>
      <c r="I110" s="32">
        <f>ROUND(SUM(G108:G110),2)</f>
        <v>0</v>
      </c>
    </row>
    <row r="111" spans="1:9" ht="42" thickBot="1" x14ac:dyDescent="0.3">
      <c r="F111" s="46" t="s">
        <v>169</v>
      </c>
      <c r="G111" s="47">
        <f>SUM(G46:G110)</f>
        <v>0</v>
      </c>
    </row>
    <row r="112" spans="1:9" x14ac:dyDescent="0.25">
      <c r="A112" s="71"/>
      <c r="B112" s="72"/>
      <c r="C112" s="73"/>
      <c r="D112" s="74"/>
      <c r="E112" s="74"/>
      <c r="F112" s="75"/>
      <c r="G112" s="76"/>
      <c r="H112" s="34"/>
      <c r="I112" s="35"/>
    </row>
    <row r="113" spans="1:9" x14ac:dyDescent="0.25">
      <c r="A113" s="44"/>
      <c r="B113" s="45"/>
      <c r="C113" s="44"/>
      <c r="D113" s="45"/>
      <c r="E113" s="45"/>
      <c r="H113" s="48"/>
      <c r="I113" s="35"/>
    </row>
    <row r="117" spans="1:9" x14ac:dyDescent="0.25">
      <c r="A117" s="2"/>
      <c r="B117" s="2"/>
      <c r="C117" s="2"/>
      <c r="D117" s="2"/>
      <c r="E117" s="2"/>
      <c r="F117" s="2"/>
      <c r="G117" s="2"/>
      <c r="H117" s="2"/>
    </row>
    <row r="118" spans="1:9" x14ac:dyDescent="0.25">
      <c r="A118" s="2"/>
      <c r="B118" s="2"/>
      <c r="C118" s="2"/>
      <c r="D118" s="2"/>
      <c r="E118" s="2"/>
      <c r="F118" s="2"/>
      <c r="G118" s="2"/>
      <c r="H118" s="2"/>
    </row>
    <row r="119" spans="1:9" x14ac:dyDescent="0.25">
      <c r="A119" s="2"/>
      <c r="B119" s="2"/>
      <c r="C119" s="2"/>
      <c r="D119" s="2"/>
      <c r="E119" s="2"/>
      <c r="F119" s="2"/>
      <c r="G119" s="2"/>
      <c r="H119" s="2"/>
    </row>
    <row r="120" spans="1:9" x14ac:dyDescent="0.25">
      <c r="A120" s="2"/>
      <c r="B120" s="2"/>
      <c r="C120" s="2"/>
      <c r="D120" s="2"/>
      <c r="E120" s="2"/>
      <c r="F120" s="2"/>
      <c r="G120" s="2"/>
      <c r="H120" s="2"/>
    </row>
    <row r="121" spans="1:9" x14ac:dyDescent="0.25">
      <c r="A121" s="2"/>
      <c r="B121" s="2"/>
      <c r="C121" s="2"/>
      <c r="D121" s="2"/>
      <c r="E121" s="2"/>
      <c r="F121" s="2"/>
      <c r="G121" s="2"/>
      <c r="H121" s="2"/>
    </row>
    <row r="122" spans="1:9" x14ac:dyDescent="0.25">
      <c r="A122" s="2"/>
      <c r="B122" s="2"/>
      <c r="C122" s="2"/>
      <c r="D122" s="2"/>
      <c r="E122" s="2"/>
      <c r="F122" s="2"/>
      <c r="G122" s="2"/>
      <c r="H122" s="2"/>
    </row>
  </sheetData>
  <mergeCells count="3">
    <mergeCell ref="A1:G1"/>
    <mergeCell ref="A3:G3"/>
    <mergeCell ref="A44:G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4F39-53B0-46B5-B08D-A0F972003F32}">
  <dimension ref="A1:I43"/>
  <sheetViews>
    <sheetView topLeftCell="D36" zoomScale="85" zoomScaleNormal="85" workbookViewId="0">
      <selection sqref="A1:G1"/>
    </sheetView>
  </sheetViews>
  <sheetFormatPr defaultColWidth="9.109375" defaultRowHeight="13.8" x14ac:dyDescent="0.25"/>
  <cols>
    <col min="1" max="1" width="39.5546875" style="171" customWidth="1"/>
    <col min="2" max="2" width="10.5546875" style="91" customWidth="1"/>
    <col min="3" max="3" width="71.5546875" style="70" customWidth="1"/>
    <col min="4" max="4" width="9.109375" style="69"/>
    <col min="5" max="5" width="16.44140625" style="69" customWidth="1"/>
    <col min="6" max="6" width="20.5546875" style="77" customWidth="1"/>
    <col min="7" max="7" width="14.5546875" style="69" customWidth="1"/>
    <col min="8" max="8" width="21.5546875" style="1" customWidth="1"/>
    <col min="9" max="9" width="16.109375" style="2" customWidth="1"/>
    <col min="10" max="16384" width="9.109375" style="2"/>
  </cols>
  <sheetData>
    <row r="1" spans="1:9" ht="30" customHeight="1" thickBot="1" x14ac:dyDescent="0.3">
      <c r="A1" s="464" t="s">
        <v>572</v>
      </c>
      <c r="B1" s="465"/>
      <c r="C1" s="465"/>
      <c r="D1" s="465"/>
      <c r="E1" s="465"/>
      <c r="F1" s="465"/>
      <c r="G1" s="466"/>
    </row>
    <row r="2" spans="1:9" ht="30" customHeight="1" thickBot="1" x14ac:dyDescent="0.3">
      <c r="A2" s="467" t="s">
        <v>630</v>
      </c>
      <c r="B2" s="468"/>
      <c r="C2" s="468"/>
      <c r="D2" s="468"/>
      <c r="E2" s="468"/>
      <c r="F2" s="468"/>
      <c r="G2" s="469"/>
      <c r="H2" s="132"/>
      <c r="I2" s="132"/>
    </row>
    <row r="3" spans="1:9" ht="30" customHeight="1" thickBot="1" x14ac:dyDescent="0.3">
      <c r="A3" s="391" t="s">
        <v>2</v>
      </c>
      <c r="B3" s="392" t="s">
        <v>3</v>
      </c>
      <c r="C3" s="392" t="s">
        <v>4</v>
      </c>
      <c r="D3" s="392" t="s">
        <v>5</v>
      </c>
      <c r="E3" s="393" t="s">
        <v>6</v>
      </c>
      <c r="F3" s="394" t="s">
        <v>373</v>
      </c>
      <c r="G3" s="395" t="s">
        <v>8</v>
      </c>
      <c r="H3" s="137"/>
      <c r="I3" s="137"/>
    </row>
    <row r="4" spans="1:9" ht="30" customHeight="1" x14ac:dyDescent="0.25">
      <c r="A4" s="11" t="s">
        <v>530</v>
      </c>
      <c r="B4" s="396">
        <v>1.1000000000000001</v>
      </c>
      <c r="C4" s="397" t="s">
        <v>11</v>
      </c>
      <c r="D4" s="398" t="s">
        <v>12</v>
      </c>
      <c r="E4" s="399">
        <v>1</v>
      </c>
      <c r="F4" s="400"/>
      <c r="G4" s="16">
        <f t="shared" ref="G4:G30" si="0">ROUND((E4*F4),2)</f>
        <v>0</v>
      </c>
      <c r="H4" s="137"/>
      <c r="I4" s="137"/>
    </row>
    <row r="5" spans="1:9" ht="30" customHeight="1" x14ac:dyDescent="0.25">
      <c r="A5" s="17" t="s">
        <v>530</v>
      </c>
      <c r="B5" s="401">
        <f>B4+0.1</f>
        <v>1.2000000000000002</v>
      </c>
      <c r="C5" s="402" t="s">
        <v>531</v>
      </c>
      <c r="D5" s="403" t="s">
        <v>626</v>
      </c>
      <c r="E5" s="404">
        <v>1.4999999999999999E-2</v>
      </c>
      <c r="F5" s="136"/>
      <c r="G5" s="23">
        <f t="shared" si="0"/>
        <v>0</v>
      </c>
      <c r="H5" s="137"/>
      <c r="I5" s="137"/>
    </row>
    <row r="6" spans="1:9" ht="30" customHeight="1" x14ac:dyDescent="0.25">
      <c r="A6" s="17" t="s">
        <v>530</v>
      </c>
      <c r="B6" s="401">
        <f t="shared" ref="B6:B12" si="1">B5+0.1</f>
        <v>1.3000000000000003</v>
      </c>
      <c r="C6" s="402" t="s">
        <v>532</v>
      </c>
      <c r="D6" s="403" t="s">
        <v>626</v>
      </c>
      <c r="E6" s="404">
        <v>6.0000000000000001E-3</v>
      </c>
      <c r="F6" s="136"/>
      <c r="G6" s="23">
        <f t="shared" si="0"/>
        <v>0</v>
      </c>
      <c r="H6" s="137"/>
      <c r="I6" s="137"/>
    </row>
    <row r="7" spans="1:9" ht="30" customHeight="1" x14ac:dyDescent="0.25">
      <c r="A7" s="17" t="s">
        <v>530</v>
      </c>
      <c r="B7" s="401">
        <f t="shared" si="1"/>
        <v>1.4000000000000004</v>
      </c>
      <c r="C7" s="402" t="s">
        <v>533</v>
      </c>
      <c r="D7" s="403" t="s">
        <v>626</v>
      </c>
      <c r="E7" s="404">
        <v>2.1000000000000001E-2</v>
      </c>
      <c r="F7" s="136"/>
      <c r="G7" s="23">
        <f t="shared" si="0"/>
        <v>0</v>
      </c>
      <c r="H7" s="137"/>
      <c r="I7" s="137"/>
    </row>
    <row r="8" spans="1:9" ht="30" customHeight="1" x14ac:dyDescent="0.25">
      <c r="A8" s="17" t="s">
        <v>530</v>
      </c>
      <c r="B8" s="401">
        <f t="shared" si="1"/>
        <v>1.5000000000000004</v>
      </c>
      <c r="C8" s="402" t="s">
        <v>534</v>
      </c>
      <c r="D8" s="403" t="s">
        <v>626</v>
      </c>
      <c r="E8" s="404">
        <v>1.2999999999999999E-2</v>
      </c>
      <c r="F8" s="136"/>
      <c r="G8" s="23">
        <f t="shared" si="0"/>
        <v>0</v>
      </c>
      <c r="H8" s="137"/>
      <c r="I8" s="137"/>
    </row>
    <row r="9" spans="1:9" ht="30" customHeight="1" x14ac:dyDescent="0.25">
      <c r="A9" s="17" t="s">
        <v>530</v>
      </c>
      <c r="B9" s="401">
        <f t="shared" si="1"/>
        <v>1.6000000000000005</v>
      </c>
      <c r="C9" s="405" t="s">
        <v>535</v>
      </c>
      <c r="D9" s="403" t="s">
        <v>12</v>
      </c>
      <c r="E9" s="406">
        <v>1</v>
      </c>
      <c r="F9" s="136"/>
      <c r="G9" s="23">
        <f t="shared" si="0"/>
        <v>0</v>
      </c>
      <c r="H9" s="137"/>
      <c r="I9" s="137"/>
    </row>
    <row r="10" spans="1:9" ht="30" customHeight="1" x14ac:dyDescent="0.25">
      <c r="A10" s="17" t="s">
        <v>530</v>
      </c>
      <c r="B10" s="401">
        <f t="shared" si="1"/>
        <v>1.7000000000000006</v>
      </c>
      <c r="C10" s="407" t="s">
        <v>537</v>
      </c>
      <c r="D10" s="403" t="s">
        <v>15</v>
      </c>
      <c r="E10" s="362">
        <v>12</v>
      </c>
      <c r="F10" s="136"/>
      <c r="G10" s="23">
        <f t="shared" si="0"/>
        <v>0</v>
      </c>
      <c r="H10" s="137"/>
      <c r="I10" s="137"/>
    </row>
    <row r="11" spans="1:9" ht="30" customHeight="1" x14ac:dyDescent="0.25">
      <c r="A11" s="17" t="s">
        <v>530</v>
      </c>
      <c r="B11" s="401">
        <f t="shared" si="1"/>
        <v>1.8000000000000007</v>
      </c>
      <c r="C11" s="407" t="s">
        <v>538</v>
      </c>
      <c r="D11" s="403" t="s">
        <v>15</v>
      </c>
      <c r="E11" s="362">
        <v>34</v>
      </c>
      <c r="F11" s="136"/>
      <c r="G11" s="23">
        <f>ROUND((E11*F11),2)</f>
        <v>0</v>
      </c>
      <c r="H11" s="137"/>
      <c r="I11" s="137"/>
    </row>
    <row r="12" spans="1:9" ht="30" customHeight="1" x14ac:dyDescent="0.25">
      <c r="A12" s="17" t="s">
        <v>530</v>
      </c>
      <c r="B12" s="401">
        <f t="shared" si="1"/>
        <v>1.9000000000000008</v>
      </c>
      <c r="C12" s="407" t="s">
        <v>539</v>
      </c>
      <c r="D12" s="403" t="s">
        <v>15</v>
      </c>
      <c r="E12" s="362">
        <v>14</v>
      </c>
      <c r="F12" s="136"/>
      <c r="G12" s="23">
        <f t="shared" si="0"/>
        <v>0</v>
      </c>
      <c r="H12" s="137"/>
      <c r="I12" s="137"/>
    </row>
    <row r="13" spans="1:9" ht="30" customHeight="1" x14ac:dyDescent="0.25">
      <c r="A13" s="17" t="s">
        <v>530</v>
      </c>
      <c r="B13" s="408">
        <v>1.1000000000000001</v>
      </c>
      <c r="C13" s="407" t="s">
        <v>540</v>
      </c>
      <c r="D13" s="403" t="s">
        <v>15</v>
      </c>
      <c r="E13" s="362">
        <v>21</v>
      </c>
      <c r="F13" s="136"/>
      <c r="G13" s="23">
        <f t="shared" si="0"/>
        <v>0</v>
      </c>
      <c r="H13" s="137"/>
      <c r="I13" s="137"/>
    </row>
    <row r="14" spans="1:9" ht="30" customHeight="1" x14ac:dyDescent="0.25">
      <c r="A14" s="17" t="s">
        <v>530</v>
      </c>
      <c r="B14" s="408">
        <f>B13+0.01</f>
        <v>1.1100000000000001</v>
      </c>
      <c r="C14" s="407" t="s">
        <v>541</v>
      </c>
      <c r="D14" s="403" t="s">
        <v>12</v>
      </c>
      <c r="E14" s="406">
        <v>2</v>
      </c>
      <c r="F14" s="136"/>
      <c r="G14" s="23">
        <f t="shared" si="0"/>
        <v>0</v>
      </c>
      <c r="H14" s="137"/>
      <c r="I14" s="137"/>
    </row>
    <row r="15" spans="1:9" ht="30" customHeight="1" x14ac:dyDescent="0.25">
      <c r="A15" s="17" t="s">
        <v>530</v>
      </c>
      <c r="B15" s="408">
        <f t="shared" ref="B15:B20" si="2">B14+0.01</f>
        <v>1.1200000000000001</v>
      </c>
      <c r="C15" s="407" t="s">
        <v>542</v>
      </c>
      <c r="D15" s="403" t="s">
        <v>12</v>
      </c>
      <c r="E15" s="406">
        <v>2</v>
      </c>
      <c r="F15" s="136"/>
      <c r="G15" s="23">
        <f t="shared" si="0"/>
        <v>0</v>
      </c>
      <c r="H15" s="137"/>
      <c r="I15" s="137"/>
    </row>
    <row r="16" spans="1:9" ht="30" customHeight="1" x14ac:dyDescent="0.25">
      <c r="A16" s="17" t="s">
        <v>530</v>
      </c>
      <c r="B16" s="408">
        <f t="shared" si="2"/>
        <v>1.1300000000000001</v>
      </c>
      <c r="C16" s="407" t="s">
        <v>543</v>
      </c>
      <c r="D16" s="403" t="s">
        <v>12</v>
      </c>
      <c r="E16" s="406">
        <v>2</v>
      </c>
      <c r="F16" s="136"/>
      <c r="G16" s="23">
        <f t="shared" si="0"/>
        <v>0</v>
      </c>
      <c r="H16" s="137"/>
      <c r="I16" s="137"/>
    </row>
    <row r="17" spans="1:9" ht="30" customHeight="1" x14ac:dyDescent="0.25">
      <c r="A17" s="17" t="s">
        <v>530</v>
      </c>
      <c r="B17" s="408">
        <f t="shared" si="2"/>
        <v>1.1400000000000001</v>
      </c>
      <c r="C17" s="407" t="s">
        <v>627</v>
      </c>
      <c r="D17" s="403" t="s">
        <v>12</v>
      </c>
      <c r="E17" s="406">
        <v>6</v>
      </c>
      <c r="F17" s="136"/>
      <c r="G17" s="23">
        <f t="shared" si="0"/>
        <v>0</v>
      </c>
      <c r="H17" s="137"/>
      <c r="I17" s="137"/>
    </row>
    <row r="18" spans="1:9" ht="30" customHeight="1" x14ac:dyDescent="0.25">
      <c r="A18" s="17" t="s">
        <v>530</v>
      </c>
      <c r="B18" s="408">
        <f t="shared" si="2"/>
        <v>1.1500000000000001</v>
      </c>
      <c r="C18" s="407" t="s">
        <v>545</v>
      </c>
      <c r="D18" s="403" t="s">
        <v>26</v>
      </c>
      <c r="E18" s="406">
        <v>3</v>
      </c>
      <c r="F18" s="136"/>
      <c r="G18" s="23">
        <f t="shared" si="0"/>
        <v>0</v>
      </c>
      <c r="H18" s="137"/>
      <c r="I18" s="137"/>
    </row>
    <row r="19" spans="1:9" ht="30" customHeight="1" x14ac:dyDescent="0.25">
      <c r="A19" s="17" t="s">
        <v>530</v>
      </c>
      <c r="B19" s="408">
        <f t="shared" si="2"/>
        <v>1.1600000000000001</v>
      </c>
      <c r="C19" s="407" t="s">
        <v>546</v>
      </c>
      <c r="D19" s="403" t="s">
        <v>12</v>
      </c>
      <c r="E19" s="406">
        <v>3</v>
      </c>
      <c r="F19" s="136"/>
      <c r="G19" s="23">
        <f t="shared" si="0"/>
        <v>0</v>
      </c>
      <c r="H19" s="137"/>
      <c r="I19" s="137"/>
    </row>
    <row r="20" spans="1:9" ht="30" customHeight="1" x14ac:dyDescent="0.25">
      <c r="A20" s="17" t="s">
        <v>530</v>
      </c>
      <c r="B20" s="408">
        <f t="shared" si="2"/>
        <v>1.1700000000000002</v>
      </c>
      <c r="C20" s="407" t="s">
        <v>547</v>
      </c>
      <c r="D20" s="403" t="s">
        <v>12</v>
      </c>
      <c r="E20" s="406">
        <v>3</v>
      </c>
      <c r="F20" s="136"/>
      <c r="G20" s="23">
        <f t="shared" si="0"/>
        <v>0</v>
      </c>
      <c r="H20" s="137"/>
      <c r="I20" s="137"/>
    </row>
    <row r="21" spans="1:9" ht="30" customHeight="1" x14ac:dyDescent="0.25">
      <c r="A21" s="17" t="s">
        <v>530</v>
      </c>
      <c r="B21" s="408">
        <f>B20+0.01</f>
        <v>1.1800000000000002</v>
      </c>
      <c r="C21" s="407" t="s">
        <v>229</v>
      </c>
      <c r="D21" s="315" t="s">
        <v>380</v>
      </c>
      <c r="E21" s="362">
        <v>21</v>
      </c>
      <c r="F21" s="136"/>
      <c r="G21" s="23">
        <f t="shared" si="0"/>
        <v>0</v>
      </c>
      <c r="H21" s="137"/>
      <c r="I21" s="137"/>
    </row>
    <row r="22" spans="1:9" ht="30" customHeight="1" x14ac:dyDescent="0.25">
      <c r="A22" s="17" t="s">
        <v>530</v>
      </c>
      <c r="B22" s="408">
        <f t="shared" ref="B22:B27" si="3">B21+0.01</f>
        <v>1.1900000000000002</v>
      </c>
      <c r="C22" s="407" t="s">
        <v>232</v>
      </c>
      <c r="D22" s="323" t="s">
        <v>579</v>
      </c>
      <c r="E22" s="362">
        <v>7</v>
      </c>
      <c r="F22" s="136"/>
      <c r="G22" s="23">
        <f t="shared" si="0"/>
        <v>0</v>
      </c>
      <c r="H22" s="137"/>
      <c r="I22" s="137"/>
    </row>
    <row r="23" spans="1:9" ht="30" customHeight="1" x14ac:dyDescent="0.25">
      <c r="A23" s="17" t="s">
        <v>530</v>
      </c>
      <c r="B23" s="408">
        <f t="shared" si="3"/>
        <v>1.2000000000000002</v>
      </c>
      <c r="C23" s="407" t="s">
        <v>631</v>
      </c>
      <c r="D23" s="315" t="s">
        <v>380</v>
      </c>
      <c r="E23" s="362">
        <v>10</v>
      </c>
      <c r="F23" s="136"/>
      <c r="G23" s="23">
        <f t="shared" si="0"/>
        <v>0</v>
      </c>
      <c r="H23" s="137"/>
      <c r="I23" s="137"/>
    </row>
    <row r="24" spans="1:9" ht="30" customHeight="1" x14ac:dyDescent="0.25">
      <c r="A24" s="17" t="s">
        <v>530</v>
      </c>
      <c r="B24" s="408">
        <f t="shared" si="3"/>
        <v>1.2100000000000002</v>
      </c>
      <c r="C24" s="407" t="s">
        <v>550</v>
      </c>
      <c r="D24" s="403" t="s">
        <v>26</v>
      </c>
      <c r="E24" s="406">
        <v>1</v>
      </c>
      <c r="F24" s="136"/>
      <c r="G24" s="23">
        <f t="shared" si="0"/>
        <v>0</v>
      </c>
      <c r="H24" s="137"/>
      <c r="I24" s="137"/>
    </row>
    <row r="25" spans="1:9" ht="30" customHeight="1" x14ac:dyDescent="0.25">
      <c r="A25" s="17" t="s">
        <v>530</v>
      </c>
      <c r="B25" s="408">
        <f t="shared" si="3"/>
        <v>1.2200000000000002</v>
      </c>
      <c r="C25" s="407" t="s">
        <v>551</v>
      </c>
      <c r="D25" s="403" t="s">
        <v>26</v>
      </c>
      <c r="E25" s="406">
        <v>1</v>
      </c>
      <c r="F25" s="136"/>
      <c r="G25" s="23">
        <f t="shared" si="0"/>
        <v>0</v>
      </c>
      <c r="H25" s="137"/>
      <c r="I25" s="137"/>
    </row>
    <row r="26" spans="1:9" ht="30" customHeight="1" x14ac:dyDescent="0.25">
      <c r="A26" s="17" t="s">
        <v>530</v>
      </c>
      <c r="B26" s="427">
        <f t="shared" si="3"/>
        <v>1.2300000000000002</v>
      </c>
      <c r="C26" s="407" t="s">
        <v>552</v>
      </c>
      <c r="D26" s="403" t="s">
        <v>12</v>
      </c>
      <c r="E26" s="406">
        <v>1</v>
      </c>
      <c r="F26" s="136"/>
      <c r="G26" s="23">
        <f t="shared" si="0"/>
        <v>0</v>
      </c>
      <c r="H26" s="137"/>
      <c r="I26" s="137"/>
    </row>
    <row r="27" spans="1:9" ht="30" customHeight="1" thickBot="1" x14ac:dyDescent="0.3">
      <c r="A27" s="182" t="s">
        <v>530</v>
      </c>
      <c r="B27" s="427">
        <f t="shared" si="3"/>
        <v>1.2400000000000002</v>
      </c>
      <c r="C27" s="428" t="s">
        <v>553</v>
      </c>
      <c r="D27" s="429" t="s">
        <v>12</v>
      </c>
      <c r="E27" s="430">
        <v>3</v>
      </c>
      <c r="F27" s="431"/>
      <c r="G27" s="187">
        <f t="shared" si="0"/>
        <v>0</v>
      </c>
      <c r="H27" s="152" t="s">
        <v>33</v>
      </c>
      <c r="I27" s="153">
        <f>ROUND(SUM(G4:G27),2)</f>
        <v>0</v>
      </c>
    </row>
    <row r="28" spans="1:9" ht="140.25" customHeight="1" x14ac:dyDescent="0.25">
      <c r="A28" s="11" t="s">
        <v>554</v>
      </c>
      <c r="B28" s="396">
        <v>2.1</v>
      </c>
      <c r="C28" s="432" t="s">
        <v>555</v>
      </c>
      <c r="D28" s="398" t="s">
        <v>12</v>
      </c>
      <c r="E28" s="433">
        <v>1</v>
      </c>
      <c r="F28" s="400"/>
      <c r="G28" s="16">
        <f t="shared" si="0"/>
        <v>0</v>
      </c>
      <c r="H28" s="154"/>
      <c r="I28" s="155"/>
    </row>
    <row r="29" spans="1:9" ht="90" customHeight="1" x14ac:dyDescent="0.25">
      <c r="A29" s="17" t="s">
        <v>554</v>
      </c>
      <c r="B29" s="401">
        <f>B28+0.1</f>
        <v>2.2000000000000002</v>
      </c>
      <c r="C29" s="407" t="s">
        <v>628</v>
      </c>
      <c r="D29" s="403" t="s">
        <v>15</v>
      </c>
      <c r="E29" s="362">
        <v>48</v>
      </c>
      <c r="F29" s="136"/>
      <c r="G29" s="23">
        <f t="shared" si="0"/>
        <v>0</v>
      </c>
      <c r="H29" s="154"/>
      <c r="I29" s="155"/>
    </row>
    <row r="30" spans="1:9" ht="67.5" customHeight="1" x14ac:dyDescent="0.25">
      <c r="A30" s="17" t="s">
        <v>554</v>
      </c>
      <c r="B30" s="401">
        <f t="shared" ref="B30:B36" si="4">B29+0.1</f>
        <v>2.3000000000000003</v>
      </c>
      <c r="C30" s="407" t="s">
        <v>557</v>
      </c>
      <c r="D30" s="403" t="s">
        <v>15</v>
      </c>
      <c r="E30" s="362">
        <v>12</v>
      </c>
      <c r="F30" s="136"/>
      <c r="G30" s="23">
        <f t="shared" si="0"/>
        <v>0</v>
      </c>
      <c r="H30" s="154"/>
      <c r="I30" s="155"/>
    </row>
    <row r="31" spans="1:9" ht="30" customHeight="1" x14ac:dyDescent="0.25">
      <c r="A31" s="17" t="s">
        <v>554</v>
      </c>
      <c r="B31" s="401">
        <f t="shared" si="4"/>
        <v>2.4000000000000004</v>
      </c>
      <c r="C31" s="418" t="s">
        <v>558</v>
      </c>
      <c r="D31" s="403" t="s">
        <v>12</v>
      </c>
      <c r="E31" s="419">
        <v>2</v>
      </c>
      <c r="F31" s="136"/>
      <c r="G31" s="23">
        <f>ROUND((E31*F31),2)</f>
        <v>0</v>
      </c>
      <c r="H31" s="137"/>
      <c r="I31" s="137"/>
    </row>
    <row r="32" spans="1:9" ht="30" customHeight="1" x14ac:dyDescent="0.25">
      <c r="A32" s="17" t="s">
        <v>554</v>
      </c>
      <c r="B32" s="401">
        <f t="shared" si="4"/>
        <v>2.5000000000000004</v>
      </c>
      <c r="C32" s="405" t="s">
        <v>559</v>
      </c>
      <c r="D32" s="403" t="s">
        <v>12</v>
      </c>
      <c r="E32" s="419">
        <v>2</v>
      </c>
      <c r="F32" s="136"/>
      <c r="G32" s="23">
        <f t="shared" ref="G32:G42" si="5">ROUND((E32*F32),2)</f>
        <v>0</v>
      </c>
      <c r="H32" s="137"/>
      <c r="I32" s="137"/>
    </row>
    <row r="33" spans="1:9" ht="42" customHeight="1" x14ac:dyDescent="0.25">
      <c r="A33" s="17" t="s">
        <v>554</v>
      </c>
      <c r="B33" s="401">
        <f t="shared" si="4"/>
        <v>2.6000000000000005</v>
      </c>
      <c r="C33" s="418" t="s">
        <v>560</v>
      </c>
      <c r="D33" s="403" t="s">
        <v>12</v>
      </c>
      <c r="E33" s="419">
        <v>2</v>
      </c>
      <c r="F33" s="136"/>
      <c r="G33" s="23">
        <f t="shared" si="5"/>
        <v>0</v>
      </c>
      <c r="H33" s="137"/>
      <c r="I33" s="137"/>
    </row>
    <row r="34" spans="1:9" ht="30" customHeight="1" x14ac:dyDescent="0.25">
      <c r="A34" s="17" t="s">
        <v>554</v>
      </c>
      <c r="B34" s="401">
        <f t="shared" si="4"/>
        <v>2.7000000000000006</v>
      </c>
      <c r="C34" s="418" t="s">
        <v>561</v>
      </c>
      <c r="D34" s="403" t="s">
        <v>26</v>
      </c>
      <c r="E34" s="419">
        <v>2</v>
      </c>
      <c r="F34" s="136"/>
      <c r="G34" s="23">
        <f t="shared" si="5"/>
        <v>0</v>
      </c>
      <c r="H34" s="137"/>
      <c r="I34" s="137"/>
    </row>
    <row r="35" spans="1:9" ht="48.75" customHeight="1" x14ac:dyDescent="0.25">
      <c r="A35" s="17" t="s">
        <v>554</v>
      </c>
      <c r="B35" s="401">
        <f t="shared" si="4"/>
        <v>2.8000000000000007</v>
      </c>
      <c r="C35" s="418" t="s">
        <v>562</v>
      </c>
      <c r="D35" s="403" t="s">
        <v>12</v>
      </c>
      <c r="E35" s="419">
        <v>2</v>
      </c>
      <c r="F35" s="136"/>
      <c r="G35" s="23">
        <f t="shared" si="5"/>
        <v>0</v>
      </c>
      <c r="H35" s="137"/>
      <c r="I35" s="137"/>
    </row>
    <row r="36" spans="1:9" ht="64.5" customHeight="1" x14ac:dyDescent="0.25">
      <c r="A36" s="17" t="s">
        <v>554</v>
      </c>
      <c r="B36" s="401">
        <f t="shared" si="4"/>
        <v>2.9000000000000008</v>
      </c>
      <c r="C36" s="418" t="s">
        <v>563</v>
      </c>
      <c r="D36" s="403" t="s">
        <v>12</v>
      </c>
      <c r="E36" s="419">
        <v>6</v>
      </c>
      <c r="F36" s="136"/>
      <c r="G36" s="23">
        <f t="shared" si="5"/>
        <v>0</v>
      </c>
      <c r="H36" s="137"/>
      <c r="I36" s="137"/>
    </row>
    <row r="37" spans="1:9" ht="47.25" customHeight="1" x14ac:dyDescent="0.25">
      <c r="A37" s="17" t="s">
        <v>554</v>
      </c>
      <c r="B37" s="408">
        <v>2.1</v>
      </c>
      <c r="C37" s="418" t="s">
        <v>564</v>
      </c>
      <c r="D37" s="403" t="s">
        <v>15</v>
      </c>
      <c r="E37" s="362">
        <v>21</v>
      </c>
      <c r="F37" s="136"/>
      <c r="G37" s="23">
        <f t="shared" si="5"/>
        <v>0</v>
      </c>
      <c r="H37" s="137"/>
      <c r="I37" s="137"/>
    </row>
    <row r="38" spans="1:9" ht="37.5" customHeight="1" x14ac:dyDescent="0.25">
      <c r="A38" s="17" t="s">
        <v>554</v>
      </c>
      <c r="B38" s="401">
        <f>B37+0.01</f>
        <v>2.11</v>
      </c>
      <c r="C38" s="418" t="s">
        <v>565</v>
      </c>
      <c r="D38" s="403" t="s">
        <v>15</v>
      </c>
      <c r="E38" s="362">
        <v>21</v>
      </c>
      <c r="F38" s="136"/>
      <c r="G38" s="23">
        <f t="shared" si="5"/>
        <v>0</v>
      </c>
      <c r="H38" s="137"/>
      <c r="I38" s="137"/>
    </row>
    <row r="39" spans="1:9" ht="42" customHeight="1" thickBot="1" x14ac:dyDescent="0.3">
      <c r="A39" s="25" t="s">
        <v>554</v>
      </c>
      <c r="B39" s="420">
        <f>B38+0.01</f>
        <v>2.1199999999999997</v>
      </c>
      <c r="C39" s="421" t="s">
        <v>566</v>
      </c>
      <c r="D39" s="411" t="s">
        <v>15</v>
      </c>
      <c r="E39" s="422">
        <v>13</v>
      </c>
      <c r="F39" s="413"/>
      <c r="G39" s="30">
        <f t="shared" si="5"/>
        <v>0</v>
      </c>
      <c r="H39" s="152" t="s">
        <v>50</v>
      </c>
      <c r="I39" s="153">
        <f>ROUND(SUM(G28:G39),2)</f>
        <v>0</v>
      </c>
    </row>
    <row r="40" spans="1:9" ht="42" customHeight="1" x14ac:dyDescent="0.25">
      <c r="A40" s="188" t="s">
        <v>567</v>
      </c>
      <c r="B40" s="414">
        <v>3.1</v>
      </c>
      <c r="C40" s="415" t="s">
        <v>568</v>
      </c>
      <c r="D40" s="423" t="s">
        <v>26</v>
      </c>
      <c r="E40" s="424">
        <v>21</v>
      </c>
      <c r="F40" s="355"/>
      <c r="G40" s="270">
        <f t="shared" si="5"/>
        <v>0</v>
      </c>
      <c r="H40" s="137"/>
      <c r="I40" s="137"/>
    </row>
    <row r="41" spans="1:9" ht="42" customHeight="1" x14ac:dyDescent="0.25">
      <c r="A41" s="17" t="s">
        <v>567</v>
      </c>
      <c r="B41" s="401">
        <f>B40+0.1</f>
        <v>3.2</v>
      </c>
      <c r="C41" s="407" t="s">
        <v>569</v>
      </c>
      <c r="D41" s="425" t="s">
        <v>15</v>
      </c>
      <c r="E41" s="362">
        <v>12</v>
      </c>
      <c r="F41" s="136"/>
      <c r="G41" s="23">
        <f t="shared" si="5"/>
        <v>0</v>
      </c>
      <c r="H41" s="137"/>
      <c r="I41" s="137"/>
    </row>
    <row r="42" spans="1:9" ht="42" customHeight="1" thickBot="1" x14ac:dyDescent="0.3">
      <c r="A42" s="25" t="s">
        <v>567</v>
      </c>
      <c r="B42" s="420">
        <f>B41+0.1</f>
        <v>3.3000000000000003</v>
      </c>
      <c r="C42" s="410" t="s">
        <v>570</v>
      </c>
      <c r="D42" s="426" t="s">
        <v>26</v>
      </c>
      <c r="E42" s="412">
        <v>3</v>
      </c>
      <c r="F42" s="413"/>
      <c r="G42" s="30">
        <f t="shared" si="5"/>
        <v>0</v>
      </c>
      <c r="H42" s="152" t="s">
        <v>416</v>
      </c>
      <c r="I42" s="153">
        <f>ROUND(SUM(G40:G42),2)</f>
        <v>0</v>
      </c>
    </row>
    <row r="43" spans="1:9" ht="51" customHeight="1" x14ac:dyDescent="0.25">
      <c r="A43" s="214"/>
      <c r="B43" s="215"/>
      <c r="C43" s="214"/>
      <c r="D43" s="213"/>
      <c r="E43" s="213"/>
      <c r="F43" s="212" t="s">
        <v>632</v>
      </c>
      <c r="G43" s="279">
        <f>SUM(G4:G42)</f>
        <v>0</v>
      </c>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9379B-1F54-464A-BAE6-C9BA606377E0}">
  <dimension ref="A1:I42"/>
  <sheetViews>
    <sheetView topLeftCell="D41" zoomScale="85" zoomScaleNormal="85" workbookViewId="0">
      <selection activeCell="A2" sqref="A2:G2"/>
    </sheetView>
  </sheetViews>
  <sheetFormatPr defaultColWidth="9.109375" defaultRowHeight="30" customHeight="1" x14ac:dyDescent="0.25"/>
  <cols>
    <col min="1" max="1" width="39.5546875" style="171" customWidth="1"/>
    <col min="2" max="2" width="10.5546875" style="91" customWidth="1"/>
    <col min="3" max="3" width="71.5546875" style="70" customWidth="1"/>
    <col min="4" max="4" width="9.109375" style="69"/>
    <col min="5" max="5" width="16.44140625" style="69" customWidth="1"/>
    <col min="6" max="6" width="20.5546875" style="77" customWidth="1"/>
    <col min="7" max="7" width="14.5546875" style="69" customWidth="1"/>
    <col min="8" max="8" width="21.5546875" style="1" customWidth="1"/>
    <col min="9" max="9" width="16.109375" style="2" customWidth="1"/>
    <col min="10" max="16384" width="9.109375" style="2"/>
  </cols>
  <sheetData>
    <row r="1" spans="1:9" ht="30" customHeight="1" thickBot="1" x14ac:dyDescent="0.3">
      <c r="A1" s="464" t="s">
        <v>572</v>
      </c>
      <c r="B1" s="465"/>
      <c r="C1" s="465"/>
      <c r="D1" s="465"/>
      <c r="E1" s="465"/>
      <c r="F1" s="465"/>
      <c r="G1" s="466"/>
    </row>
    <row r="2" spans="1:9" ht="30" customHeight="1" thickBot="1" x14ac:dyDescent="0.3">
      <c r="A2" s="467" t="s">
        <v>625</v>
      </c>
      <c r="B2" s="468"/>
      <c r="C2" s="468"/>
      <c r="D2" s="468"/>
      <c r="E2" s="468"/>
      <c r="F2" s="468"/>
      <c r="G2" s="469"/>
      <c r="H2" s="132"/>
      <c r="I2" s="132"/>
    </row>
    <row r="3" spans="1:9" ht="30" customHeight="1" thickBot="1" x14ac:dyDescent="0.3">
      <c r="A3" s="391" t="s">
        <v>2</v>
      </c>
      <c r="B3" s="392" t="s">
        <v>3</v>
      </c>
      <c r="C3" s="392" t="s">
        <v>4</v>
      </c>
      <c r="D3" s="392" t="s">
        <v>5</v>
      </c>
      <c r="E3" s="393" t="s">
        <v>6</v>
      </c>
      <c r="F3" s="394" t="s">
        <v>373</v>
      </c>
      <c r="G3" s="395" t="s">
        <v>8</v>
      </c>
      <c r="H3" s="137"/>
      <c r="I3" s="137"/>
    </row>
    <row r="4" spans="1:9" ht="30" customHeight="1" x14ac:dyDescent="0.25">
      <c r="A4" s="11" t="s">
        <v>530</v>
      </c>
      <c r="B4" s="396">
        <v>1.1000000000000001</v>
      </c>
      <c r="C4" s="397" t="s">
        <v>11</v>
      </c>
      <c r="D4" s="398" t="s">
        <v>12</v>
      </c>
      <c r="E4" s="399">
        <v>1</v>
      </c>
      <c r="F4" s="400"/>
      <c r="G4" s="16">
        <f t="shared" ref="G4:G29" si="0">ROUND((E4*F4),2)</f>
        <v>0</v>
      </c>
      <c r="H4" s="137"/>
      <c r="I4" s="137"/>
    </row>
    <row r="5" spans="1:9" ht="30" customHeight="1" x14ac:dyDescent="0.25">
      <c r="A5" s="17" t="s">
        <v>530</v>
      </c>
      <c r="B5" s="401">
        <f>B4+0.1</f>
        <v>1.2000000000000002</v>
      </c>
      <c r="C5" s="402" t="s">
        <v>531</v>
      </c>
      <c r="D5" s="403" t="s">
        <v>626</v>
      </c>
      <c r="E5" s="404">
        <v>0.01</v>
      </c>
      <c r="F5" s="136"/>
      <c r="G5" s="23">
        <f t="shared" si="0"/>
        <v>0</v>
      </c>
      <c r="H5" s="137"/>
      <c r="I5" s="137"/>
    </row>
    <row r="6" spans="1:9" ht="30" customHeight="1" x14ac:dyDescent="0.25">
      <c r="A6" s="17" t="s">
        <v>530</v>
      </c>
      <c r="B6" s="401">
        <f t="shared" ref="B6:B12" si="1">B5+0.1</f>
        <v>1.3000000000000003</v>
      </c>
      <c r="C6" s="402" t="s">
        <v>532</v>
      </c>
      <c r="D6" s="403" t="s">
        <v>626</v>
      </c>
      <c r="E6" s="404">
        <v>4.0000000000000001E-3</v>
      </c>
      <c r="F6" s="136"/>
      <c r="G6" s="23">
        <f t="shared" si="0"/>
        <v>0</v>
      </c>
      <c r="H6" s="137"/>
      <c r="I6" s="137"/>
    </row>
    <row r="7" spans="1:9" ht="30" customHeight="1" x14ac:dyDescent="0.25">
      <c r="A7" s="17" t="s">
        <v>530</v>
      </c>
      <c r="B7" s="401">
        <f t="shared" si="1"/>
        <v>1.4000000000000004</v>
      </c>
      <c r="C7" s="402" t="s">
        <v>533</v>
      </c>
      <c r="D7" s="403" t="s">
        <v>626</v>
      </c>
      <c r="E7" s="404">
        <v>1.4E-2</v>
      </c>
      <c r="F7" s="136"/>
      <c r="G7" s="23">
        <f t="shared" si="0"/>
        <v>0</v>
      </c>
      <c r="H7" s="137"/>
      <c r="I7" s="137"/>
    </row>
    <row r="8" spans="1:9" ht="30" customHeight="1" x14ac:dyDescent="0.25">
      <c r="A8" s="17" t="s">
        <v>530</v>
      </c>
      <c r="B8" s="401">
        <f t="shared" si="1"/>
        <v>1.5000000000000004</v>
      </c>
      <c r="C8" s="402" t="s">
        <v>534</v>
      </c>
      <c r="D8" s="403" t="s">
        <v>626</v>
      </c>
      <c r="E8" s="404">
        <v>1.4E-2</v>
      </c>
      <c r="F8" s="136"/>
      <c r="G8" s="23">
        <f t="shared" si="0"/>
        <v>0</v>
      </c>
      <c r="H8" s="137"/>
      <c r="I8" s="137"/>
    </row>
    <row r="9" spans="1:9" ht="30" customHeight="1" x14ac:dyDescent="0.25">
      <c r="A9" s="17" t="s">
        <v>530</v>
      </c>
      <c r="B9" s="401">
        <f t="shared" si="1"/>
        <v>1.6000000000000005</v>
      </c>
      <c r="C9" s="405" t="s">
        <v>535</v>
      </c>
      <c r="D9" s="403" t="s">
        <v>12</v>
      </c>
      <c r="E9" s="406">
        <v>1</v>
      </c>
      <c r="F9" s="136"/>
      <c r="G9" s="23">
        <f t="shared" si="0"/>
        <v>0</v>
      </c>
      <c r="H9" s="137"/>
      <c r="I9" s="137"/>
    </row>
    <row r="10" spans="1:9" ht="30" customHeight="1" x14ac:dyDescent="0.25">
      <c r="A10" s="17" t="s">
        <v>530</v>
      </c>
      <c r="B10" s="401">
        <f t="shared" si="1"/>
        <v>1.7000000000000006</v>
      </c>
      <c r="C10" s="407" t="s">
        <v>537</v>
      </c>
      <c r="D10" s="403" t="s">
        <v>15</v>
      </c>
      <c r="E10" s="362">
        <v>12</v>
      </c>
      <c r="F10" s="136"/>
      <c r="G10" s="23">
        <f t="shared" si="0"/>
        <v>0</v>
      </c>
      <c r="H10" s="137"/>
      <c r="I10" s="137"/>
    </row>
    <row r="11" spans="1:9" ht="30" customHeight="1" x14ac:dyDescent="0.25">
      <c r="A11" s="17" t="s">
        <v>530</v>
      </c>
      <c r="B11" s="401">
        <f t="shared" si="1"/>
        <v>1.8000000000000007</v>
      </c>
      <c r="C11" s="407" t="s">
        <v>538</v>
      </c>
      <c r="D11" s="403" t="s">
        <v>15</v>
      </c>
      <c r="E11" s="362">
        <v>28</v>
      </c>
      <c r="F11" s="136"/>
      <c r="G11" s="23">
        <f>ROUND((E11*F11),2)</f>
        <v>0</v>
      </c>
      <c r="H11" s="137"/>
      <c r="I11" s="137"/>
    </row>
    <row r="12" spans="1:9" ht="30" customHeight="1" x14ac:dyDescent="0.25">
      <c r="A12" s="17" t="s">
        <v>530</v>
      </c>
      <c r="B12" s="401">
        <f t="shared" si="1"/>
        <v>1.9000000000000008</v>
      </c>
      <c r="C12" s="407" t="s">
        <v>539</v>
      </c>
      <c r="D12" s="403" t="s">
        <v>15</v>
      </c>
      <c r="E12" s="362">
        <v>14</v>
      </c>
      <c r="F12" s="136"/>
      <c r="G12" s="23">
        <f t="shared" si="0"/>
        <v>0</v>
      </c>
      <c r="H12" s="137"/>
      <c r="I12" s="137"/>
    </row>
    <row r="13" spans="1:9" ht="30" customHeight="1" x14ac:dyDescent="0.25">
      <c r="A13" s="17" t="s">
        <v>530</v>
      </c>
      <c r="B13" s="408">
        <v>1.1000000000000001</v>
      </c>
      <c r="C13" s="407" t="s">
        <v>540</v>
      </c>
      <c r="D13" s="403" t="s">
        <v>15</v>
      </c>
      <c r="E13" s="362">
        <v>14</v>
      </c>
      <c r="F13" s="136"/>
      <c r="G13" s="23">
        <f t="shared" si="0"/>
        <v>0</v>
      </c>
      <c r="H13" s="137"/>
      <c r="I13" s="137"/>
    </row>
    <row r="14" spans="1:9" ht="30" customHeight="1" x14ac:dyDescent="0.25">
      <c r="A14" s="17" t="s">
        <v>530</v>
      </c>
      <c r="B14" s="408">
        <f>B13+0.01</f>
        <v>1.1100000000000001</v>
      </c>
      <c r="C14" s="407" t="s">
        <v>541</v>
      </c>
      <c r="D14" s="403" t="s">
        <v>12</v>
      </c>
      <c r="E14" s="406">
        <v>2</v>
      </c>
      <c r="F14" s="136"/>
      <c r="G14" s="23">
        <f t="shared" si="0"/>
        <v>0</v>
      </c>
      <c r="H14" s="137"/>
      <c r="I14" s="137"/>
    </row>
    <row r="15" spans="1:9" ht="30" customHeight="1" x14ac:dyDescent="0.25">
      <c r="A15" s="17" t="s">
        <v>530</v>
      </c>
      <c r="B15" s="408">
        <f t="shared" ref="B15:B20" si="2">B14+0.01</f>
        <v>1.1200000000000001</v>
      </c>
      <c r="C15" s="407" t="s">
        <v>542</v>
      </c>
      <c r="D15" s="403" t="s">
        <v>12</v>
      </c>
      <c r="E15" s="406">
        <v>2</v>
      </c>
      <c r="F15" s="136"/>
      <c r="G15" s="23">
        <f t="shared" si="0"/>
        <v>0</v>
      </c>
      <c r="H15" s="137"/>
      <c r="I15" s="137"/>
    </row>
    <row r="16" spans="1:9" ht="30" customHeight="1" x14ac:dyDescent="0.25">
      <c r="A16" s="17" t="s">
        <v>530</v>
      </c>
      <c r="B16" s="408">
        <f t="shared" si="2"/>
        <v>1.1300000000000001</v>
      </c>
      <c r="C16" s="407" t="s">
        <v>543</v>
      </c>
      <c r="D16" s="403" t="s">
        <v>12</v>
      </c>
      <c r="E16" s="406">
        <v>2</v>
      </c>
      <c r="F16" s="136"/>
      <c r="G16" s="23">
        <f t="shared" si="0"/>
        <v>0</v>
      </c>
      <c r="H16" s="137"/>
      <c r="I16" s="137"/>
    </row>
    <row r="17" spans="1:9" ht="30" customHeight="1" x14ac:dyDescent="0.25">
      <c r="A17" s="17" t="s">
        <v>530</v>
      </c>
      <c r="B17" s="408">
        <f t="shared" si="2"/>
        <v>1.1400000000000001</v>
      </c>
      <c r="C17" s="407" t="s">
        <v>627</v>
      </c>
      <c r="D17" s="403" t="s">
        <v>12</v>
      </c>
      <c r="E17" s="406">
        <v>6</v>
      </c>
      <c r="F17" s="136"/>
      <c r="G17" s="23">
        <f t="shared" si="0"/>
        <v>0</v>
      </c>
      <c r="H17" s="137"/>
      <c r="I17" s="137"/>
    </row>
    <row r="18" spans="1:9" ht="30" customHeight="1" x14ac:dyDescent="0.25">
      <c r="A18" s="17" t="s">
        <v>530</v>
      </c>
      <c r="B18" s="408">
        <f t="shared" si="2"/>
        <v>1.1500000000000001</v>
      </c>
      <c r="C18" s="407" t="s">
        <v>545</v>
      </c>
      <c r="D18" s="403" t="s">
        <v>26</v>
      </c>
      <c r="E18" s="406">
        <v>3</v>
      </c>
      <c r="F18" s="136"/>
      <c r="G18" s="23">
        <f t="shared" si="0"/>
        <v>0</v>
      </c>
      <c r="H18" s="137"/>
      <c r="I18" s="137"/>
    </row>
    <row r="19" spans="1:9" ht="30" customHeight="1" x14ac:dyDescent="0.25">
      <c r="A19" s="17" t="s">
        <v>530</v>
      </c>
      <c r="B19" s="408">
        <f t="shared" si="2"/>
        <v>1.1600000000000001</v>
      </c>
      <c r="C19" s="407" t="s">
        <v>546</v>
      </c>
      <c r="D19" s="403" t="s">
        <v>12</v>
      </c>
      <c r="E19" s="406">
        <v>3</v>
      </c>
      <c r="F19" s="136"/>
      <c r="G19" s="23">
        <f t="shared" si="0"/>
        <v>0</v>
      </c>
      <c r="H19" s="137"/>
      <c r="I19" s="137"/>
    </row>
    <row r="20" spans="1:9" ht="30" customHeight="1" x14ac:dyDescent="0.25">
      <c r="A20" s="17" t="s">
        <v>530</v>
      </c>
      <c r="B20" s="408">
        <f t="shared" si="2"/>
        <v>1.1700000000000002</v>
      </c>
      <c r="C20" s="407" t="s">
        <v>547</v>
      </c>
      <c r="D20" s="403" t="s">
        <v>12</v>
      </c>
      <c r="E20" s="406">
        <v>3</v>
      </c>
      <c r="F20" s="136"/>
      <c r="G20" s="23">
        <f t="shared" si="0"/>
        <v>0</v>
      </c>
      <c r="H20" s="137"/>
      <c r="I20" s="137"/>
    </row>
    <row r="21" spans="1:9" ht="30" customHeight="1" x14ac:dyDescent="0.25">
      <c r="A21" s="17" t="s">
        <v>530</v>
      </c>
      <c r="B21" s="408">
        <f>B20+0.01</f>
        <v>1.1800000000000002</v>
      </c>
      <c r="C21" s="407" t="s">
        <v>229</v>
      </c>
      <c r="D21" s="315" t="s">
        <v>380</v>
      </c>
      <c r="E21" s="362">
        <v>14</v>
      </c>
      <c r="F21" s="136"/>
      <c r="G21" s="23">
        <f t="shared" si="0"/>
        <v>0</v>
      </c>
      <c r="H21" s="137"/>
      <c r="I21" s="137"/>
    </row>
    <row r="22" spans="1:9" ht="30" customHeight="1" x14ac:dyDescent="0.25">
      <c r="A22" s="17" t="s">
        <v>530</v>
      </c>
      <c r="B22" s="408">
        <f t="shared" ref="B22:B26" si="3">B21+0.01</f>
        <v>1.1900000000000002</v>
      </c>
      <c r="C22" s="407" t="s">
        <v>232</v>
      </c>
      <c r="D22" s="323" t="s">
        <v>579</v>
      </c>
      <c r="E22" s="362">
        <v>5</v>
      </c>
      <c r="F22" s="136"/>
      <c r="G22" s="23">
        <f t="shared" si="0"/>
        <v>0</v>
      </c>
      <c r="H22" s="137"/>
      <c r="I22" s="137"/>
    </row>
    <row r="23" spans="1:9" ht="30" customHeight="1" x14ac:dyDescent="0.25">
      <c r="A23" s="17" t="s">
        <v>530</v>
      </c>
      <c r="B23" s="408">
        <f t="shared" si="3"/>
        <v>1.2000000000000002</v>
      </c>
      <c r="C23" s="407" t="s">
        <v>550</v>
      </c>
      <c r="D23" s="403" t="s">
        <v>26</v>
      </c>
      <c r="E23" s="406">
        <v>1</v>
      </c>
      <c r="F23" s="136"/>
      <c r="G23" s="23">
        <f t="shared" si="0"/>
        <v>0</v>
      </c>
      <c r="H23" s="137"/>
      <c r="I23" s="137"/>
    </row>
    <row r="24" spans="1:9" ht="30" customHeight="1" x14ac:dyDescent="0.25">
      <c r="A24" s="17" t="s">
        <v>530</v>
      </c>
      <c r="B24" s="408">
        <f t="shared" si="3"/>
        <v>1.2100000000000002</v>
      </c>
      <c r="C24" s="407" t="s">
        <v>551</v>
      </c>
      <c r="D24" s="403" t="s">
        <v>26</v>
      </c>
      <c r="E24" s="406">
        <v>1</v>
      </c>
      <c r="F24" s="136"/>
      <c r="G24" s="23">
        <f t="shared" si="0"/>
        <v>0</v>
      </c>
      <c r="H24" s="137"/>
      <c r="I24" s="137"/>
    </row>
    <row r="25" spans="1:9" ht="30" customHeight="1" x14ac:dyDescent="0.25">
      <c r="A25" s="17" t="s">
        <v>530</v>
      </c>
      <c r="B25" s="408">
        <f t="shared" si="3"/>
        <v>1.2200000000000002</v>
      </c>
      <c r="C25" s="407" t="s">
        <v>552</v>
      </c>
      <c r="D25" s="403" t="s">
        <v>12</v>
      </c>
      <c r="E25" s="406">
        <v>1</v>
      </c>
      <c r="F25" s="136"/>
      <c r="G25" s="23">
        <f t="shared" si="0"/>
        <v>0</v>
      </c>
      <c r="H25" s="137"/>
      <c r="I25" s="137"/>
    </row>
    <row r="26" spans="1:9" ht="30" customHeight="1" thickBot="1" x14ac:dyDescent="0.3">
      <c r="A26" s="25" t="s">
        <v>530</v>
      </c>
      <c r="B26" s="409">
        <f t="shared" si="3"/>
        <v>1.2300000000000002</v>
      </c>
      <c r="C26" s="410" t="s">
        <v>553</v>
      </c>
      <c r="D26" s="411" t="s">
        <v>12</v>
      </c>
      <c r="E26" s="412">
        <v>3</v>
      </c>
      <c r="F26" s="413"/>
      <c r="G26" s="30">
        <f t="shared" si="0"/>
        <v>0</v>
      </c>
      <c r="H26" s="152" t="s">
        <v>33</v>
      </c>
      <c r="I26" s="153">
        <f>ROUND(SUM(G4:G26),2)</f>
        <v>0</v>
      </c>
    </row>
    <row r="27" spans="1:9" ht="140.25" customHeight="1" x14ac:dyDescent="0.25">
      <c r="A27" s="188" t="s">
        <v>554</v>
      </c>
      <c r="B27" s="414">
        <v>2.1</v>
      </c>
      <c r="C27" s="415" t="s">
        <v>555</v>
      </c>
      <c r="D27" s="416" t="s">
        <v>12</v>
      </c>
      <c r="E27" s="417">
        <v>1</v>
      </c>
      <c r="F27" s="355"/>
      <c r="G27" s="270">
        <f t="shared" si="0"/>
        <v>0</v>
      </c>
      <c r="H27" s="154"/>
      <c r="I27" s="155"/>
    </row>
    <row r="28" spans="1:9" ht="90" customHeight="1" x14ac:dyDescent="0.25">
      <c r="A28" s="17" t="s">
        <v>554</v>
      </c>
      <c r="B28" s="401">
        <f>B27+0.1</f>
        <v>2.2000000000000002</v>
      </c>
      <c r="C28" s="407" t="s">
        <v>628</v>
      </c>
      <c r="D28" s="403" t="s">
        <v>15</v>
      </c>
      <c r="E28" s="362">
        <v>42</v>
      </c>
      <c r="F28" s="136"/>
      <c r="G28" s="23">
        <f t="shared" si="0"/>
        <v>0</v>
      </c>
      <c r="H28" s="154"/>
      <c r="I28" s="155"/>
    </row>
    <row r="29" spans="1:9" ht="67.5" customHeight="1" x14ac:dyDescent="0.25">
      <c r="A29" s="17" t="s">
        <v>554</v>
      </c>
      <c r="B29" s="401">
        <f t="shared" ref="B29:B35" si="4">B28+0.1</f>
        <v>2.3000000000000003</v>
      </c>
      <c r="C29" s="407" t="s">
        <v>557</v>
      </c>
      <c r="D29" s="403" t="s">
        <v>15</v>
      </c>
      <c r="E29" s="362">
        <v>12</v>
      </c>
      <c r="F29" s="136"/>
      <c r="G29" s="23">
        <f t="shared" si="0"/>
        <v>0</v>
      </c>
      <c r="H29" s="154"/>
      <c r="I29" s="155"/>
    </row>
    <row r="30" spans="1:9" ht="30" customHeight="1" x14ac:dyDescent="0.25">
      <c r="A30" s="17" t="s">
        <v>554</v>
      </c>
      <c r="B30" s="401">
        <f t="shared" si="4"/>
        <v>2.4000000000000004</v>
      </c>
      <c r="C30" s="418" t="s">
        <v>558</v>
      </c>
      <c r="D30" s="403" t="s">
        <v>12</v>
      </c>
      <c r="E30" s="419">
        <v>2</v>
      </c>
      <c r="F30" s="136"/>
      <c r="G30" s="23">
        <f>ROUND((E30*F30),2)</f>
        <v>0</v>
      </c>
      <c r="H30" s="137"/>
      <c r="I30" s="137"/>
    </row>
    <row r="31" spans="1:9" ht="30" customHeight="1" x14ac:dyDescent="0.25">
      <c r="A31" s="17" t="s">
        <v>554</v>
      </c>
      <c r="B31" s="401">
        <f t="shared" si="4"/>
        <v>2.5000000000000004</v>
      </c>
      <c r="C31" s="405" t="s">
        <v>559</v>
      </c>
      <c r="D31" s="403" t="s">
        <v>12</v>
      </c>
      <c r="E31" s="419">
        <v>2</v>
      </c>
      <c r="F31" s="136"/>
      <c r="G31" s="23">
        <f t="shared" ref="G31:G41" si="5">ROUND((E31*F31),2)</f>
        <v>0</v>
      </c>
      <c r="H31" s="137"/>
      <c r="I31" s="137"/>
    </row>
    <row r="32" spans="1:9" ht="42" customHeight="1" x14ac:dyDescent="0.25">
      <c r="A32" s="17" t="s">
        <v>554</v>
      </c>
      <c r="B32" s="401">
        <f t="shared" si="4"/>
        <v>2.6000000000000005</v>
      </c>
      <c r="C32" s="418" t="s">
        <v>560</v>
      </c>
      <c r="D32" s="403" t="s">
        <v>12</v>
      </c>
      <c r="E32" s="419">
        <v>2</v>
      </c>
      <c r="F32" s="136"/>
      <c r="G32" s="23">
        <f t="shared" si="5"/>
        <v>0</v>
      </c>
      <c r="H32" s="137"/>
      <c r="I32" s="137"/>
    </row>
    <row r="33" spans="1:9" ht="30" customHeight="1" x14ac:dyDescent="0.25">
      <c r="A33" s="17" t="s">
        <v>554</v>
      </c>
      <c r="B33" s="401">
        <f t="shared" si="4"/>
        <v>2.7000000000000006</v>
      </c>
      <c r="C33" s="418" t="s">
        <v>561</v>
      </c>
      <c r="D33" s="403" t="s">
        <v>26</v>
      </c>
      <c r="E33" s="419">
        <v>2</v>
      </c>
      <c r="F33" s="136"/>
      <c r="G33" s="23">
        <f t="shared" si="5"/>
        <v>0</v>
      </c>
      <c r="H33" s="137"/>
      <c r="I33" s="137"/>
    </row>
    <row r="34" spans="1:9" ht="48.75" customHeight="1" x14ac:dyDescent="0.25">
      <c r="A34" s="17" t="s">
        <v>554</v>
      </c>
      <c r="B34" s="401">
        <f t="shared" si="4"/>
        <v>2.8000000000000007</v>
      </c>
      <c r="C34" s="418" t="s">
        <v>562</v>
      </c>
      <c r="D34" s="403" t="s">
        <v>12</v>
      </c>
      <c r="E34" s="419">
        <v>2</v>
      </c>
      <c r="F34" s="136"/>
      <c r="G34" s="23">
        <f t="shared" si="5"/>
        <v>0</v>
      </c>
      <c r="H34" s="137"/>
      <c r="I34" s="137"/>
    </row>
    <row r="35" spans="1:9" ht="64.5" customHeight="1" x14ac:dyDescent="0.25">
      <c r="A35" s="17" t="s">
        <v>554</v>
      </c>
      <c r="B35" s="401">
        <f t="shared" si="4"/>
        <v>2.9000000000000008</v>
      </c>
      <c r="C35" s="418" t="s">
        <v>563</v>
      </c>
      <c r="D35" s="403" t="s">
        <v>12</v>
      </c>
      <c r="E35" s="419">
        <v>6</v>
      </c>
      <c r="F35" s="136"/>
      <c r="G35" s="23">
        <f t="shared" si="5"/>
        <v>0</v>
      </c>
      <c r="H35" s="137"/>
      <c r="I35" s="137"/>
    </row>
    <row r="36" spans="1:9" ht="47.25" customHeight="1" x14ac:dyDescent="0.25">
      <c r="A36" s="17" t="s">
        <v>554</v>
      </c>
      <c r="B36" s="408">
        <v>2.1</v>
      </c>
      <c r="C36" s="418" t="s">
        <v>564</v>
      </c>
      <c r="D36" s="403" t="s">
        <v>15</v>
      </c>
      <c r="E36" s="362">
        <v>14</v>
      </c>
      <c r="F36" s="136"/>
      <c r="G36" s="23">
        <f t="shared" si="5"/>
        <v>0</v>
      </c>
      <c r="H36" s="137"/>
      <c r="I36" s="137"/>
    </row>
    <row r="37" spans="1:9" ht="37.5" customHeight="1" x14ac:dyDescent="0.25">
      <c r="A37" s="17" t="s">
        <v>554</v>
      </c>
      <c r="B37" s="401">
        <f>B36+0.01</f>
        <v>2.11</v>
      </c>
      <c r="C37" s="418" t="s">
        <v>565</v>
      </c>
      <c r="D37" s="403" t="s">
        <v>15</v>
      </c>
      <c r="E37" s="362">
        <v>14</v>
      </c>
      <c r="F37" s="136"/>
      <c r="G37" s="23">
        <f t="shared" si="5"/>
        <v>0</v>
      </c>
      <c r="H37" s="137"/>
      <c r="I37" s="137"/>
    </row>
    <row r="38" spans="1:9" ht="42" customHeight="1" thickBot="1" x14ac:dyDescent="0.3">
      <c r="A38" s="25" t="s">
        <v>554</v>
      </c>
      <c r="B38" s="420">
        <f>B37+0.01</f>
        <v>2.1199999999999997</v>
      </c>
      <c r="C38" s="421" t="s">
        <v>566</v>
      </c>
      <c r="D38" s="411" t="s">
        <v>15</v>
      </c>
      <c r="E38" s="422">
        <v>14</v>
      </c>
      <c r="F38" s="413"/>
      <c r="G38" s="30">
        <f t="shared" si="5"/>
        <v>0</v>
      </c>
      <c r="H38" s="152" t="s">
        <v>50</v>
      </c>
      <c r="I38" s="153">
        <f>ROUND(SUM(G27:G38),2)</f>
        <v>0</v>
      </c>
    </row>
    <row r="39" spans="1:9" ht="42" customHeight="1" x14ac:dyDescent="0.25">
      <c r="A39" s="188" t="s">
        <v>567</v>
      </c>
      <c r="B39" s="414">
        <v>3.1</v>
      </c>
      <c r="C39" s="415" t="s">
        <v>568</v>
      </c>
      <c r="D39" s="423" t="s">
        <v>26</v>
      </c>
      <c r="E39" s="424">
        <v>21</v>
      </c>
      <c r="F39" s="355"/>
      <c r="G39" s="270">
        <f t="shared" si="5"/>
        <v>0</v>
      </c>
      <c r="H39" s="137"/>
      <c r="I39" s="137"/>
    </row>
    <row r="40" spans="1:9" ht="42" customHeight="1" x14ac:dyDescent="0.25">
      <c r="A40" s="17" t="s">
        <v>567</v>
      </c>
      <c r="B40" s="401">
        <f>B39+0.1</f>
        <v>3.2</v>
      </c>
      <c r="C40" s="407" t="s">
        <v>569</v>
      </c>
      <c r="D40" s="425" t="s">
        <v>15</v>
      </c>
      <c r="E40" s="362">
        <v>12</v>
      </c>
      <c r="F40" s="136"/>
      <c r="G40" s="23">
        <f t="shared" si="5"/>
        <v>0</v>
      </c>
      <c r="H40" s="137"/>
      <c r="I40" s="137"/>
    </row>
    <row r="41" spans="1:9" ht="42" customHeight="1" thickBot="1" x14ac:dyDescent="0.3">
      <c r="A41" s="25" t="s">
        <v>567</v>
      </c>
      <c r="B41" s="420">
        <f>B40+0.1</f>
        <v>3.3000000000000003</v>
      </c>
      <c r="C41" s="410" t="s">
        <v>570</v>
      </c>
      <c r="D41" s="426" t="s">
        <v>26</v>
      </c>
      <c r="E41" s="412">
        <v>3</v>
      </c>
      <c r="F41" s="413"/>
      <c r="G41" s="30">
        <f t="shared" si="5"/>
        <v>0</v>
      </c>
      <c r="H41" s="152" t="s">
        <v>416</v>
      </c>
      <c r="I41" s="153">
        <f>ROUND(SUM(G39:G41),2)</f>
        <v>0</v>
      </c>
    </row>
    <row r="42" spans="1:9" ht="51" customHeight="1" x14ac:dyDescent="0.25">
      <c r="A42" s="214"/>
      <c r="B42" s="215"/>
      <c r="C42" s="214"/>
      <c r="D42" s="213"/>
      <c r="E42" s="213"/>
      <c r="F42" s="212" t="s">
        <v>629</v>
      </c>
      <c r="G42" s="279">
        <f>SUM(G4:G41)</f>
        <v>0</v>
      </c>
    </row>
  </sheetData>
  <mergeCells count="2">
    <mergeCell ref="A1:G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1B26-7CB1-4A96-A6B9-C4142BD0FC82}">
  <dimension ref="A1:I21"/>
  <sheetViews>
    <sheetView topLeftCell="B1" zoomScale="85" zoomScaleNormal="85" workbookViewId="0">
      <selection sqref="A1:G1"/>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0" t="s">
        <v>621</v>
      </c>
      <c r="B2" s="471"/>
      <c r="C2" s="471"/>
      <c r="D2" s="471"/>
      <c r="E2" s="471"/>
      <c r="F2" s="471"/>
      <c r="G2" s="472"/>
      <c r="H2" s="132"/>
      <c r="I2" s="132"/>
    </row>
    <row r="3" spans="1:9" ht="33" customHeight="1" thickBot="1" x14ac:dyDescent="0.3">
      <c r="A3" s="282" t="s">
        <v>2</v>
      </c>
      <c r="B3" s="283" t="s">
        <v>3</v>
      </c>
      <c r="C3" s="283" t="s">
        <v>4</v>
      </c>
      <c r="D3" s="283" t="s">
        <v>5</v>
      </c>
      <c r="E3" s="284" t="s">
        <v>6</v>
      </c>
      <c r="F3" s="285" t="s">
        <v>574</v>
      </c>
      <c r="G3" s="286" t="s">
        <v>8</v>
      </c>
      <c r="H3" s="137"/>
      <c r="I3" s="137"/>
    </row>
    <row r="4" spans="1:9" ht="33" customHeight="1" x14ac:dyDescent="0.25">
      <c r="A4" s="287" t="s">
        <v>9</v>
      </c>
      <c r="B4" s="288">
        <f>1.1</f>
        <v>1.1000000000000001</v>
      </c>
      <c r="C4" s="289" t="s">
        <v>525</v>
      </c>
      <c r="D4" s="328" t="s">
        <v>26</v>
      </c>
      <c r="E4" s="379">
        <v>5</v>
      </c>
      <c r="F4" s="292"/>
      <c r="G4" s="293">
        <f>ROUND((E4*F4),2)</f>
        <v>0</v>
      </c>
      <c r="H4" s="137"/>
      <c r="I4" s="137"/>
    </row>
    <row r="5" spans="1:9" ht="33" customHeight="1" x14ac:dyDescent="0.25">
      <c r="A5" s="294" t="s">
        <v>9</v>
      </c>
      <c r="B5" s="151">
        <f>B4+0.1</f>
        <v>1.2000000000000002</v>
      </c>
      <c r="C5" s="295" t="s">
        <v>524</v>
      </c>
      <c r="D5" s="296" t="s">
        <v>26</v>
      </c>
      <c r="E5" s="356">
        <v>3</v>
      </c>
      <c r="F5" s="298"/>
      <c r="G5" s="299">
        <f>ROUND((E5*F5),2)</f>
        <v>0</v>
      </c>
      <c r="H5" s="137"/>
      <c r="I5" s="137"/>
    </row>
    <row r="6" spans="1:9" ht="33" customHeight="1" x14ac:dyDescent="0.25">
      <c r="A6" s="294" t="s">
        <v>9</v>
      </c>
      <c r="B6" s="151">
        <f t="shared" ref="B6" si="0">B5+0.1</f>
        <v>1.3000000000000003</v>
      </c>
      <c r="C6" s="357" t="s">
        <v>596</v>
      </c>
      <c r="D6" s="315" t="s">
        <v>380</v>
      </c>
      <c r="E6" s="297">
        <v>55.8</v>
      </c>
      <c r="F6" s="298"/>
      <c r="G6" s="299">
        <f t="shared" ref="G6:G20" si="1">ROUND((E6*F6),2)</f>
        <v>0</v>
      </c>
      <c r="H6" s="137"/>
      <c r="I6" s="137"/>
    </row>
    <row r="7" spans="1:9" ht="33" customHeight="1" x14ac:dyDescent="0.25">
      <c r="A7" s="307" t="s">
        <v>9</v>
      </c>
      <c r="B7" s="380">
        <f>B5+0.1</f>
        <v>1.3000000000000003</v>
      </c>
      <c r="C7" s="381" t="s">
        <v>576</v>
      </c>
      <c r="D7" s="325" t="s">
        <v>15</v>
      </c>
      <c r="E7" s="326">
        <v>5</v>
      </c>
      <c r="F7" s="312"/>
      <c r="G7" s="299">
        <f t="shared" si="1"/>
        <v>0</v>
      </c>
      <c r="H7" s="137"/>
      <c r="I7" s="137"/>
    </row>
    <row r="8" spans="1:9" ht="33" customHeight="1" thickBot="1" x14ac:dyDescent="0.3">
      <c r="A8" s="307" t="s">
        <v>9</v>
      </c>
      <c r="B8" s="380">
        <f>B6+0.1</f>
        <v>1.4000000000000004</v>
      </c>
      <c r="C8" s="381" t="s">
        <v>597</v>
      </c>
      <c r="D8" s="325" t="s">
        <v>15</v>
      </c>
      <c r="E8" s="326">
        <v>5</v>
      </c>
      <c r="F8" s="312"/>
      <c r="G8" s="313">
        <f t="shared" si="1"/>
        <v>0</v>
      </c>
      <c r="H8" s="152" t="s">
        <v>33</v>
      </c>
      <c r="I8" s="153">
        <f>ROUND(SUM(G4:G8),2)</f>
        <v>0</v>
      </c>
    </row>
    <row r="9" spans="1:9" ht="33" customHeight="1" thickBot="1" x14ac:dyDescent="0.3">
      <c r="A9" s="382" t="s">
        <v>521</v>
      </c>
      <c r="B9" s="308">
        <f>2.1</f>
        <v>2.1</v>
      </c>
      <c r="C9" s="383" t="s">
        <v>520</v>
      </c>
      <c r="D9" s="384" t="s">
        <v>380</v>
      </c>
      <c r="E9" s="385">
        <v>58</v>
      </c>
      <c r="F9" s="386"/>
      <c r="G9" s="387">
        <f t="shared" si="1"/>
        <v>0</v>
      </c>
      <c r="H9" s="152" t="s">
        <v>50</v>
      </c>
      <c r="I9" s="153">
        <f>ROUND(SUM(G9),2)</f>
        <v>0</v>
      </c>
    </row>
    <row r="10" spans="1:9" ht="45" customHeight="1" x14ac:dyDescent="0.25">
      <c r="A10" s="287" t="s">
        <v>577</v>
      </c>
      <c r="B10" s="288">
        <v>3.1</v>
      </c>
      <c r="C10" s="289" t="s">
        <v>580</v>
      </c>
      <c r="D10" s="290" t="s">
        <v>380</v>
      </c>
      <c r="E10" s="291">
        <v>58</v>
      </c>
      <c r="F10" s="292"/>
      <c r="G10" s="293">
        <f t="shared" si="1"/>
        <v>0</v>
      </c>
      <c r="H10" s="154"/>
      <c r="I10" s="155"/>
    </row>
    <row r="11" spans="1:9" ht="45" customHeight="1" x14ac:dyDescent="0.25">
      <c r="A11" s="294" t="s">
        <v>577</v>
      </c>
      <c r="B11" s="162">
        <f t="shared" ref="B11:B20" si="2">B10+0.1</f>
        <v>3.2</v>
      </c>
      <c r="C11" s="295" t="s">
        <v>519</v>
      </c>
      <c r="D11" s="315" t="s">
        <v>380</v>
      </c>
      <c r="E11" s="297">
        <v>58</v>
      </c>
      <c r="F11" s="298"/>
      <c r="G11" s="299">
        <f t="shared" si="1"/>
        <v>0</v>
      </c>
      <c r="H11" s="154"/>
      <c r="I11" s="155"/>
    </row>
    <row r="12" spans="1:9" ht="45" customHeight="1" x14ac:dyDescent="0.25">
      <c r="A12" s="294" t="s">
        <v>577</v>
      </c>
      <c r="B12" s="162">
        <f t="shared" si="2"/>
        <v>3.3000000000000003</v>
      </c>
      <c r="C12" s="295" t="s">
        <v>581</v>
      </c>
      <c r="D12" s="315" t="s">
        <v>380</v>
      </c>
      <c r="E12" s="297">
        <v>54.5</v>
      </c>
      <c r="F12" s="298"/>
      <c r="G12" s="299">
        <f t="shared" si="1"/>
        <v>0</v>
      </c>
      <c r="H12" s="154"/>
      <c r="I12" s="155"/>
    </row>
    <row r="13" spans="1:9" ht="45" customHeight="1" thickBot="1" x14ac:dyDescent="0.3">
      <c r="A13" s="300" t="s">
        <v>577</v>
      </c>
      <c r="B13" s="301">
        <f t="shared" si="2"/>
        <v>3.4000000000000004</v>
      </c>
      <c r="C13" s="302" t="s">
        <v>518</v>
      </c>
      <c r="D13" s="303" t="s">
        <v>380</v>
      </c>
      <c r="E13" s="304">
        <v>3.5</v>
      </c>
      <c r="F13" s="305"/>
      <c r="G13" s="306">
        <f t="shared" si="1"/>
        <v>0</v>
      </c>
      <c r="H13" s="152" t="s">
        <v>416</v>
      </c>
      <c r="I13" s="153">
        <f>ROUND(SUM(G10:G13),2)</f>
        <v>0</v>
      </c>
    </row>
    <row r="14" spans="1:9" ht="33" customHeight="1" x14ac:dyDescent="0.25">
      <c r="A14" s="316" t="s">
        <v>616</v>
      </c>
      <c r="B14" s="388">
        <v>4.0999999999999996</v>
      </c>
      <c r="C14" s="318" t="s">
        <v>587</v>
      </c>
      <c r="D14" s="389" t="s">
        <v>15</v>
      </c>
      <c r="E14" s="354">
        <v>7</v>
      </c>
      <c r="F14" s="321"/>
      <c r="G14" s="322">
        <f t="shared" si="1"/>
        <v>0</v>
      </c>
      <c r="H14" s="154"/>
      <c r="I14" s="155"/>
    </row>
    <row r="15" spans="1:9" ht="33" customHeight="1" x14ac:dyDescent="0.25">
      <c r="A15" s="294" t="s">
        <v>616</v>
      </c>
      <c r="B15" s="162">
        <f t="shared" si="2"/>
        <v>4.1999999999999993</v>
      </c>
      <c r="C15" s="295" t="s">
        <v>603</v>
      </c>
      <c r="D15" s="296" t="s">
        <v>15</v>
      </c>
      <c r="E15" s="297">
        <v>3</v>
      </c>
      <c r="F15" s="298"/>
      <c r="G15" s="299">
        <f t="shared" si="1"/>
        <v>0</v>
      </c>
      <c r="H15" s="154"/>
      <c r="I15" s="155"/>
    </row>
    <row r="16" spans="1:9" ht="33" customHeight="1" x14ac:dyDescent="0.25">
      <c r="A16" s="307" t="s">
        <v>616</v>
      </c>
      <c r="B16" s="324">
        <f t="shared" si="2"/>
        <v>4.2999999999999989</v>
      </c>
      <c r="C16" s="309" t="s">
        <v>588</v>
      </c>
      <c r="D16" s="325" t="s">
        <v>15</v>
      </c>
      <c r="E16" s="326">
        <v>5</v>
      </c>
      <c r="F16" s="312"/>
      <c r="G16" s="313">
        <f t="shared" si="1"/>
        <v>0</v>
      </c>
      <c r="H16" s="154"/>
      <c r="I16" s="155"/>
    </row>
    <row r="17" spans="1:9" ht="33" customHeight="1" thickBot="1" x14ac:dyDescent="0.3">
      <c r="A17" s="307" t="s">
        <v>616</v>
      </c>
      <c r="B17" s="324">
        <f t="shared" si="2"/>
        <v>4.3999999999999986</v>
      </c>
      <c r="C17" s="309" t="s">
        <v>585</v>
      </c>
      <c r="D17" s="325" t="s">
        <v>15</v>
      </c>
      <c r="E17" s="326">
        <v>5.2</v>
      </c>
      <c r="F17" s="312"/>
      <c r="G17" s="313">
        <f t="shared" si="1"/>
        <v>0</v>
      </c>
      <c r="H17" s="152" t="s">
        <v>92</v>
      </c>
      <c r="I17" s="153">
        <f>ROUND(SUM(G17),2)</f>
        <v>0</v>
      </c>
    </row>
    <row r="18" spans="1:9" ht="49.5" customHeight="1" x14ac:dyDescent="0.25">
      <c r="A18" s="287" t="s">
        <v>617</v>
      </c>
      <c r="B18" s="364">
        <v>5.0999999999999996</v>
      </c>
      <c r="C18" s="289" t="s">
        <v>622</v>
      </c>
      <c r="D18" s="328" t="s">
        <v>26</v>
      </c>
      <c r="E18" s="375">
        <v>1</v>
      </c>
      <c r="F18" s="292"/>
      <c r="G18" s="293">
        <f t="shared" si="1"/>
        <v>0</v>
      </c>
      <c r="H18" s="154"/>
      <c r="I18" s="155"/>
    </row>
    <row r="19" spans="1:9" ht="49.5" customHeight="1" x14ac:dyDescent="0.25">
      <c r="A19" s="294" t="s">
        <v>617</v>
      </c>
      <c r="B19" s="162">
        <f t="shared" si="2"/>
        <v>5.1999999999999993</v>
      </c>
      <c r="C19" s="295" t="s">
        <v>623</v>
      </c>
      <c r="D19" s="296" t="s">
        <v>26</v>
      </c>
      <c r="E19" s="374">
        <v>1</v>
      </c>
      <c r="F19" s="298"/>
      <c r="G19" s="299">
        <f t="shared" si="1"/>
        <v>0</v>
      </c>
      <c r="H19" s="154"/>
      <c r="I19" s="155"/>
    </row>
    <row r="20" spans="1:9" ht="33" customHeight="1" thickBot="1" x14ac:dyDescent="0.3">
      <c r="A20" s="300" t="s">
        <v>617</v>
      </c>
      <c r="B20" s="301">
        <f t="shared" si="2"/>
        <v>5.2999999999999989</v>
      </c>
      <c r="C20" s="302" t="s">
        <v>514</v>
      </c>
      <c r="D20" s="360" t="s">
        <v>26</v>
      </c>
      <c r="E20" s="390">
        <v>2</v>
      </c>
      <c r="F20" s="305"/>
      <c r="G20" s="306">
        <f t="shared" si="1"/>
        <v>0</v>
      </c>
      <c r="H20" s="152" t="s">
        <v>98</v>
      </c>
      <c r="I20" s="153">
        <f>ROUND(SUM(G18:G20),2)</f>
        <v>0</v>
      </c>
    </row>
    <row r="21" spans="1:9" ht="71.25" customHeight="1" x14ac:dyDescent="0.25">
      <c r="A21" s="339"/>
      <c r="B21" s="340"/>
      <c r="C21" s="339"/>
      <c r="D21" s="341"/>
      <c r="E21" s="341"/>
      <c r="F21" s="342" t="s">
        <v>624</v>
      </c>
      <c r="G21" s="343">
        <f>SUM(G4:G20)</f>
        <v>0</v>
      </c>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D80C1-E68B-4741-B757-DF7A7094CDA8}">
  <dimension ref="A1:I27"/>
  <sheetViews>
    <sheetView topLeftCell="D20" zoomScale="85" zoomScaleNormal="85" workbookViewId="0">
      <selection activeCell="A2" sqref="A2:G2"/>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3" t="s">
        <v>619</v>
      </c>
      <c r="B2" s="474"/>
      <c r="C2" s="474"/>
      <c r="D2" s="474"/>
      <c r="E2" s="474"/>
      <c r="F2" s="474"/>
      <c r="G2" s="475"/>
      <c r="H2" s="132"/>
      <c r="I2" s="132"/>
    </row>
    <row r="3" spans="1:9" ht="33" customHeight="1" thickBot="1" x14ac:dyDescent="0.3">
      <c r="A3" s="282" t="s">
        <v>2</v>
      </c>
      <c r="B3" s="283" t="s">
        <v>3</v>
      </c>
      <c r="C3" s="283" t="s">
        <v>4</v>
      </c>
      <c r="D3" s="283" t="s">
        <v>5</v>
      </c>
      <c r="E3" s="284" t="s">
        <v>6</v>
      </c>
      <c r="F3" s="285" t="s">
        <v>574</v>
      </c>
      <c r="G3" s="286" t="s">
        <v>8</v>
      </c>
      <c r="H3" s="137"/>
      <c r="I3" s="137"/>
    </row>
    <row r="4" spans="1:9" ht="33" customHeight="1" x14ac:dyDescent="0.25">
      <c r="A4" s="287" t="s">
        <v>9</v>
      </c>
      <c r="B4" s="288">
        <v>1.1000000000000001</v>
      </c>
      <c r="C4" s="289" t="s">
        <v>575</v>
      </c>
      <c r="D4" s="290" t="s">
        <v>380</v>
      </c>
      <c r="E4" s="291">
        <v>98</v>
      </c>
      <c r="F4" s="292"/>
      <c r="G4" s="293">
        <f t="shared" ref="G4:G26" si="0">ROUND((E4*F4),2)</f>
        <v>0</v>
      </c>
      <c r="H4" s="137"/>
      <c r="I4" s="137"/>
    </row>
    <row r="5" spans="1:9" ht="33" customHeight="1" thickBot="1" x14ac:dyDescent="0.3">
      <c r="A5" s="300" t="s">
        <v>9</v>
      </c>
      <c r="B5" s="301">
        <f t="shared" ref="B5" si="1">B4+0.1</f>
        <v>1.2000000000000002</v>
      </c>
      <c r="C5" s="302" t="s">
        <v>576</v>
      </c>
      <c r="D5" s="360" t="s">
        <v>15</v>
      </c>
      <c r="E5" s="304">
        <v>30</v>
      </c>
      <c r="F5" s="305"/>
      <c r="G5" s="306">
        <f t="shared" si="0"/>
        <v>0</v>
      </c>
      <c r="H5" s="152" t="s">
        <v>33</v>
      </c>
      <c r="I5" s="153">
        <f>ROUND(SUM(G4:G5),2)</f>
        <v>0</v>
      </c>
    </row>
    <row r="6" spans="1:9" ht="33" customHeight="1" thickBot="1" x14ac:dyDescent="0.3">
      <c r="A6" s="307" t="s">
        <v>521</v>
      </c>
      <c r="B6" s="308">
        <v>2.1</v>
      </c>
      <c r="C6" s="309" t="s">
        <v>520</v>
      </c>
      <c r="D6" s="310" t="s">
        <v>380</v>
      </c>
      <c r="E6" s="363">
        <v>18.899999999999999</v>
      </c>
      <c r="F6" s="312"/>
      <c r="G6" s="313">
        <f t="shared" si="0"/>
        <v>0</v>
      </c>
      <c r="H6" s="152" t="s">
        <v>50</v>
      </c>
      <c r="I6" s="153">
        <f>ROUND(SUM(G6),2)</f>
        <v>0</v>
      </c>
    </row>
    <row r="7" spans="1:9" ht="33" customHeight="1" x14ac:dyDescent="0.25">
      <c r="A7" s="287" t="s">
        <v>577</v>
      </c>
      <c r="B7" s="288">
        <v>3.1</v>
      </c>
      <c r="C7" s="289" t="s">
        <v>578</v>
      </c>
      <c r="D7" s="314" t="s">
        <v>579</v>
      </c>
      <c r="E7" s="291">
        <v>4.4000000000000004</v>
      </c>
      <c r="F7" s="292"/>
      <c r="G7" s="293">
        <f t="shared" si="0"/>
        <v>0</v>
      </c>
      <c r="H7" s="154"/>
      <c r="I7" s="155"/>
    </row>
    <row r="8" spans="1:9" ht="33" customHeight="1" x14ac:dyDescent="0.25">
      <c r="A8" s="294" t="s">
        <v>577</v>
      </c>
      <c r="B8" s="162">
        <f t="shared" ref="B8:B11" si="2">B7+0.1</f>
        <v>3.2</v>
      </c>
      <c r="C8" s="295" t="s">
        <v>580</v>
      </c>
      <c r="D8" s="315" t="s">
        <v>380</v>
      </c>
      <c r="E8" s="297">
        <v>18.899999999999999</v>
      </c>
      <c r="F8" s="298"/>
      <c r="G8" s="299">
        <f t="shared" si="0"/>
        <v>0</v>
      </c>
      <c r="H8" s="154"/>
      <c r="I8" s="155"/>
    </row>
    <row r="9" spans="1:9" ht="33" customHeight="1" x14ac:dyDescent="0.25">
      <c r="A9" s="294" t="s">
        <v>577</v>
      </c>
      <c r="B9" s="162">
        <f t="shared" si="2"/>
        <v>3.3000000000000003</v>
      </c>
      <c r="C9" s="295" t="s">
        <v>519</v>
      </c>
      <c r="D9" s="315" t="s">
        <v>380</v>
      </c>
      <c r="E9" s="297">
        <v>18.899999999999999</v>
      </c>
      <c r="F9" s="298"/>
      <c r="G9" s="299">
        <f t="shared" si="0"/>
        <v>0</v>
      </c>
      <c r="H9" s="154"/>
      <c r="I9" s="155"/>
    </row>
    <row r="10" spans="1:9" ht="33" customHeight="1" x14ac:dyDescent="0.25">
      <c r="A10" s="294" t="s">
        <v>577</v>
      </c>
      <c r="B10" s="162">
        <f t="shared" si="2"/>
        <v>3.4000000000000004</v>
      </c>
      <c r="C10" s="295" t="s">
        <v>581</v>
      </c>
      <c r="D10" s="315" t="s">
        <v>380</v>
      </c>
      <c r="E10" s="297">
        <v>16.5</v>
      </c>
      <c r="F10" s="298"/>
      <c r="G10" s="299">
        <f t="shared" si="0"/>
        <v>0</v>
      </c>
      <c r="H10" s="154"/>
      <c r="I10" s="155"/>
    </row>
    <row r="11" spans="1:9" ht="33" customHeight="1" thickBot="1" x14ac:dyDescent="0.3">
      <c r="A11" s="300" t="s">
        <v>577</v>
      </c>
      <c r="B11" s="301">
        <f t="shared" si="2"/>
        <v>3.5000000000000004</v>
      </c>
      <c r="C11" s="302" t="s">
        <v>518</v>
      </c>
      <c r="D11" s="303" t="s">
        <v>380</v>
      </c>
      <c r="E11" s="304">
        <v>2.4</v>
      </c>
      <c r="F11" s="305"/>
      <c r="G11" s="306">
        <f t="shared" si="0"/>
        <v>0</v>
      </c>
      <c r="H11" s="152" t="s">
        <v>416</v>
      </c>
      <c r="I11" s="153">
        <f>ROUND(SUM(G7:G11),2)</f>
        <v>0</v>
      </c>
    </row>
    <row r="12" spans="1:9" ht="33" customHeight="1" x14ac:dyDescent="0.25">
      <c r="A12" s="287" t="s">
        <v>606</v>
      </c>
      <c r="B12" s="364">
        <v>4.0999999999999996</v>
      </c>
      <c r="C12" s="289" t="s">
        <v>583</v>
      </c>
      <c r="D12" s="290" t="s">
        <v>380</v>
      </c>
      <c r="E12" s="291">
        <v>98</v>
      </c>
      <c r="F12" s="292"/>
      <c r="G12" s="293">
        <f t="shared" si="0"/>
        <v>0</v>
      </c>
      <c r="H12" s="137"/>
      <c r="I12" s="137"/>
    </row>
    <row r="13" spans="1:9" ht="33" customHeight="1" x14ac:dyDescent="0.25">
      <c r="A13" s="316" t="s">
        <v>606</v>
      </c>
      <c r="B13" s="162">
        <f t="shared" ref="B13:B20" si="3">B12+0.1</f>
        <v>4.1999999999999993</v>
      </c>
      <c r="C13" s="295" t="s">
        <v>584</v>
      </c>
      <c r="D13" s="315" t="s">
        <v>380</v>
      </c>
      <c r="E13" s="297">
        <v>98</v>
      </c>
      <c r="F13" s="298"/>
      <c r="G13" s="299">
        <f t="shared" si="0"/>
        <v>0</v>
      </c>
      <c r="H13" s="137"/>
      <c r="I13" s="137"/>
    </row>
    <row r="14" spans="1:9" ht="33" customHeight="1" x14ac:dyDescent="0.25">
      <c r="A14" s="316" t="s">
        <v>606</v>
      </c>
      <c r="B14" s="162">
        <f t="shared" si="3"/>
        <v>4.2999999999999989</v>
      </c>
      <c r="C14" s="295" t="s">
        <v>607</v>
      </c>
      <c r="D14" s="315" t="s">
        <v>380</v>
      </c>
      <c r="E14" s="297">
        <v>62.1</v>
      </c>
      <c r="F14" s="298"/>
      <c r="G14" s="299">
        <f t="shared" si="0"/>
        <v>0</v>
      </c>
      <c r="H14" s="137"/>
      <c r="I14" s="137"/>
    </row>
    <row r="15" spans="1:9" ht="33" customHeight="1" x14ac:dyDescent="0.25">
      <c r="A15" s="316" t="s">
        <v>606</v>
      </c>
      <c r="B15" s="162">
        <f t="shared" si="3"/>
        <v>4.3999999999999986</v>
      </c>
      <c r="C15" s="295" t="s">
        <v>608</v>
      </c>
      <c r="D15" s="315" t="s">
        <v>380</v>
      </c>
      <c r="E15" s="297">
        <v>62.1</v>
      </c>
      <c r="F15" s="298"/>
      <c r="G15" s="299">
        <f t="shared" si="0"/>
        <v>0</v>
      </c>
      <c r="H15" s="281"/>
    </row>
    <row r="16" spans="1:9" ht="33" customHeight="1" x14ac:dyDescent="0.25">
      <c r="A16" s="316" t="s">
        <v>606</v>
      </c>
      <c r="B16" s="162">
        <f t="shared" si="3"/>
        <v>4.4999999999999982</v>
      </c>
      <c r="C16" s="295" t="s">
        <v>588</v>
      </c>
      <c r="D16" s="296" t="s">
        <v>15</v>
      </c>
      <c r="E16" s="297">
        <v>4</v>
      </c>
      <c r="F16" s="298"/>
      <c r="G16" s="299">
        <f t="shared" si="0"/>
        <v>0</v>
      </c>
      <c r="H16" s="154"/>
      <c r="I16" s="155"/>
    </row>
    <row r="17" spans="1:9" ht="33" customHeight="1" thickBot="1" x14ac:dyDescent="0.3">
      <c r="A17" s="366" t="s">
        <v>606</v>
      </c>
      <c r="B17" s="301">
        <f t="shared" si="3"/>
        <v>4.5999999999999979</v>
      </c>
      <c r="C17" s="302" t="s">
        <v>585</v>
      </c>
      <c r="D17" s="360" t="s">
        <v>15</v>
      </c>
      <c r="E17" s="304">
        <v>33.5</v>
      </c>
      <c r="F17" s="305"/>
      <c r="G17" s="306">
        <f t="shared" si="0"/>
        <v>0</v>
      </c>
      <c r="H17" s="152" t="s">
        <v>92</v>
      </c>
      <c r="I17" s="153">
        <f>ROUND(SUM(G12:G17),2)</f>
        <v>0</v>
      </c>
    </row>
    <row r="18" spans="1:9" ht="33" customHeight="1" x14ac:dyDescent="0.25">
      <c r="A18" s="316" t="s">
        <v>586</v>
      </c>
      <c r="B18" s="388">
        <v>5.0999999999999996</v>
      </c>
      <c r="C18" s="318" t="s">
        <v>587</v>
      </c>
      <c r="D18" s="389" t="s">
        <v>15</v>
      </c>
      <c r="E18" s="354">
        <v>31</v>
      </c>
      <c r="F18" s="321"/>
      <c r="G18" s="322">
        <f t="shared" si="0"/>
        <v>0</v>
      </c>
      <c r="H18" s="154"/>
      <c r="I18" s="155"/>
    </row>
    <row r="19" spans="1:9" ht="33" customHeight="1" x14ac:dyDescent="0.25">
      <c r="A19" s="294" t="s">
        <v>586</v>
      </c>
      <c r="B19" s="162">
        <f t="shared" si="3"/>
        <v>5.1999999999999993</v>
      </c>
      <c r="C19" s="295" t="s">
        <v>588</v>
      </c>
      <c r="D19" s="296" t="s">
        <v>15</v>
      </c>
      <c r="E19" s="297">
        <v>31</v>
      </c>
      <c r="F19" s="298"/>
      <c r="G19" s="299">
        <f t="shared" si="0"/>
        <v>0</v>
      </c>
      <c r="H19" s="154"/>
      <c r="I19" s="155"/>
    </row>
    <row r="20" spans="1:9" ht="33" customHeight="1" thickBot="1" x14ac:dyDescent="0.3">
      <c r="A20" s="300" t="s">
        <v>586</v>
      </c>
      <c r="B20" s="301">
        <f t="shared" si="3"/>
        <v>5.2999999999999989</v>
      </c>
      <c r="C20" s="302" t="s">
        <v>585</v>
      </c>
      <c r="D20" s="360" t="s">
        <v>15</v>
      </c>
      <c r="E20" s="304">
        <v>10.5</v>
      </c>
      <c r="F20" s="305"/>
      <c r="G20" s="306">
        <f t="shared" si="0"/>
        <v>0</v>
      </c>
      <c r="H20" s="152" t="s">
        <v>98</v>
      </c>
      <c r="I20" s="153">
        <f>ROUND(SUM(G18:G20),2)</f>
        <v>0</v>
      </c>
    </row>
    <row r="21" spans="1:9" ht="33" customHeight="1" thickBot="1" x14ac:dyDescent="0.3">
      <c r="A21" s="294" t="s">
        <v>589</v>
      </c>
      <c r="B21" s="317">
        <v>6.1</v>
      </c>
      <c r="C21" s="295" t="s">
        <v>514</v>
      </c>
      <c r="D21" s="296" t="s">
        <v>26</v>
      </c>
      <c r="E21" s="374">
        <v>2</v>
      </c>
      <c r="F21" s="298"/>
      <c r="G21" s="299">
        <f t="shared" si="0"/>
        <v>0</v>
      </c>
      <c r="H21" s="152" t="s">
        <v>168</v>
      </c>
      <c r="I21" s="153">
        <f>ROUND(SUM(G21),2)</f>
        <v>0</v>
      </c>
    </row>
    <row r="22" spans="1:9" ht="33" customHeight="1" thickBot="1" x14ac:dyDescent="0.3">
      <c r="A22" s="287" t="s">
        <v>590</v>
      </c>
      <c r="B22" s="364">
        <v>7.1</v>
      </c>
      <c r="C22" s="289" t="s">
        <v>512</v>
      </c>
      <c r="D22" s="290" t="s">
        <v>380</v>
      </c>
      <c r="E22" s="375">
        <v>24.5</v>
      </c>
      <c r="F22" s="292"/>
      <c r="G22" s="293">
        <f t="shared" si="0"/>
        <v>0</v>
      </c>
      <c r="H22" s="152" t="s">
        <v>591</v>
      </c>
      <c r="I22" s="153">
        <f>ROUND(SUM(G22:G22),2)</f>
        <v>0</v>
      </c>
    </row>
    <row r="23" spans="1:9" ht="33" customHeight="1" x14ac:dyDescent="0.25">
      <c r="A23" s="287" t="s">
        <v>609</v>
      </c>
      <c r="B23" s="364">
        <v>8.1</v>
      </c>
      <c r="C23" s="289" t="s">
        <v>610</v>
      </c>
      <c r="D23" s="328" t="s">
        <v>15</v>
      </c>
      <c r="E23" s="376">
        <v>16</v>
      </c>
      <c r="F23" s="292"/>
      <c r="G23" s="293">
        <f>ROUND((E23*F23),2)</f>
        <v>0</v>
      </c>
      <c r="H23" s="154"/>
      <c r="I23" s="155"/>
    </row>
    <row r="24" spans="1:9" ht="33" customHeight="1" thickBot="1" x14ac:dyDescent="0.3">
      <c r="A24" s="307" t="s">
        <v>609</v>
      </c>
      <c r="B24" s="324">
        <f t="shared" ref="B24" si="4">B23+0.1</f>
        <v>8.1999999999999993</v>
      </c>
      <c r="C24" s="309" t="s">
        <v>611</v>
      </c>
      <c r="D24" s="325" t="s">
        <v>15</v>
      </c>
      <c r="E24" s="377">
        <v>16</v>
      </c>
      <c r="F24" s="312"/>
      <c r="G24" s="313">
        <f>ROUND((E24*F24),2)</f>
        <v>0</v>
      </c>
      <c r="H24" s="152" t="s">
        <v>594</v>
      </c>
      <c r="I24" s="153">
        <f>ROUND(SUM(G23:G24),2)</f>
        <v>0</v>
      </c>
    </row>
    <row r="25" spans="1:9" ht="41.25" customHeight="1" x14ac:dyDescent="0.25">
      <c r="A25" s="287" t="s">
        <v>612</v>
      </c>
      <c r="B25" s="364">
        <v>9.1</v>
      </c>
      <c r="C25" s="289" t="s">
        <v>510</v>
      </c>
      <c r="D25" s="378" t="s">
        <v>12</v>
      </c>
      <c r="E25" s="378">
        <v>1</v>
      </c>
      <c r="F25" s="292"/>
      <c r="G25" s="293">
        <f t="shared" si="0"/>
        <v>0</v>
      </c>
      <c r="H25" s="154"/>
      <c r="I25" s="155"/>
    </row>
    <row r="26" spans="1:9" ht="37.5" customHeight="1" thickBot="1" x14ac:dyDescent="0.3">
      <c r="A26" s="366" t="s">
        <v>612</v>
      </c>
      <c r="B26" s="301">
        <f t="shared" ref="B26" si="5">B25+0.1</f>
        <v>9.1999999999999993</v>
      </c>
      <c r="C26" s="302" t="s">
        <v>593</v>
      </c>
      <c r="D26" s="338" t="s">
        <v>12</v>
      </c>
      <c r="E26" s="338">
        <v>1</v>
      </c>
      <c r="F26" s="305"/>
      <c r="G26" s="306">
        <f t="shared" si="0"/>
        <v>0</v>
      </c>
      <c r="H26" s="152" t="s">
        <v>613</v>
      </c>
      <c r="I26" s="153">
        <f>ROUND(SUM(G25:G26),2)</f>
        <v>0</v>
      </c>
    </row>
    <row r="27" spans="1:9" ht="71.25" customHeight="1" x14ac:dyDescent="0.25">
      <c r="A27" s="339"/>
      <c r="B27" s="340"/>
      <c r="C27" s="339"/>
      <c r="D27" s="341"/>
      <c r="E27" s="341"/>
      <c r="F27" s="342" t="s">
        <v>620</v>
      </c>
      <c r="G27" s="343">
        <f>SUM(G4:G26)</f>
        <v>0</v>
      </c>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F336-57EE-4541-B21D-96EFDF1E0EA8}">
  <dimension ref="A1:I16"/>
  <sheetViews>
    <sheetView topLeftCell="B1" zoomScale="85" zoomScaleNormal="85" workbookViewId="0">
      <selection sqref="A1:G1"/>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0" t="s">
        <v>615</v>
      </c>
      <c r="B2" s="471"/>
      <c r="C2" s="471"/>
      <c r="D2" s="471"/>
      <c r="E2" s="471"/>
      <c r="F2" s="471"/>
      <c r="G2" s="472"/>
      <c r="H2" s="132"/>
      <c r="I2" s="132"/>
    </row>
    <row r="3" spans="1:9" ht="33" customHeight="1" thickBot="1" x14ac:dyDescent="0.3">
      <c r="A3" s="282" t="s">
        <v>2</v>
      </c>
      <c r="B3" s="283" t="s">
        <v>3</v>
      </c>
      <c r="C3" s="283" t="s">
        <v>4</v>
      </c>
      <c r="D3" s="283" t="s">
        <v>5</v>
      </c>
      <c r="E3" s="284" t="s">
        <v>6</v>
      </c>
      <c r="F3" s="285" t="s">
        <v>574</v>
      </c>
      <c r="G3" s="286" t="s">
        <v>8</v>
      </c>
      <c r="H3" s="137"/>
      <c r="I3" s="137"/>
    </row>
    <row r="4" spans="1:9" ht="33" customHeight="1" x14ac:dyDescent="0.25">
      <c r="A4" s="287" t="s">
        <v>9</v>
      </c>
      <c r="B4" s="288">
        <f>1.1</f>
        <v>1.1000000000000001</v>
      </c>
      <c r="C4" s="289" t="s">
        <v>525</v>
      </c>
      <c r="D4" s="328" t="s">
        <v>26</v>
      </c>
      <c r="E4" s="379">
        <v>5</v>
      </c>
      <c r="F4" s="292"/>
      <c r="G4" s="293">
        <f>ROUND((E4*F4),2)</f>
        <v>0</v>
      </c>
      <c r="H4" s="137"/>
      <c r="I4" s="137"/>
    </row>
    <row r="5" spans="1:9" ht="33" customHeight="1" x14ac:dyDescent="0.25">
      <c r="A5" s="294" t="s">
        <v>9</v>
      </c>
      <c r="B5" s="151">
        <f>B4+0.1</f>
        <v>1.2000000000000002</v>
      </c>
      <c r="C5" s="295" t="s">
        <v>524</v>
      </c>
      <c r="D5" s="296" t="s">
        <v>26</v>
      </c>
      <c r="E5" s="356">
        <v>3</v>
      </c>
      <c r="F5" s="298"/>
      <c r="G5" s="299">
        <f>ROUND((E5*F5),2)</f>
        <v>0</v>
      </c>
      <c r="H5" s="137"/>
      <c r="I5" s="137"/>
    </row>
    <row r="6" spans="1:9" ht="33" customHeight="1" x14ac:dyDescent="0.25">
      <c r="A6" s="294" t="s">
        <v>9</v>
      </c>
      <c r="B6" s="151">
        <f t="shared" ref="B6:B7" si="0">B5+0.1</f>
        <v>1.3000000000000003</v>
      </c>
      <c r="C6" s="357" t="s">
        <v>596</v>
      </c>
      <c r="D6" s="315" t="s">
        <v>380</v>
      </c>
      <c r="E6" s="297">
        <v>38.5</v>
      </c>
      <c r="F6" s="298"/>
      <c r="G6" s="299">
        <f t="shared" ref="G6:G15" si="1">ROUND((E6*F6),2)</f>
        <v>0</v>
      </c>
      <c r="H6" s="137"/>
      <c r="I6" s="137"/>
    </row>
    <row r="7" spans="1:9" ht="33" customHeight="1" thickBot="1" x14ac:dyDescent="0.3">
      <c r="A7" s="307" t="s">
        <v>9</v>
      </c>
      <c r="B7" s="380">
        <f t="shared" si="0"/>
        <v>1.4000000000000004</v>
      </c>
      <c r="C7" s="381" t="s">
        <v>576</v>
      </c>
      <c r="D7" s="325" t="s">
        <v>15</v>
      </c>
      <c r="E7" s="326">
        <v>15</v>
      </c>
      <c r="F7" s="312"/>
      <c r="G7" s="313">
        <f t="shared" si="1"/>
        <v>0</v>
      </c>
      <c r="H7" s="152" t="s">
        <v>33</v>
      </c>
      <c r="I7" s="153">
        <f>ROUND(SUM(G4:G7),2)</f>
        <v>0</v>
      </c>
    </row>
    <row r="8" spans="1:9" ht="33" customHeight="1" thickBot="1" x14ac:dyDescent="0.3">
      <c r="A8" s="382" t="s">
        <v>521</v>
      </c>
      <c r="B8" s="308">
        <f>2.1</f>
        <v>2.1</v>
      </c>
      <c r="C8" s="383" t="s">
        <v>520</v>
      </c>
      <c r="D8" s="384" t="s">
        <v>380</v>
      </c>
      <c r="E8" s="385">
        <v>41.3</v>
      </c>
      <c r="F8" s="386"/>
      <c r="G8" s="387">
        <f t="shared" si="1"/>
        <v>0</v>
      </c>
      <c r="H8" s="152" t="s">
        <v>50</v>
      </c>
      <c r="I8" s="153">
        <f>ROUND(SUM(G8),2)</f>
        <v>0</v>
      </c>
    </row>
    <row r="9" spans="1:9" ht="45" customHeight="1" x14ac:dyDescent="0.25">
      <c r="A9" s="287" t="s">
        <v>577</v>
      </c>
      <c r="B9" s="288">
        <v>3.1</v>
      </c>
      <c r="C9" s="289" t="s">
        <v>580</v>
      </c>
      <c r="D9" s="290" t="s">
        <v>380</v>
      </c>
      <c r="E9" s="291">
        <v>38.5</v>
      </c>
      <c r="F9" s="292"/>
      <c r="G9" s="293">
        <f t="shared" si="1"/>
        <v>0</v>
      </c>
      <c r="H9" s="154"/>
      <c r="I9" s="155"/>
    </row>
    <row r="10" spans="1:9" ht="45" customHeight="1" x14ac:dyDescent="0.25">
      <c r="A10" s="294" t="s">
        <v>577</v>
      </c>
      <c r="B10" s="162">
        <f t="shared" ref="B10:B14" si="2">B9+0.1</f>
        <v>3.2</v>
      </c>
      <c r="C10" s="295" t="s">
        <v>519</v>
      </c>
      <c r="D10" s="315" t="s">
        <v>380</v>
      </c>
      <c r="E10" s="297">
        <v>38.5</v>
      </c>
      <c r="F10" s="298"/>
      <c r="G10" s="299">
        <f t="shared" si="1"/>
        <v>0</v>
      </c>
      <c r="H10" s="154"/>
      <c r="I10" s="155"/>
    </row>
    <row r="11" spans="1:9" ht="45" customHeight="1" x14ac:dyDescent="0.25">
      <c r="A11" s="294" t="s">
        <v>577</v>
      </c>
      <c r="B11" s="162">
        <f t="shared" si="2"/>
        <v>3.3000000000000003</v>
      </c>
      <c r="C11" s="295" t="s">
        <v>581</v>
      </c>
      <c r="D11" s="315" t="s">
        <v>380</v>
      </c>
      <c r="E11" s="297">
        <v>36.1</v>
      </c>
      <c r="F11" s="298"/>
      <c r="G11" s="299">
        <f t="shared" si="1"/>
        <v>0</v>
      </c>
      <c r="H11" s="154"/>
      <c r="I11" s="155"/>
    </row>
    <row r="12" spans="1:9" ht="45" customHeight="1" thickBot="1" x14ac:dyDescent="0.3">
      <c r="A12" s="300" t="s">
        <v>577</v>
      </c>
      <c r="B12" s="301">
        <f t="shared" si="2"/>
        <v>3.4000000000000004</v>
      </c>
      <c r="C12" s="302" t="s">
        <v>518</v>
      </c>
      <c r="D12" s="303" t="s">
        <v>380</v>
      </c>
      <c r="E12" s="304">
        <v>2.4</v>
      </c>
      <c r="F12" s="305"/>
      <c r="G12" s="306">
        <f t="shared" si="1"/>
        <v>0</v>
      </c>
      <c r="H12" s="152" t="s">
        <v>416</v>
      </c>
      <c r="I12" s="153">
        <f>ROUND(SUM(G9:G12),2)</f>
        <v>0</v>
      </c>
    </row>
    <row r="13" spans="1:9" ht="33" customHeight="1" x14ac:dyDescent="0.25">
      <c r="A13" s="316" t="s">
        <v>616</v>
      </c>
      <c r="B13" s="388">
        <v>4.0999999999999996</v>
      </c>
      <c r="C13" s="318" t="s">
        <v>587</v>
      </c>
      <c r="D13" s="389" t="s">
        <v>15</v>
      </c>
      <c r="E13" s="354">
        <v>15</v>
      </c>
      <c r="F13" s="321"/>
      <c r="G13" s="322">
        <f t="shared" si="1"/>
        <v>0</v>
      </c>
      <c r="H13" s="154"/>
      <c r="I13" s="155"/>
    </row>
    <row r="14" spans="1:9" ht="33" customHeight="1" thickBot="1" x14ac:dyDescent="0.3">
      <c r="A14" s="307" t="s">
        <v>616</v>
      </c>
      <c r="B14" s="162">
        <f t="shared" si="2"/>
        <v>4.1999999999999993</v>
      </c>
      <c r="C14" s="309" t="s">
        <v>588</v>
      </c>
      <c r="D14" s="325" t="s">
        <v>15</v>
      </c>
      <c r="E14" s="326">
        <v>15</v>
      </c>
      <c r="F14" s="312"/>
      <c r="G14" s="313">
        <f t="shared" si="1"/>
        <v>0</v>
      </c>
      <c r="H14" s="152" t="s">
        <v>92</v>
      </c>
      <c r="I14" s="153">
        <f>ROUND(SUM(G13:G14),2)</f>
        <v>0</v>
      </c>
    </row>
    <row r="15" spans="1:9" ht="33" customHeight="1" thickBot="1" x14ac:dyDescent="0.3">
      <c r="A15" s="329" t="s">
        <v>617</v>
      </c>
      <c r="B15" s="365">
        <v>5.0999999999999996</v>
      </c>
      <c r="C15" s="331" t="s">
        <v>514</v>
      </c>
      <c r="D15" s="332" t="s">
        <v>26</v>
      </c>
      <c r="E15" s="333">
        <v>2</v>
      </c>
      <c r="F15" s="334"/>
      <c r="G15" s="335">
        <f t="shared" si="1"/>
        <v>0</v>
      </c>
      <c r="H15" s="152" t="s">
        <v>98</v>
      </c>
      <c r="I15" s="153">
        <f>ROUND(SUM(G15),2)</f>
        <v>0</v>
      </c>
    </row>
    <row r="16" spans="1:9" ht="71.25" customHeight="1" x14ac:dyDescent="0.25">
      <c r="A16" s="339"/>
      <c r="B16" s="340"/>
      <c r="C16" s="339"/>
      <c r="D16" s="341"/>
      <c r="E16" s="341"/>
      <c r="F16" s="342" t="s">
        <v>618</v>
      </c>
      <c r="G16" s="343">
        <f>SUM(G4:G15)</f>
        <v>0</v>
      </c>
    </row>
  </sheetData>
  <mergeCells count="2">
    <mergeCell ref="A1:G1"/>
    <mergeCell ref="A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24BE-3474-44BB-82B9-3A2EDC4DA99C}">
  <dimension ref="A1:I26"/>
  <sheetViews>
    <sheetView topLeftCell="B1" zoomScale="85" zoomScaleNormal="85" workbookViewId="0">
      <selection activeCell="A2" sqref="A2:G2"/>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3" t="s">
        <v>605</v>
      </c>
      <c r="B2" s="474"/>
      <c r="C2" s="474"/>
      <c r="D2" s="474"/>
      <c r="E2" s="474"/>
      <c r="F2" s="474"/>
      <c r="G2" s="475"/>
      <c r="H2" s="132"/>
      <c r="I2" s="132"/>
    </row>
    <row r="3" spans="1:9" ht="33" customHeight="1" thickBot="1" x14ac:dyDescent="0.3">
      <c r="A3" s="282" t="s">
        <v>2</v>
      </c>
      <c r="B3" s="283" t="s">
        <v>3</v>
      </c>
      <c r="C3" s="283" t="s">
        <v>4</v>
      </c>
      <c r="D3" s="283" t="s">
        <v>5</v>
      </c>
      <c r="E3" s="284" t="s">
        <v>6</v>
      </c>
      <c r="F3" s="285" t="s">
        <v>574</v>
      </c>
      <c r="G3" s="286" t="s">
        <v>8</v>
      </c>
      <c r="H3" s="137"/>
      <c r="I3" s="137"/>
    </row>
    <row r="4" spans="1:9" ht="33" customHeight="1" x14ac:dyDescent="0.25">
      <c r="A4" s="287" t="s">
        <v>9</v>
      </c>
      <c r="B4" s="288">
        <v>1.1000000000000001</v>
      </c>
      <c r="C4" s="289" t="s">
        <v>575</v>
      </c>
      <c r="D4" s="290" t="s">
        <v>380</v>
      </c>
      <c r="E4" s="291">
        <v>177</v>
      </c>
      <c r="F4" s="292"/>
      <c r="G4" s="293">
        <f t="shared" ref="G4:G25" si="0">ROUND((E4*F4),2)</f>
        <v>0</v>
      </c>
      <c r="H4" s="137"/>
      <c r="I4" s="137"/>
    </row>
    <row r="5" spans="1:9" ht="33" customHeight="1" thickBot="1" x14ac:dyDescent="0.3">
      <c r="A5" s="300" t="s">
        <v>9</v>
      </c>
      <c r="B5" s="301">
        <f t="shared" ref="B5" si="1">B4+0.1</f>
        <v>1.2000000000000002</v>
      </c>
      <c r="C5" s="302" t="s">
        <v>576</v>
      </c>
      <c r="D5" s="360" t="s">
        <v>15</v>
      </c>
      <c r="E5" s="304">
        <v>12</v>
      </c>
      <c r="F5" s="305"/>
      <c r="G5" s="306">
        <f t="shared" si="0"/>
        <v>0</v>
      </c>
      <c r="H5" s="152" t="s">
        <v>33</v>
      </c>
      <c r="I5" s="153">
        <f>ROUND(SUM(G4:G5),2)</f>
        <v>0</v>
      </c>
    </row>
    <row r="6" spans="1:9" ht="33" customHeight="1" thickBot="1" x14ac:dyDescent="0.3">
      <c r="A6" s="307" t="s">
        <v>521</v>
      </c>
      <c r="B6" s="308">
        <v>2.1</v>
      </c>
      <c r="C6" s="309" t="s">
        <v>520</v>
      </c>
      <c r="D6" s="310" t="s">
        <v>380</v>
      </c>
      <c r="E6" s="363">
        <v>23.4</v>
      </c>
      <c r="F6" s="312"/>
      <c r="G6" s="313">
        <f t="shared" si="0"/>
        <v>0</v>
      </c>
      <c r="H6" s="152" t="s">
        <v>50</v>
      </c>
      <c r="I6" s="153">
        <f>ROUND(SUM(G6),2)</f>
        <v>0</v>
      </c>
    </row>
    <row r="7" spans="1:9" ht="33" customHeight="1" x14ac:dyDescent="0.25">
      <c r="A7" s="287" t="s">
        <v>577</v>
      </c>
      <c r="B7" s="288">
        <v>3.1</v>
      </c>
      <c r="C7" s="289" t="s">
        <v>578</v>
      </c>
      <c r="D7" s="314" t="s">
        <v>579</v>
      </c>
      <c r="E7" s="291">
        <v>5.4</v>
      </c>
      <c r="F7" s="292"/>
      <c r="G7" s="293">
        <f>ROUND((E8*F7),2)</f>
        <v>0</v>
      </c>
      <c r="H7" s="154"/>
      <c r="I7" s="155"/>
    </row>
    <row r="8" spans="1:9" ht="33" customHeight="1" x14ac:dyDescent="0.25">
      <c r="A8" s="294" t="s">
        <v>577</v>
      </c>
      <c r="B8" s="162">
        <f t="shared" ref="B8:B11" si="2">B7+0.1</f>
        <v>3.2</v>
      </c>
      <c r="C8" s="295" t="s">
        <v>580</v>
      </c>
      <c r="D8" s="315" t="s">
        <v>380</v>
      </c>
      <c r="E8" s="297">
        <v>23.4</v>
      </c>
      <c r="F8" s="298"/>
      <c r="G8" s="299">
        <f>ROUND((E9*F8),2)</f>
        <v>0</v>
      </c>
      <c r="H8" s="154"/>
      <c r="I8" s="155"/>
    </row>
    <row r="9" spans="1:9" ht="33" customHeight="1" x14ac:dyDescent="0.25">
      <c r="A9" s="294" t="s">
        <v>577</v>
      </c>
      <c r="B9" s="162">
        <f t="shared" si="2"/>
        <v>3.3000000000000003</v>
      </c>
      <c r="C9" s="295" t="s">
        <v>519</v>
      </c>
      <c r="D9" s="315" t="s">
        <v>380</v>
      </c>
      <c r="E9" s="297">
        <v>23.4</v>
      </c>
      <c r="F9" s="298"/>
      <c r="G9" s="299">
        <f>ROUND((E10*F9),2)</f>
        <v>0</v>
      </c>
      <c r="H9" s="154"/>
      <c r="I9" s="155"/>
    </row>
    <row r="10" spans="1:9" ht="33" customHeight="1" x14ac:dyDescent="0.25">
      <c r="A10" s="294" t="s">
        <v>577</v>
      </c>
      <c r="B10" s="162">
        <f t="shared" si="2"/>
        <v>3.4000000000000004</v>
      </c>
      <c r="C10" s="295" t="s">
        <v>581</v>
      </c>
      <c r="D10" s="315" t="s">
        <v>380</v>
      </c>
      <c r="E10" s="297">
        <v>21</v>
      </c>
      <c r="F10" s="298"/>
      <c r="G10" s="299">
        <f>ROUND((E11*F10),2)</f>
        <v>0</v>
      </c>
      <c r="H10" s="154"/>
      <c r="I10" s="155"/>
    </row>
    <row r="11" spans="1:9" ht="33" customHeight="1" thickBot="1" x14ac:dyDescent="0.3">
      <c r="A11" s="307" t="s">
        <v>577</v>
      </c>
      <c r="B11" s="324">
        <f t="shared" si="2"/>
        <v>3.5000000000000004</v>
      </c>
      <c r="C11" s="309" t="s">
        <v>518</v>
      </c>
      <c r="D11" s="310" t="s">
        <v>380</v>
      </c>
      <c r="E11" s="326">
        <v>2.4</v>
      </c>
      <c r="F11" s="312"/>
      <c r="G11" s="313">
        <f t="shared" si="0"/>
        <v>0</v>
      </c>
      <c r="H11" s="152" t="s">
        <v>416</v>
      </c>
      <c r="I11" s="153">
        <f>ROUND(SUM(G7:G11),2)</f>
        <v>0</v>
      </c>
    </row>
    <row r="12" spans="1:9" ht="33" customHeight="1" x14ac:dyDescent="0.25">
      <c r="A12" s="287" t="s">
        <v>606</v>
      </c>
      <c r="B12" s="364">
        <v>4.0999999999999996</v>
      </c>
      <c r="C12" s="289" t="s">
        <v>583</v>
      </c>
      <c r="D12" s="290" t="s">
        <v>380</v>
      </c>
      <c r="E12" s="314">
        <v>150.4</v>
      </c>
      <c r="F12" s="292"/>
      <c r="G12" s="293">
        <f t="shared" si="0"/>
        <v>0</v>
      </c>
      <c r="H12" s="137"/>
      <c r="I12" s="137"/>
    </row>
    <row r="13" spans="1:9" ht="33" customHeight="1" x14ac:dyDescent="0.25">
      <c r="A13" s="294" t="s">
        <v>606</v>
      </c>
      <c r="B13" s="162">
        <f t="shared" ref="B13:B19" si="3">B12+0.1</f>
        <v>4.1999999999999993</v>
      </c>
      <c r="C13" s="295" t="s">
        <v>584</v>
      </c>
      <c r="D13" s="315" t="s">
        <v>380</v>
      </c>
      <c r="E13" s="323">
        <v>154.6</v>
      </c>
      <c r="F13" s="298"/>
      <c r="G13" s="299">
        <f t="shared" si="0"/>
        <v>0</v>
      </c>
      <c r="H13" s="137"/>
      <c r="I13" s="137"/>
    </row>
    <row r="14" spans="1:9" ht="33" customHeight="1" x14ac:dyDescent="0.25">
      <c r="A14" s="294" t="s">
        <v>606</v>
      </c>
      <c r="B14" s="162">
        <f t="shared" si="3"/>
        <v>4.2999999999999989</v>
      </c>
      <c r="C14" s="295" t="s">
        <v>607</v>
      </c>
      <c r="D14" s="315" t="s">
        <v>380</v>
      </c>
      <c r="E14" s="323">
        <v>62</v>
      </c>
      <c r="F14" s="298"/>
      <c r="G14" s="299">
        <f t="shared" si="0"/>
        <v>0</v>
      </c>
      <c r="H14" s="137"/>
      <c r="I14" s="137"/>
    </row>
    <row r="15" spans="1:9" ht="33" customHeight="1" x14ac:dyDescent="0.25">
      <c r="A15" s="294" t="s">
        <v>606</v>
      </c>
      <c r="B15" s="162">
        <f t="shared" si="3"/>
        <v>4.3999999999999986</v>
      </c>
      <c r="C15" s="295" t="s">
        <v>608</v>
      </c>
      <c r="D15" s="315" t="s">
        <v>380</v>
      </c>
      <c r="E15" s="323">
        <v>62</v>
      </c>
      <c r="F15" s="298"/>
      <c r="G15" s="299">
        <f t="shared" si="0"/>
        <v>0</v>
      </c>
      <c r="H15" s="281"/>
    </row>
    <row r="16" spans="1:9" ht="33" customHeight="1" x14ac:dyDescent="0.25">
      <c r="A16" s="294" t="s">
        <v>606</v>
      </c>
      <c r="B16" s="162">
        <f t="shared" si="3"/>
        <v>4.4999999999999982</v>
      </c>
      <c r="C16" s="295" t="s">
        <v>588</v>
      </c>
      <c r="D16" s="296" t="s">
        <v>15</v>
      </c>
      <c r="E16" s="323">
        <v>7.7</v>
      </c>
      <c r="F16" s="298"/>
      <c r="G16" s="299">
        <f t="shared" si="0"/>
        <v>0</v>
      </c>
      <c r="H16" s="154"/>
      <c r="I16" s="155"/>
    </row>
    <row r="17" spans="1:9" ht="33" customHeight="1" thickBot="1" x14ac:dyDescent="0.3">
      <c r="A17" s="300" t="s">
        <v>606</v>
      </c>
      <c r="B17" s="301">
        <f t="shared" si="3"/>
        <v>4.5999999999999979</v>
      </c>
      <c r="C17" s="302" t="s">
        <v>585</v>
      </c>
      <c r="D17" s="360" t="s">
        <v>15</v>
      </c>
      <c r="E17" s="373">
        <v>37.299999999999997</v>
      </c>
      <c r="F17" s="305"/>
      <c r="G17" s="306">
        <f t="shared" si="0"/>
        <v>0</v>
      </c>
      <c r="H17" s="152" t="s">
        <v>92</v>
      </c>
      <c r="I17" s="153">
        <f>ROUND(SUM(G12:G17),2)</f>
        <v>0</v>
      </c>
    </row>
    <row r="18" spans="1:9" ht="33" customHeight="1" x14ac:dyDescent="0.25">
      <c r="A18" s="287" t="s">
        <v>586</v>
      </c>
      <c r="B18" s="327">
        <v>5.0999999999999996</v>
      </c>
      <c r="C18" s="289" t="s">
        <v>587</v>
      </c>
      <c r="D18" s="328" t="s">
        <v>15</v>
      </c>
      <c r="E18" s="291">
        <v>14</v>
      </c>
      <c r="F18" s="292"/>
      <c r="G18" s="293">
        <f t="shared" si="0"/>
        <v>0</v>
      </c>
      <c r="H18" s="154"/>
      <c r="I18" s="155"/>
    </row>
    <row r="19" spans="1:9" ht="33" customHeight="1" thickBot="1" x14ac:dyDescent="0.3">
      <c r="A19" s="300" t="s">
        <v>586</v>
      </c>
      <c r="B19" s="301">
        <f t="shared" si="3"/>
        <v>5.1999999999999993</v>
      </c>
      <c r="C19" s="302" t="s">
        <v>588</v>
      </c>
      <c r="D19" s="360" t="s">
        <v>15</v>
      </c>
      <c r="E19" s="304">
        <v>14</v>
      </c>
      <c r="F19" s="305"/>
      <c r="G19" s="306">
        <f t="shared" si="0"/>
        <v>0</v>
      </c>
      <c r="H19" s="152" t="s">
        <v>98</v>
      </c>
      <c r="I19" s="153">
        <f>ROUND(SUM(G18:G19),2)</f>
        <v>0</v>
      </c>
    </row>
    <row r="20" spans="1:9" ht="33" customHeight="1" thickBot="1" x14ac:dyDescent="0.3">
      <c r="A20" s="294" t="s">
        <v>589</v>
      </c>
      <c r="B20" s="317">
        <v>6.1</v>
      </c>
      <c r="C20" s="295" t="s">
        <v>514</v>
      </c>
      <c r="D20" s="296" t="s">
        <v>26</v>
      </c>
      <c r="E20" s="374">
        <v>3</v>
      </c>
      <c r="F20" s="298"/>
      <c r="G20" s="299">
        <f t="shared" si="0"/>
        <v>0</v>
      </c>
      <c r="H20" s="152" t="s">
        <v>168</v>
      </c>
      <c r="I20" s="153">
        <f>ROUND(SUM(G20),2)</f>
        <v>0</v>
      </c>
    </row>
    <row r="21" spans="1:9" ht="33" customHeight="1" thickBot="1" x14ac:dyDescent="0.3">
      <c r="A21" s="287" t="s">
        <v>590</v>
      </c>
      <c r="B21" s="364">
        <v>7.1</v>
      </c>
      <c r="C21" s="289" t="s">
        <v>512</v>
      </c>
      <c r="D21" s="290" t="s">
        <v>380</v>
      </c>
      <c r="E21" s="375">
        <v>39.1</v>
      </c>
      <c r="F21" s="292"/>
      <c r="G21" s="293">
        <f t="shared" si="0"/>
        <v>0</v>
      </c>
      <c r="H21" s="152" t="s">
        <v>591</v>
      </c>
      <c r="I21" s="153">
        <f>ROUND(SUM(G21),2)</f>
        <v>0</v>
      </c>
    </row>
    <row r="22" spans="1:9" ht="33" customHeight="1" x14ac:dyDescent="0.25">
      <c r="A22" s="287" t="s">
        <v>609</v>
      </c>
      <c r="B22" s="364">
        <v>8.1</v>
      </c>
      <c r="C22" s="289" t="s">
        <v>610</v>
      </c>
      <c r="D22" s="328" t="s">
        <v>15</v>
      </c>
      <c r="E22" s="376">
        <v>16</v>
      </c>
      <c r="F22" s="292"/>
      <c r="G22" s="293">
        <f>ROUND((E22*F22),2)</f>
        <v>0</v>
      </c>
      <c r="H22" s="154"/>
      <c r="I22" s="155"/>
    </row>
    <row r="23" spans="1:9" ht="33" customHeight="1" thickBot="1" x14ac:dyDescent="0.3">
      <c r="A23" s="307" t="s">
        <v>609</v>
      </c>
      <c r="B23" s="324">
        <f t="shared" ref="B23" si="4">B22+0.1</f>
        <v>8.1999999999999993</v>
      </c>
      <c r="C23" s="309" t="s">
        <v>611</v>
      </c>
      <c r="D23" s="325" t="s">
        <v>15</v>
      </c>
      <c r="E23" s="377">
        <v>16</v>
      </c>
      <c r="F23" s="312"/>
      <c r="G23" s="313">
        <f>ROUND((E23*F23),2)</f>
        <v>0</v>
      </c>
      <c r="H23" s="152" t="s">
        <v>594</v>
      </c>
      <c r="I23" s="153">
        <f>ROUND(SUM(G22:G23),2)</f>
        <v>0</v>
      </c>
    </row>
    <row r="24" spans="1:9" ht="41.25" customHeight="1" x14ac:dyDescent="0.25">
      <c r="A24" s="287" t="s">
        <v>612</v>
      </c>
      <c r="B24" s="364">
        <v>9.1</v>
      </c>
      <c r="C24" s="289" t="s">
        <v>510</v>
      </c>
      <c r="D24" s="378" t="s">
        <v>12</v>
      </c>
      <c r="E24" s="378">
        <v>1</v>
      </c>
      <c r="F24" s="292"/>
      <c r="G24" s="293">
        <f t="shared" si="0"/>
        <v>0</v>
      </c>
      <c r="H24" s="154"/>
      <c r="I24" s="155"/>
    </row>
    <row r="25" spans="1:9" ht="37.5" customHeight="1" thickBot="1" x14ac:dyDescent="0.3">
      <c r="A25" s="366" t="s">
        <v>612</v>
      </c>
      <c r="B25" s="301">
        <f t="shared" ref="B25" si="5">B24+0.1</f>
        <v>9.1999999999999993</v>
      </c>
      <c r="C25" s="302" t="s">
        <v>593</v>
      </c>
      <c r="D25" s="338" t="s">
        <v>12</v>
      </c>
      <c r="E25" s="338">
        <v>1</v>
      </c>
      <c r="F25" s="305"/>
      <c r="G25" s="306">
        <f t="shared" si="0"/>
        <v>0</v>
      </c>
      <c r="H25" s="152" t="s">
        <v>613</v>
      </c>
      <c r="I25" s="153">
        <f>ROUND(SUM(G24:G25),2)</f>
        <v>0</v>
      </c>
    </row>
    <row r="26" spans="1:9" ht="71.25" customHeight="1" x14ac:dyDescent="0.25">
      <c r="A26" s="339"/>
      <c r="B26" s="340"/>
      <c r="C26" s="339"/>
      <c r="D26" s="341"/>
      <c r="E26" s="341"/>
      <c r="F26" s="342" t="s">
        <v>614</v>
      </c>
      <c r="G26" s="343">
        <f>SUM(G4:G25)</f>
        <v>0</v>
      </c>
    </row>
  </sheetData>
  <mergeCells count="2">
    <mergeCell ref="A1:G1"/>
    <mergeCell ref="A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42B4-FC5D-42F3-97EE-9C2A837490BE}">
  <dimension ref="A1:I29"/>
  <sheetViews>
    <sheetView topLeftCell="D19" zoomScale="85" zoomScaleNormal="85" workbookViewId="0">
      <selection sqref="A1:G1"/>
    </sheetView>
  </sheetViews>
  <sheetFormatPr defaultColWidth="9.109375" defaultRowHeight="13.8" x14ac:dyDescent="0.25"/>
  <cols>
    <col min="1" max="1" width="39.5546875" style="171" customWidth="1"/>
    <col min="2" max="2" width="10.5546875" style="344" customWidth="1"/>
    <col min="3" max="3" width="71.5546875" style="345" customWidth="1"/>
    <col min="4" max="4" width="9.109375" style="346"/>
    <col min="5" max="5" width="16.44140625" style="346" customWidth="1"/>
    <col min="6" max="6" width="20.5546875" style="347" customWidth="1"/>
    <col min="7" max="7" width="14.5546875" style="346" customWidth="1"/>
    <col min="8" max="8" width="21.5546875" style="280" customWidth="1"/>
    <col min="9" max="9" width="16.109375" style="281" customWidth="1"/>
    <col min="10" max="16384" width="9.109375" style="281"/>
  </cols>
  <sheetData>
    <row r="1" spans="1:9" ht="33" customHeight="1" thickBot="1" x14ac:dyDescent="0.3">
      <c r="A1" s="464" t="s">
        <v>572</v>
      </c>
      <c r="B1" s="465"/>
      <c r="C1" s="465"/>
      <c r="D1" s="465"/>
      <c r="E1" s="465"/>
      <c r="F1" s="465"/>
      <c r="G1" s="466"/>
    </row>
    <row r="2" spans="1:9" ht="33" customHeight="1" thickBot="1" x14ac:dyDescent="0.3">
      <c r="A2" s="470" t="s">
        <v>595</v>
      </c>
      <c r="B2" s="471"/>
      <c r="C2" s="471"/>
      <c r="D2" s="471"/>
      <c r="E2" s="471"/>
      <c r="F2" s="471"/>
      <c r="G2" s="472"/>
      <c r="H2" s="132"/>
      <c r="I2" s="132"/>
    </row>
    <row r="3" spans="1:9" ht="33" customHeight="1" thickBot="1" x14ac:dyDescent="0.3">
      <c r="A3" s="348" t="s">
        <v>2</v>
      </c>
      <c r="B3" s="349" t="s">
        <v>3</v>
      </c>
      <c r="C3" s="349" t="s">
        <v>4</v>
      </c>
      <c r="D3" s="349" t="s">
        <v>5</v>
      </c>
      <c r="E3" s="350" t="s">
        <v>6</v>
      </c>
      <c r="F3" s="351" t="s">
        <v>574</v>
      </c>
      <c r="G3" s="352" t="s">
        <v>8</v>
      </c>
      <c r="H3" s="137"/>
      <c r="I3" s="137"/>
    </row>
    <row r="4" spans="1:9" ht="33" customHeight="1" x14ac:dyDescent="0.25">
      <c r="A4" s="316" t="s">
        <v>9</v>
      </c>
      <c r="B4" s="353">
        <f>1.1</f>
        <v>1.1000000000000001</v>
      </c>
      <c r="C4" s="318" t="s">
        <v>575</v>
      </c>
      <c r="D4" s="319" t="s">
        <v>380</v>
      </c>
      <c r="E4" s="354">
        <v>0.6</v>
      </c>
      <c r="F4" s="355"/>
      <c r="G4" s="322">
        <f>ROUND((E4*F4),2)</f>
        <v>0</v>
      </c>
      <c r="H4" s="137"/>
      <c r="I4" s="137"/>
    </row>
    <row r="5" spans="1:9" ht="33" customHeight="1" x14ac:dyDescent="0.25">
      <c r="A5" s="294" t="s">
        <v>9</v>
      </c>
      <c r="B5" s="151">
        <f>B4+0.1</f>
        <v>1.2000000000000002</v>
      </c>
      <c r="C5" s="295" t="s">
        <v>525</v>
      </c>
      <c r="D5" s="296" t="s">
        <v>26</v>
      </c>
      <c r="E5" s="356">
        <v>5</v>
      </c>
      <c r="F5" s="298"/>
      <c r="G5" s="299">
        <f>ROUND((E5*F5),2)</f>
        <v>0</v>
      </c>
      <c r="H5" s="137"/>
      <c r="I5" s="137"/>
    </row>
    <row r="6" spans="1:9" ht="33" customHeight="1" x14ac:dyDescent="0.25">
      <c r="A6" s="294" t="s">
        <v>9</v>
      </c>
      <c r="B6" s="151">
        <f t="shared" ref="B6:B10" si="0">B5+0.1</f>
        <v>1.3000000000000003</v>
      </c>
      <c r="C6" s="295" t="s">
        <v>524</v>
      </c>
      <c r="D6" s="296" t="s">
        <v>26</v>
      </c>
      <c r="E6" s="356">
        <v>3</v>
      </c>
      <c r="F6" s="298"/>
      <c r="G6" s="299">
        <f>ROUND((E6*F6),2)</f>
        <v>0</v>
      </c>
      <c r="H6" s="137"/>
      <c r="I6" s="137"/>
    </row>
    <row r="7" spans="1:9" ht="33" customHeight="1" x14ac:dyDescent="0.25">
      <c r="A7" s="294" t="s">
        <v>9</v>
      </c>
      <c r="B7" s="151">
        <f t="shared" si="0"/>
        <v>1.4000000000000004</v>
      </c>
      <c r="C7" s="357" t="s">
        <v>523</v>
      </c>
      <c r="D7" s="315" t="s">
        <v>380</v>
      </c>
      <c r="E7" s="297">
        <v>3.5</v>
      </c>
      <c r="F7" s="298"/>
      <c r="G7" s="299">
        <f t="shared" ref="G7:G28" si="1">ROUND((E7*F7),2)</f>
        <v>0</v>
      </c>
      <c r="H7" s="137"/>
      <c r="I7" s="137"/>
    </row>
    <row r="8" spans="1:9" ht="33" customHeight="1" x14ac:dyDescent="0.25">
      <c r="A8" s="294" t="s">
        <v>9</v>
      </c>
      <c r="B8" s="151">
        <f t="shared" si="0"/>
        <v>1.5000000000000004</v>
      </c>
      <c r="C8" s="357" t="s">
        <v>596</v>
      </c>
      <c r="D8" s="315" t="s">
        <v>380</v>
      </c>
      <c r="E8" s="297">
        <v>21</v>
      </c>
      <c r="F8" s="298"/>
      <c r="G8" s="299">
        <f t="shared" si="1"/>
        <v>0</v>
      </c>
      <c r="H8" s="137"/>
      <c r="I8" s="137"/>
    </row>
    <row r="9" spans="1:9" ht="33" customHeight="1" x14ac:dyDescent="0.25">
      <c r="A9" s="294" t="s">
        <v>9</v>
      </c>
      <c r="B9" s="151">
        <f t="shared" si="0"/>
        <v>1.6000000000000005</v>
      </c>
      <c r="C9" s="357" t="s">
        <v>576</v>
      </c>
      <c r="D9" s="296" t="s">
        <v>15</v>
      </c>
      <c r="E9" s="297">
        <v>8</v>
      </c>
      <c r="F9" s="298"/>
      <c r="G9" s="299">
        <f t="shared" si="1"/>
        <v>0</v>
      </c>
      <c r="H9" s="154"/>
      <c r="I9" s="155"/>
    </row>
    <row r="10" spans="1:9" ht="33" customHeight="1" thickBot="1" x14ac:dyDescent="0.3">
      <c r="A10" s="300" t="s">
        <v>9</v>
      </c>
      <c r="B10" s="358">
        <f t="shared" si="0"/>
        <v>1.7000000000000006</v>
      </c>
      <c r="C10" s="359" t="s">
        <v>597</v>
      </c>
      <c r="D10" s="360" t="s">
        <v>15</v>
      </c>
      <c r="E10" s="304">
        <v>5</v>
      </c>
      <c r="F10" s="305"/>
      <c r="G10" s="306">
        <f t="shared" si="1"/>
        <v>0</v>
      </c>
      <c r="H10" s="152" t="s">
        <v>33</v>
      </c>
      <c r="I10" s="153">
        <f>ROUND(SUM(G4:G10),2)</f>
        <v>0</v>
      </c>
    </row>
    <row r="11" spans="1:9" ht="33" customHeight="1" x14ac:dyDescent="0.25">
      <c r="A11" s="316" t="s">
        <v>521</v>
      </c>
      <c r="B11" s="353">
        <v>2.1</v>
      </c>
      <c r="C11" s="318" t="s">
        <v>598</v>
      </c>
      <c r="D11" s="320" t="s">
        <v>579</v>
      </c>
      <c r="E11" s="361">
        <v>1.3</v>
      </c>
      <c r="F11" s="321"/>
      <c r="G11" s="322">
        <f t="shared" si="1"/>
        <v>0</v>
      </c>
      <c r="H11" s="154"/>
      <c r="I11" s="155"/>
    </row>
    <row r="12" spans="1:9" ht="33" customHeight="1" x14ac:dyDescent="0.25">
      <c r="A12" s="294" t="s">
        <v>521</v>
      </c>
      <c r="B12" s="162">
        <f t="shared" ref="B12:B20" si="2">B11+0.1</f>
        <v>2.2000000000000002</v>
      </c>
      <c r="C12" s="295" t="s">
        <v>599</v>
      </c>
      <c r="D12" s="315" t="s">
        <v>380</v>
      </c>
      <c r="E12" s="362">
        <v>4.4000000000000004</v>
      </c>
      <c r="F12" s="298"/>
      <c r="G12" s="299">
        <f t="shared" si="1"/>
        <v>0</v>
      </c>
      <c r="H12" s="154"/>
      <c r="I12" s="155"/>
    </row>
    <row r="13" spans="1:9" ht="33" customHeight="1" x14ac:dyDescent="0.25">
      <c r="A13" s="294" t="s">
        <v>521</v>
      </c>
      <c r="B13" s="162">
        <f t="shared" si="2"/>
        <v>2.3000000000000003</v>
      </c>
      <c r="C13" s="295" t="s">
        <v>520</v>
      </c>
      <c r="D13" s="315" t="s">
        <v>380</v>
      </c>
      <c r="E13" s="362">
        <v>28.2</v>
      </c>
      <c r="F13" s="298"/>
      <c r="G13" s="299">
        <f t="shared" si="1"/>
        <v>0</v>
      </c>
      <c r="H13" s="154"/>
      <c r="I13" s="155"/>
    </row>
    <row r="14" spans="1:9" ht="33" customHeight="1" thickBot="1" x14ac:dyDescent="0.3">
      <c r="A14" s="307" t="s">
        <v>521</v>
      </c>
      <c r="B14" s="324">
        <f t="shared" si="2"/>
        <v>2.4000000000000004</v>
      </c>
      <c r="C14" s="309" t="s">
        <v>600</v>
      </c>
      <c r="D14" s="310" t="s">
        <v>380</v>
      </c>
      <c r="E14" s="363">
        <v>4.4000000000000004</v>
      </c>
      <c r="F14" s="312"/>
      <c r="G14" s="313">
        <f t="shared" si="1"/>
        <v>0</v>
      </c>
      <c r="H14" s="152" t="s">
        <v>50</v>
      </c>
      <c r="I14" s="153">
        <f>ROUND(SUM(G11:G14),2)</f>
        <v>0</v>
      </c>
    </row>
    <row r="15" spans="1:9" ht="45" customHeight="1" x14ac:dyDescent="0.25">
      <c r="A15" s="287" t="s">
        <v>601</v>
      </c>
      <c r="B15" s="288">
        <v>3.1</v>
      </c>
      <c r="C15" s="289" t="s">
        <v>578</v>
      </c>
      <c r="D15" s="314" t="s">
        <v>579</v>
      </c>
      <c r="E15" s="291">
        <v>1.7</v>
      </c>
      <c r="F15" s="292"/>
      <c r="G15" s="293">
        <f>ROUND((E16*F15),2)</f>
        <v>0</v>
      </c>
      <c r="H15" s="154"/>
      <c r="I15" s="155"/>
    </row>
    <row r="16" spans="1:9" ht="45" customHeight="1" x14ac:dyDescent="0.25">
      <c r="A16" s="294" t="s">
        <v>601</v>
      </c>
      <c r="B16" s="162">
        <f t="shared" si="2"/>
        <v>3.2</v>
      </c>
      <c r="C16" s="295" t="s">
        <v>580</v>
      </c>
      <c r="D16" s="315" t="s">
        <v>380</v>
      </c>
      <c r="E16" s="297">
        <v>28.2</v>
      </c>
      <c r="F16" s="298"/>
      <c r="G16" s="299">
        <f>ROUND((E17*F16),2)</f>
        <v>0</v>
      </c>
      <c r="H16" s="154"/>
      <c r="I16" s="155"/>
    </row>
    <row r="17" spans="1:9" ht="45" customHeight="1" x14ac:dyDescent="0.25">
      <c r="A17" s="294" t="s">
        <v>601</v>
      </c>
      <c r="B17" s="162">
        <f t="shared" si="2"/>
        <v>3.3000000000000003</v>
      </c>
      <c r="C17" s="295" t="s">
        <v>519</v>
      </c>
      <c r="D17" s="315" t="s">
        <v>380</v>
      </c>
      <c r="E17" s="297">
        <v>28.2</v>
      </c>
      <c r="F17" s="298"/>
      <c r="G17" s="299">
        <f>ROUND((E18*F17),2)</f>
        <v>0</v>
      </c>
      <c r="H17" s="154"/>
      <c r="I17" s="155"/>
    </row>
    <row r="18" spans="1:9" ht="45" customHeight="1" x14ac:dyDescent="0.25">
      <c r="A18" s="294" t="s">
        <v>601</v>
      </c>
      <c r="B18" s="162">
        <f t="shared" si="2"/>
        <v>3.4000000000000004</v>
      </c>
      <c r="C18" s="295" t="s">
        <v>602</v>
      </c>
      <c r="D18" s="315" t="s">
        <v>380</v>
      </c>
      <c r="E18" s="297">
        <v>5.4</v>
      </c>
      <c r="F18" s="298"/>
      <c r="G18" s="299">
        <f>ROUND((E19*F18),2)</f>
        <v>0</v>
      </c>
      <c r="H18" s="154"/>
      <c r="I18" s="155"/>
    </row>
    <row r="19" spans="1:9" ht="45" customHeight="1" x14ac:dyDescent="0.25">
      <c r="A19" s="294" t="s">
        <v>601</v>
      </c>
      <c r="B19" s="162">
        <f t="shared" si="2"/>
        <v>3.5000000000000004</v>
      </c>
      <c r="C19" s="295" t="s">
        <v>581</v>
      </c>
      <c r="D19" s="315" t="s">
        <v>380</v>
      </c>
      <c r="E19" s="297">
        <v>19.7</v>
      </c>
      <c r="F19" s="298"/>
      <c r="G19" s="299">
        <f>ROUND((E20*F19),2)</f>
        <v>0</v>
      </c>
      <c r="H19" s="281"/>
    </row>
    <row r="20" spans="1:9" ht="45" customHeight="1" thickBot="1" x14ac:dyDescent="0.3">
      <c r="A20" s="300" t="s">
        <v>601</v>
      </c>
      <c r="B20" s="301">
        <f t="shared" si="2"/>
        <v>3.6000000000000005</v>
      </c>
      <c r="C20" s="302" t="s">
        <v>518</v>
      </c>
      <c r="D20" s="303" t="s">
        <v>380</v>
      </c>
      <c r="E20" s="304">
        <v>3.1</v>
      </c>
      <c r="F20" s="305"/>
      <c r="G20" s="306">
        <f t="shared" si="1"/>
        <v>0</v>
      </c>
      <c r="H20" s="152" t="s">
        <v>416</v>
      </c>
      <c r="I20" s="153">
        <f>ROUND(SUM(G15:G20),2)</f>
        <v>0</v>
      </c>
    </row>
    <row r="21" spans="1:9" ht="33" customHeight="1" x14ac:dyDescent="0.25">
      <c r="A21" s="287" t="s">
        <v>582</v>
      </c>
      <c r="B21" s="364">
        <v>4.0999999999999996</v>
      </c>
      <c r="C21" s="289" t="s">
        <v>583</v>
      </c>
      <c r="D21" s="290" t="s">
        <v>380</v>
      </c>
      <c r="E21" s="314">
        <v>0.4</v>
      </c>
      <c r="F21" s="292"/>
      <c r="G21" s="293">
        <f t="shared" si="1"/>
        <v>0</v>
      </c>
      <c r="H21" s="137"/>
      <c r="I21" s="137"/>
    </row>
    <row r="22" spans="1:9" ht="33" customHeight="1" x14ac:dyDescent="0.25">
      <c r="A22" s="294" t="s">
        <v>582</v>
      </c>
      <c r="B22" s="162">
        <f t="shared" ref="B22:B23" si="3">B21+0.1</f>
        <v>4.1999999999999993</v>
      </c>
      <c r="C22" s="295" t="s">
        <v>584</v>
      </c>
      <c r="D22" s="315" t="s">
        <v>380</v>
      </c>
      <c r="E22" s="323">
        <v>0.4</v>
      </c>
      <c r="F22" s="298"/>
      <c r="G22" s="299">
        <f t="shared" si="1"/>
        <v>0</v>
      </c>
      <c r="H22" s="281"/>
    </row>
    <row r="23" spans="1:9" ht="33" customHeight="1" thickBot="1" x14ac:dyDescent="0.3">
      <c r="A23" s="300" t="s">
        <v>582</v>
      </c>
      <c r="B23" s="301">
        <f t="shared" si="3"/>
        <v>4.2999999999999989</v>
      </c>
      <c r="C23" s="302" t="s">
        <v>585</v>
      </c>
      <c r="D23" s="360" t="s">
        <v>15</v>
      </c>
      <c r="E23" s="304">
        <v>2.2999999999999998</v>
      </c>
      <c r="F23" s="305"/>
      <c r="G23" s="306">
        <f t="shared" si="1"/>
        <v>0</v>
      </c>
      <c r="H23" s="152" t="s">
        <v>92</v>
      </c>
      <c r="I23" s="153">
        <f>ROUND(SUM(G21:G23),2)</f>
        <v>0</v>
      </c>
    </row>
    <row r="24" spans="1:9" ht="33" customHeight="1" x14ac:dyDescent="0.25">
      <c r="A24" s="287" t="s">
        <v>586</v>
      </c>
      <c r="B24" s="327">
        <v>5.0999999999999996</v>
      </c>
      <c r="C24" s="289" t="s">
        <v>587</v>
      </c>
      <c r="D24" s="328" t="s">
        <v>15</v>
      </c>
      <c r="E24" s="291">
        <v>8</v>
      </c>
      <c r="F24" s="292"/>
      <c r="G24" s="293">
        <f t="shared" si="1"/>
        <v>0</v>
      </c>
      <c r="H24" s="154"/>
      <c r="I24" s="155"/>
    </row>
    <row r="25" spans="1:9" ht="33" customHeight="1" x14ac:dyDescent="0.25">
      <c r="A25" s="294" t="s">
        <v>586</v>
      </c>
      <c r="B25" s="162">
        <f t="shared" ref="B25:B26" si="4">B24+0.1</f>
        <v>5.1999999999999993</v>
      </c>
      <c r="C25" s="295" t="s">
        <v>603</v>
      </c>
      <c r="D25" s="296" t="s">
        <v>15</v>
      </c>
      <c r="E25" s="297">
        <v>5</v>
      </c>
      <c r="F25" s="298"/>
      <c r="G25" s="299">
        <f t="shared" si="1"/>
        <v>0</v>
      </c>
      <c r="H25" s="154"/>
      <c r="I25" s="155"/>
    </row>
    <row r="26" spans="1:9" ht="33" customHeight="1" thickBot="1" x14ac:dyDescent="0.3">
      <c r="A26" s="300" t="s">
        <v>586</v>
      </c>
      <c r="B26" s="301">
        <f t="shared" si="4"/>
        <v>5.2999999999999989</v>
      </c>
      <c r="C26" s="302" t="s">
        <v>588</v>
      </c>
      <c r="D26" s="360" t="s">
        <v>15</v>
      </c>
      <c r="E26" s="304">
        <v>8</v>
      </c>
      <c r="F26" s="305"/>
      <c r="G26" s="306">
        <f t="shared" si="1"/>
        <v>0</v>
      </c>
      <c r="H26" s="152" t="s">
        <v>98</v>
      </c>
      <c r="I26" s="153">
        <f>ROUND(SUM(G24:G26),2)</f>
        <v>0</v>
      </c>
    </row>
    <row r="27" spans="1:9" ht="33" customHeight="1" thickBot="1" x14ac:dyDescent="0.3">
      <c r="A27" s="329" t="s">
        <v>589</v>
      </c>
      <c r="B27" s="365">
        <v>6.1</v>
      </c>
      <c r="C27" s="331" t="s">
        <v>514</v>
      </c>
      <c r="D27" s="332" t="s">
        <v>26</v>
      </c>
      <c r="E27" s="333">
        <v>3</v>
      </c>
      <c r="F27" s="334"/>
      <c r="G27" s="335">
        <f t="shared" si="1"/>
        <v>0</v>
      </c>
      <c r="H27" s="152" t="s">
        <v>168</v>
      </c>
      <c r="I27" s="153">
        <f>ROUND(SUM(G27),2)</f>
        <v>0</v>
      </c>
    </row>
    <row r="28" spans="1:9" ht="33" customHeight="1" thickBot="1" x14ac:dyDescent="0.3">
      <c r="A28" s="366" t="s">
        <v>590</v>
      </c>
      <c r="B28" s="367">
        <v>7.1</v>
      </c>
      <c r="C28" s="368" t="s">
        <v>512</v>
      </c>
      <c r="D28" s="369" t="s">
        <v>380</v>
      </c>
      <c r="E28" s="370">
        <v>0.7</v>
      </c>
      <c r="F28" s="371"/>
      <c r="G28" s="372">
        <f t="shared" si="1"/>
        <v>0</v>
      </c>
      <c r="H28" s="152" t="s">
        <v>591</v>
      </c>
      <c r="I28" s="153">
        <f>ROUND(SUM(G28),2)</f>
        <v>0</v>
      </c>
    </row>
    <row r="29" spans="1:9" ht="71.25" customHeight="1" x14ac:dyDescent="0.25">
      <c r="A29" s="339"/>
      <c r="B29" s="340"/>
      <c r="C29" s="339"/>
      <c r="D29" s="341"/>
      <c r="E29" s="341"/>
      <c r="F29" s="342" t="s">
        <v>604</v>
      </c>
      <c r="G29" s="343">
        <f>SUM(G4:G28)</f>
        <v>0</v>
      </c>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27</vt:i4>
      </vt:variant>
    </vt:vector>
  </HeadingPairs>
  <TitlesOfParts>
    <vt:vector size="27" baseType="lpstr">
      <vt:lpstr>SANTRAUKA</vt:lpstr>
      <vt:lpstr>DKŽ_9</vt:lpstr>
      <vt:lpstr>DKŽ_8</vt:lpstr>
      <vt:lpstr>DKŽ_7</vt:lpstr>
      <vt:lpstr>DKŽ_6</vt:lpstr>
      <vt:lpstr>DKŽ_5</vt:lpstr>
      <vt:lpstr>DKŽ_4</vt:lpstr>
      <vt:lpstr>DKŽ_3</vt:lpstr>
      <vt:lpstr>DKŽ_2 (2)</vt:lpstr>
      <vt:lpstr>DKŽ_1 (2)</vt:lpstr>
      <vt:lpstr>DKŽ_(2) 7</vt:lpstr>
      <vt:lpstr>DKŽ_(1) 7</vt:lpstr>
      <vt:lpstr>Elektrotechninė (apšvietimo) 6</vt:lpstr>
      <vt:lpstr>Susisiekimo 6</vt:lpstr>
      <vt:lpstr>Elektrotechninė apšvietimo 5</vt:lpstr>
      <vt:lpstr>Susisiekimo 5</vt:lpstr>
      <vt:lpstr>DKZ_37</vt:lpstr>
      <vt:lpstr>DKZ_36 </vt:lpstr>
      <vt:lpstr>Elektrotechninė (apšvietimo 3</vt:lpstr>
      <vt:lpstr>Susisiekimo 3</vt:lpstr>
      <vt:lpstr>Elektrotechninė 12-14 (apšv)</vt:lpstr>
      <vt:lpstr>Elektrotechninė 12 (apšvietimo)</vt:lpstr>
      <vt:lpstr>Susisiekimo 14</vt:lpstr>
      <vt:lpstr>Susisiekimo 13</vt:lpstr>
      <vt:lpstr>Susisiekimo 12</vt:lpstr>
      <vt:lpstr>Elektrotechninė (apšvietimo)1</vt:lpstr>
      <vt:lpstr>Susisiekimo1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Laurynas Bareikis</dc:creator>
  <cp:lastModifiedBy>Loreta Jakštienė</cp:lastModifiedBy>
  <dcterms:created xsi:type="dcterms:W3CDTF">2024-12-10T08:07:26Z</dcterms:created>
  <dcterms:modified xsi:type="dcterms:W3CDTF">2024-12-10T14:12:27Z</dcterms:modified>
</cp:coreProperties>
</file>