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66925"/>
  <xr:revisionPtr revIDLastSave="943" documentId="13_ncr:1_{DEC08057-B28E-43DF-8060-22606D066CA6}" xr6:coauthVersionLast="47" xr6:coauthVersionMax="47" xr10:uidLastSave="{52033CA0-ACE2-4D68-92B7-4AFD78CE0968}"/>
  <bookViews>
    <workbookView xWindow="-110" yWindow="-110" windowWidth="38620" windowHeight="21100" activeTab="1" xr2:uid="{5483DBAB-F8D9-4D07-8840-AC47F9C153B4}"/>
  </bookViews>
  <sheets>
    <sheet name="Vertinimo sąlygos" sheetId="15" r:id="rId1"/>
    <sheet name="Vertinimo tvarka" sheetId="13" r:id="rId2"/>
    <sheet name="Pasiūlymas" sheetId="1" r:id="rId3"/>
    <sheet name="Subtiekėjai ir priedai" sheetId="2" r:id="rId4"/>
    <sheet name="Specialieji reikalavimai" sheetId="9" r:id="rId5"/>
    <sheet name="Techninė specifikacija " sheetId="19" r:id="rId6"/>
    <sheet name="Pasiūlymų suvestinė_Bendra" sheetId="16" r:id="rId7"/>
    <sheet name="Pasiūlymų suvestinė_Koreguota" sheetId="17" r:id="rId8"/>
    <sheet name="Pasiūlymų vertinimo rezultatai" sheetId="18" r:id="rId9"/>
    <sheet name="Sheet6" sheetId="8"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18" l="1"/>
  <c r="C7" i="18" l="1"/>
  <c r="D7" i="18"/>
  <c r="A2" i="19"/>
  <c r="D11" i="18" l="1"/>
  <c r="D12" i="18"/>
  <c r="C11" i="18"/>
  <c r="C12" i="18"/>
  <c r="B11" i="18"/>
  <c r="B12" i="18"/>
  <c r="C38" i="1" l="1"/>
  <c r="C39" i="1"/>
  <c r="H13" i="13"/>
  <c r="H14" i="13"/>
  <c r="C4" i="17"/>
  <c r="C5" i="17" s="1"/>
  <c r="C4" i="18" s="1"/>
  <c r="C10" i="18"/>
  <c r="C9" i="18"/>
  <c r="C8" i="18"/>
  <c r="C3" i="18"/>
  <c r="C37" i="1"/>
  <c r="D10" i="18"/>
  <c r="D9" i="18"/>
  <c r="B10" i="18"/>
  <c r="B9" i="18"/>
  <c r="C36" i="1"/>
  <c r="C35" i="1"/>
  <c r="B3" i="18"/>
  <c r="D8" i="18"/>
  <c r="B8" i="18"/>
  <c r="D3" i="18"/>
  <c r="D4" i="17"/>
  <c r="D5" i="17" s="1"/>
  <c r="D4" i="18" s="1"/>
  <c r="B4" i="17"/>
  <c r="B5" i="17" s="1"/>
  <c r="B4" i="18" s="1"/>
  <c r="G30" i="1"/>
  <c r="H30" i="1" s="1"/>
  <c r="C6" i="18" l="1"/>
  <c r="B5" i="18"/>
  <c r="C5" i="18"/>
  <c r="D6" i="18"/>
  <c r="D5" i="18"/>
  <c r="B6" i="18"/>
  <c r="C13" i="18" l="1"/>
  <c r="D13" i="18"/>
  <c r="B13" i="18"/>
  <c r="B14" i="18" l="1"/>
  <c r="C14" i="18"/>
  <c r="D14" i="18"/>
</calcChain>
</file>

<file path=xl/sharedStrings.xml><?xml version="1.0" encoding="utf-8"?>
<sst xmlns="http://schemas.openxmlformats.org/spreadsheetml/2006/main" count="328" uniqueCount="300">
  <si>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</si>
  <si>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</si>
  <si>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</si>
  <si>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</si>
  <si>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</si>
  <si>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</si>
  <si>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</si>
  <si>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</si>
  <si>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</si>
  <si>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</si>
  <si>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</si>
  <si>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</si>
  <si>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</si>
  <si>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</si>
  <si>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</si>
  <si>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</si>
  <si>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</si>
  <si>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</si>
  <si>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</si>
  <si>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</si>
  <si>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</si>
  <si>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</si>
  <si>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</si>
  <si>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</si>
  <si>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</si>
  <si>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</si>
  <si>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</si>
  <si>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</si>
  <si>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</si>
  <si>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</si>
  <si>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</si>
  <si>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</si>
  <si>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</si>
  <si>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</si>
  <si>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</si>
  <si>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</si>
  <si>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</si>
  <si>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</si>
  <si>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</si>
  <si>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1.</t>
  </si>
  <si>
    <t>Kartu su pasiūlymu pateikiami šie dokumentai (būtina nurodyti visus su pasiūlymu pateikiamus dokumentus):</t>
  </si>
  <si>
    <t>Dokumentas yra konfidencialus? Taip / Ne</t>
  </si>
  <si>
    <t>2.</t>
  </si>
  <si>
    <t>3.</t>
  </si>
  <si>
    <t>4.</t>
  </si>
  <si>
    <t>5.</t>
  </si>
  <si>
    <t>6.</t>
  </si>
  <si>
    <t>7.</t>
  </si>
  <si>
    <t>Garantinis laikotarpis</t>
  </si>
  <si>
    <t>1. Naudojimo instrukcija lietuvių kalba,</t>
  </si>
  <si>
    <t>2. Serviso dokumentacija lietuvių arba anglų kalba.</t>
  </si>
  <si>
    <t>PASIŪLYMŲ VERTINIMAS</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</si>
  <si>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</si>
  <si>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</si>
  <si>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</si>
  <si>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</si>
  <si>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</si>
  <si>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</si>
  <si>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</si>
  <si>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</si>
  <si>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</si>
  <si>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</si>
  <si>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</si>
  <si>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 xml:space="preserve">1. atlieka prekės techninę priežiūrą (įskaitant techninei priežiūrai atlikti reikalingas detales ir/arba medžiagas); </t>
  </si>
  <si>
    <t>2. atlieka garantijos sąlygas atitinkančių gedimų (jei jie nutiko naudojant įrangą pagal paskirtį, laikantis pateiktų instrukcijų bei nurodytų eksploatavimo sąlygų) šalinimą;</t>
  </si>
  <si>
    <t>4. informuoja pirkėją apie prevencinius veiksmus (jei tokių būtina imtis);</t>
  </si>
  <si>
    <t>5. teikia pirkėjui išsamias konsultacijas ir paaiškinimus;</t>
  </si>
  <si>
    <t>6. gedimo atveju atvyksta remontuoti ne vėliau kaip per 48 (keturiasdešimt aštuonias) valandas nuo pranešimo apie prekės gedimą gavimo;</t>
  </si>
  <si>
    <t>Pasiūlymo ekonominio naudingumo (kainos ir kokybės santykio) apskaičiavimo tvarka (formulė) yra pateikiama žemiau:</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</si>
  <si>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</si>
  <si>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</si>
  <si>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</si>
  <si>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</si>
  <si>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</si>
  <si>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</si>
  <si>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</si>
  <si>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Kaina 1 vnt. Eur be PVM</t>
  </si>
  <si>
    <t>Bendra pasiūlymo kaina Eur be PVM</t>
  </si>
  <si>
    <t>Bendra pasiūlymo kaina Eur su 21 % PVM</t>
  </si>
  <si>
    <r>
      <t>2. Siūlomi techniniai funkcionalumai (</t>
    </r>
    <r>
      <rPr>
        <b/>
        <sz val="12"/>
        <color rgb="FFFF0000"/>
        <rFont val="Times New Roman"/>
        <family val="1"/>
      </rPr>
      <t>Pildo Tiekėjas</t>
    </r>
    <r>
      <rPr>
        <b/>
        <sz val="12"/>
        <color theme="1"/>
        <rFont val="Times New Roman"/>
        <family val="1"/>
      </rPr>
      <t>):</t>
    </r>
  </si>
  <si>
    <t>Siūlomas techninis funkcionalumas</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</si>
  <si>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</si>
  <si>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</si>
  <si>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</si>
  <si>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</si>
  <si>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metai</t>
  </si>
  <si>
    <t>Pasirinkti (Yra / Nėra) parametro reikšmę</t>
  </si>
  <si>
    <t>* Garantijos laikotarpiu tiekėjas teisės aktų nustatyta tvarka nemokamai:</t>
  </si>
  <si>
    <t>1) Kaina (K)</t>
  </si>
  <si>
    <t>2) Techniniai pranašumai (T)</t>
  </si>
  <si>
    <t>X =</t>
  </si>
  <si>
    <t>Y =</t>
  </si>
  <si>
    <t>Formulės rūšis</t>
  </si>
  <si>
    <t>L1 =</t>
  </si>
  <si>
    <t>L2 =</t>
  </si>
  <si>
    <t>L3 =</t>
  </si>
  <si>
    <t>1. Pasiūlymo ekonominis naudingumas (E) apskaičiuojamas sudedant tiekėjo pasiūlymo kainos (K) ir techninių pranašumų (T) balus:</t>
  </si>
  <si>
    <t>E = K + T</t>
  </si>
  <si>
    <t>Vertinimo sąlygos</t>
  </si>
  <si>
    <t>Minimalus garantinis laikotarpis (gamintojo garantija arba garantija pagal įstatymą) (MGL)</t>
  </si>
  <si>
    <t>Ekonominis pranašumas už kiekvienus papildomos garantijos metus (EpPG)</t>
  </si>
  <si>
    <t>%</t>
  </si>
  <si>
    <t>Formulės:</t>
  </si>
  <si>
    <t>Tiekėjas 1</t>
  </si>
  <si>
    <t>Tiekėjas 2</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</si>
  <si>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</si>
  <si>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</si>
  <si>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</si>
  <si>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</si>
  <si>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</si>
  <si>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t>Žymėjimų paaiškinimai:</t>
  </si>
  <si>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</si>
  <si>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</si>
  <si>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</si>
  <si>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suteiktą papildomą garantiją, € su PVM.</t>
    </r>
  </si>
  <si>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</si>
  <si>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</si>
  <si>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</si>
  <si>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</si>
  <si>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</si>
  <si>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</si>
  <si>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</si>
  <si>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</si>
  <si>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</si>
  <si>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</si>
  <si>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</si>
  <si>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</si>
  <si>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</si>
  <si>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Statinis:
(yra/nėra)</t>
  </si>
  <si>
    <t xml:space="preserve"> VšĮ Vilniaus universiteto ligoninė Santaros klinikos</t>
  </si>
  <si>
    <t>8.</t>
  </si>
  <si>
    <t>SPECIALIEJI REIKALAVIMAI</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</si>
  <si>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 medicinos prietaiso kaina (€ su PVM), nurodyta komerciniame pasiūlyme.</t>
    </r>
  </si>
  <si>
    <t>Siūlomas medicinos prietaiso garantinis laikotarpis*</t>
  </si>
  <si>
    <r>
      <t xml:space="preserve">1. Perkančiosios organizacijos neatmesti pasiūlymai vertinami taikant ekonomiškai naudingiausio pasiūlymo vertinimo kriterijus, kai vertinama </t>
    </r>
    <r>
      <rPr>
        <b/>
        <sz val="12"/>
        <color theme="1"/>
        <rFont val="Times New Roman"/>
        <family val="1"/>
      </rPr>
      <t>kaina ir kokybė.</t>
    </r>
  </si>
  <si>
    <t>Įrašyti parametro vertę: yra / nėra</t>
  </si>
  <si>
    <t>Tiekėjas 3</t>
  </si>
  <si>
    <t>1</t>
  </si>
  <si>
    <t>2</t>
  </si>
  <si>
    <t>3</t>
  </si>
  <si>
    <t>Tiekėjo arba įgalioto asmens vardas ir pavardė</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</si>
  <si>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</si>
  <si>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
  </si>
  <si>
    <t>1. Ne mažiau nei 36 mėn.</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</si>
  <si>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prietaiso garantinis laikotarpis (metais). Minimalus garantinis laikorpis yra 3 m., tačiau kiekvienas Tiekėjas gali duoti papildomą garantiją už kurią gaus ekonominį pranašumą, t.y. už kiekvienus papildomus metus Tiekėjui bus minusuojami 6 % nuo pasiūlymo kainos.</t>
    </r>
  </si>
  <si>
    <t>4</t>
  </si>
  <si>
    <t>5</t>
  </si>
  <si>
    <t>Galimybė grafiniu žemėlapio pavidalu atvaizduoti ST ir STE parametrų vertes</t>
  </si>
  <si>
    <t>Gyvybinių funkcijų monitorius gali perduoti duomenis belaidžiu ryšiu (pagal IEEE 802.11 arba lygiavertį standartą)</t>
  </si>
  <si>
    <t>Monitoriaus veikimo laikas, maitinant iš akumuliatoriaus, ≥ 300 min.</t>
  </si>
  <si>
    <t>T4</t>
  </si>
  <si>
    <t>T5</t>
  </si>
  <si>
    <t>Transportinio monitoriaus ekrano raiška ≥ 1024 x 480;</t>
  </si>
  <si>
    <t>Galimybė vaizduoti 12 derivacijų, naudojant 5 ar mažiau elektrodų</t>
  </si>
  <si>
    <t>L5 =</t>
  </si>
  <si>
    <t>2. Pasiūlymo kainos (K) balai apskaičiuojami mažiausios pasiūlytos kainos (Kmin) ir vertinamo pasiūlymo kainos (Kv) santykį padauginant iš kainos lyginamojo svorio (X)*:</t>
  </si>
  <si>
    <t>3. Kadangi siūlomo objekto T1 - T5 techniniai parametrai neturi skaitinių išraiškų (yra arba nėra), todėl parametrų įvertinimas apskaičiuojamas pagal metodiką:</t>
  </si>
  <si>
    <t>Gyvybinių funkcijų monitorius (I tipas)</t>
  </si>
  <si>
    <t>Kiekis, kompl.</t>
  </si>
  <si>
    <t>Pasiūlymas (Pasiūlymas_techninė specifikacija)</t>
  </si>
  <si>
    <t>Tiekėjo teikiamos deklaracijos</t>
  </si>
  <si>
    <t>Subtiekimo sutartis, ketinimų protokolas, preliminarios sutartys ar kiti dokumentai, patvirtinantys, kad laimėjus pirkimą tiekėjui bus prieinami kitų ūkio subjektų ištekliai (jei pasitelkiami kvalifikacijos atitikimui) (jei taikoma)</t>
  </si>
  <si>
    <t>Įgaliojimas teikti ir pasirašyti pasiūlymą (jei taikoma)</t>
  </si>
  <si>
    <t>....</t>
  </si>
  <si>
    <t>4. Pasiūlymas galioja 90 kalendorinių dienų nuo pasiūlymų pateikimo termino pabaigos.</t>
  </si>
  <si>
    <t>Siūlomos prekės pavadinimas (modelis, konkreti modifikacija), gamintojas, kilmės šalis</t>
  </si>
  <si>
    <t>Nurodyti</t>
  </si>
  <si>
    <t>Transportinis monitorius tvirtinamas išorinėje tvirtinimo stotelėje, jungiamas viena jungtimi ir maitinamas iš jos</t>
  </si>
  <si>
    <t>Būtina</t>
  </si>
  <si>
    <t>Monitoriaus ekranas</t>
  </si>
  <si>
    <t>Monitoriaus maitinimo šaltiniai</t>
  </si>
  <si>
    <t>Monitoriaus konstrukcija</t>
  </si>
  <si>
    <t>6</t>
  </si>
  <si>
    <t>Monitoruojami parametrai:</t>
  </si>
  <si>
    <t>7</t>
  </si>
  <si>
    <t>Reikalavimai EKG/kvėpavimo kanalui:</t>
  </si>
  <si>
    <t>7.1</t>
  </si>
  <si>
    <t>ŠSD matavimo ribos</t>
  </si>
  <si>
    <t>Ne siauresnės kaip 15-300 k/min</t>
  </si>
  <si>
    <t>7.2</t>
  </si>
  <si>
    <t>ST segmento matavimas</t>
  </si>
  <si>
    <t>Būtinas</t>
  </si>
  <si>
    <t>7.3</t>
  </si>
  <si>
    <t>Išplėstinis aritmijų monitoravimas</t>
  </si>
  <si>
    <t>4. Aritmija arba bigemija</t>
  </si>
  <si>
    <t>7.4</t>
  </si>
  <si>
    <t>EKG derivacijos</t>
  </si>
  <si>
    <t>I, II, III derivacijų kanalai;</t>
  </si>
  <si>
    <t>7.5</t>
  </si>
  <si>
    <t>Kvėpavimo dažnio matavimo ribos</t>
  </si>
  <si>
    <t>Ne siauresnės kaip 0-150 k/min</t>
  </si>
  <si>
    <t>7.6</t>
  </si>
  <si>
    <t>Apnėjos aptikimas</t>
  </si>
  <si>
    <t xml:space="preserve">Būtinas, su galimybe koreguoti detekcijai skiriamą laiko intervalą </t>
  </si>
  <si>
    <t>7.7</t>
  </si>
  <si>
    <t>EKG kabelis</t>
  </si>
  <si>
    <t>Kabelis, netrumpesnis nei 200 cm., tinkantis daugkartiniams elektrodams.</t>
  </si>
  <si>
    <t>7.8</t>
  </si>
  <si>
    <t>Daugkartiniai elektrodai</t>
  </si>
  <si>
    <t>1 kompl.</t>
  </si>
  <si>
    <t>8</t>
  </si>
  <si>
    <t>8.1</t>
  </si>
  <si>
    <t>Ne siauresnės kaip  1 - 100%</t>
  </si>
  <si>
    <t>8.2</t>
  </si>
  <si>
    <t>8.3</t>
  </si>
  <si>
    <t>Pulso matavimo ribos</t>
  </si>
  <si>
    <t>Ne siauresnės kaip 30 - 235 k/min</t>
  </si>
  <si>
    <t>8.4</t>
  </si>
  <si>
    <t>Kabelis turi būti tinkamas 8.5p aprašomiems davikliams. Prailginimo kabelis, netrumpesnis nei 100 cm.</t>
  </si>
  <si>
    <t>Pateikiamas 1 vnt., jeigu daviklio ilgis trumpesnis nei 1,5 m.</t>
  </si>
  <si>
    <t>8.5</t>
  </si>
  <si>
    <t>SpO2 matavimo daviklis suaugusiems (daugkartinio naudojimo, pirštinis, „clipsinis“) (daugkartinio naudojimo) - ne mažiau 1 vnt.,</t>
  </si>
  <si>
    <t>9</t>
  </si>
  <si>
    <t>Reikalavimai neinvazinio kraujospūdžio matavimo kanalui:</t>
  </si>
  <si>
    <t>9.1</t>
  </si>
  <si>
    <t>Matavimo metodas</t>
  </si>
  <si>
    <t>Oscilometrinis arba lygiavertis</t>
  </si>
  <si>
    <t>9.2</t>
  </si>
  <si>
    <t>Matavimo ribos</t>
  </si>
  <si>
    <t>Ne siauresnės kaip 15 - 250 mm Hg</t>
  </si>
  <si>
    <t>9.3</t>
  </si>
  <si>
    <t>Darbo režimai</t>
  </si>
  <si>
    <t>Rankinis, auto</t>
  </si>
  <si>
    <t>9.4</t>
  </si>
  <si>
    <t>Neinvazinio kraujospūdžio matavimo prailginimo žarnelė</t>
  </si>
  <si>
    <t xml:space="preserve">1 vnt., ne trumpesnė nei 100 cm ilgio. </t>
  </si>
  <si>
    <t>9.5</t>
  </si>
  <si>
    <t>Manžečių komplektas tinkantis suaugusiams ir didesniems suaugusiems pacientams (pvz.  adult, large adult ar pan.)</t>
  </si>
  <si>
    <t>1 kompl. (po 1 vnt. kiekvieno dydžio, daugkartinės)</t>
  </si>
  <si>
    <t>10</t>
  </si>
  <si>
    <t>Reikalavimai temperatūros matavimo kanalui:</t>
  </si>
  <si>
    <t>10.1</t>
  </si>
  <si>
    <t>Temperatūros matavimo diapazonas</t>
  </si>
  <si>
    <t>Ne siauresnis nei 25 – 45 °C</t>
  </si>
  <si>
    <t>10.2</t>
  </si>
  <si>
    <t>Temperatūros matavimo paklaida</t>
  </si>
  <si>
    <t>Ne daugiau nei 0,1 °C (diapazone 30 – 40 °C) arba visame diapazone. Jeigu gamintojas nenurodo tikslaus diapazono, skaitoma, jog tokia paklaida galioja visam nurodytam diapazonui</t>
  </si>
  <si>
    <t>10.3</t>
  </si>
  <si>
    <t>Odos temperatūrinis daviklis</t>
  </si>
  <si>
    <t>1 vnt.</t>
  </si>
  <si>
    <t>11</t>
  </si>
  <si>
    <t xml:space="preserve">Transportinio monitoriaus svoris </t>
  </si>
  <si>
    <t>&lt; 2 kg</t>
  </si>
  <si>
    <t>12</t>
  </si>
  <si>
    <t xml:space="preserve">Monitoriaus indikatoriai </t>
  </si>
  <si>
    <t>Skirtingų spalvų aliarmų indikatorius</t>
  </si>
  <si>
    <t>13</t>
  </si>
  <si>
    <t>Prisijungimas prie centrinės monitoravimo stoties:</t>
  </si>
  <si>
    <t xml:space="preserve">Monitorius turi turėti galimybę jungtis prie centrinės stebėjimo stoties (RJ45 jungtis arba lygiavertė) ir perduoti į ją visus monitoruojamus paciento gyvybinių funkcijų parametrus. Prietaisas turi būti pateiktas pilnai sukomplektuotas prijungimui prie centrinės monitoravimo stoties.  </t>
  </si>
  <si>
    <t>14</t>
  </si>
  <si>
    <t>Įkrovimo stotelė</t>
  </si>
  <si>
    <t>Laikiklis</t>
  </si>
  <si>
    <t>Monitoriaus laikiklis, kurį galima pritvirtinti prie stovo.</t>
  </si>
  <si>
    <r>
      <t>Techninis pranašumas T4 (T4</t>
    </r>
    <r>
      <rPr>
        <b/>
        <vertAlign val="subscript"/>
        <sz val="12"/>
        <color theme="1"/>
        <rFont val="Times New Roman"/>
        <family val="1"/>
      </rPr>
      <t>n</t>
    </r>
    <r>
      <rPr>
        <b/>
        <sz val="12"/>
        <color theme="1"/>
        <rFont val="Times New Roman"/>
        <family val="1"/>
      </rPr>
      <t>)</t>
    </r>
  </si>
  <si>
    <r>
      <t>Techninis pranašumas T5 (T5</t>
    </r>
    <r>
      <rPr>
        <b/>
        <vertAlign val="subscript"/>
        <sz val="12"/>
        <color theme="1"/>
        <rFont val="Times New Roman"/>
        <family val="1"/>
      </rPr>
      <t>n</t>
    </r>
    <r>
      <rPr>
        <b/>
        <sz val="12"/>
        <color theme="1"/>
        <rFont val="Times New Roman"/>
        <family val="1"/>
      </rPr>
      <t>)</t>
    </r>
  </si>
  <si>
    <r>
      <rPr>
        <b/>
        <sz val="12"/>
        <color theme="1"/>
        <rFont val="Times New Roman"/>
        <family val="1"/>
      </rPr>
      <t>T1</t>
    </r>
    <r>
      <rPr>
        <b/>
        <vertAlign val="subscript"/>
        <sz val="12"/>
        <color theme="1"/>
        <rFont val="Times New Roman"/>
        <family val="1"/>
      </rPr>
      <t>n</t>
    </r>
    <r>
      <rPr>
        <b/>
        <sz val="12"/>
        <color theme="1"/>
        <rFont val="Times New Roman"/>
        <family val="1"/>
      </rPr>
      <t xml:space="preserve"> - T5</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</si>
  <si>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r>
      <t>T4</t>
    </r>
    <r>
      <rPr>
        <vertAlign val="subscript"/>
        <sz val="12"/>
        <color theme="1"/>
        <rFont val="Times New Roman"/>
        <family val="1"/>
      </rPr>
      <t>n</t>
    </r>
  </si>
  <si>
    <r>
      <t>T5</t>
    </r>
    <r>
      <rPr>
        <vertAlign val="subscript"/>
        <sz val="12"/>
        <rFont val="Times New Roman"/>
        <family val="1"/>
      </rPr>
      <t>n</t>
    </r>
  </si>
  <si>
    <t>3. atlieka techninės būklės patikrinimus pagal gamintojo reikalavimus/rekomendacijas (jeigu taikoma);</t>
  </si>
  <si>
    <t>3. Mokymai ≥ 1 inžinieriui (mokymų trukmė: ne mažiau 4 akademinės valandos).</t>
  </si>
  <si>
    <t>2. Į garantiją įskaičiuotas nemokamai atliekamas įrangos remontas, įskaitant remontui atlikti reikalingas detales bei medžiagas, o taip pat ir gamintojo rekomenduojamu periodiškumu nemokamai atliekama techninė priežiūra, techninės būklės tikrinimas (jeigu taikoma), įskaitant techninei priežiūrai atlikti reikalingas detales ir medžiagas. Reikalavimai netaikomi garantijos sąlygų neatitinkančių gedimų atvejams, kai įranga sugenda dėl vartotojo kaltės.</t>
  </si>
  <si>
    <r>
      <t xml:space="preserve">Siūlomos prekės privalo turėti CE sertifikatą arba EB deklaraciją. </t>
    </r>
    <r>
      <rPr>
        <b/>
        <sz val="12"/>
        <color theme="1"/>
        <rFont val="Times New Roman"/>
        <family val="1"/>
        <charset val="186"/>
      </rPr>
      <t>Tiekėjas kartu su pristatoma preke privalo pateikti CE sertifikato arba EB deklaracijos kopiją.</t>
    </r>
    <r>
      <rPr>
        <sz val="12"/>
        <color theme="1"/>
        <rFont val="Times New Roman"/>
        <family val="1"/>
      </rPr>
      <t xml:space="preserve"> Pateikiant EB deklaracijos kopiją, kad pasiūlyta prekė atitiks reikiamus standartus, bei prekės klasei būtinus reglamentus, kartu pateikiami ir techniniai dokumentai, pagrindžiantys prekės atitiktį reikiamiems standartams bei reglamentams.</t>
    </r>
  </si>
  <si>
    <r>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
    </r>
    <r>
      <rPr>
        <b/>
        <sz val="12"/>
        <color theme="1"/>
        <rFont val="Times New Roman"/>
        <family val="1"/>
        <charset val="186"/>
      </rPr>
      <t xml:space="preserve">Tiekėjas dokumentus, įrodančius, kad pirkimo sutartį vykdys turėdami teisę instaliuoti ir teikti garantinį aptarnavimą, privalo pristatyti kartu su prekėmis. </t>
    </r>
  </si>
  <si>
    <t>Personalo mokymai (po apmokymų pateikti apmokymų aktą / sertifikatą arba kitą mokymų faktą įrodantį dokumentą):</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</si>
  <si>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</si>
  <si>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EpPG</t>
    </r>
    <r>
      <rPr>
        <i/>
        <vertAlign val="subscript"/>
        <sz val="12"/>
        <rFont val="Times New Roman"/>
        <family val="1"/>
      </rPr>
      <t>n</t>
    </r>
  </si>
  <si>
    <t>1. Turi atlaikyti kritimą iš ≥ 100 cm aukščio arba turėti EN  60068-2-32 arba IEC 60068-2-32 arba lygiavertį sertifikatą.</t>
  </si>
  <si>
    <r>
      <rPr>
        <b/>
        <sz val="12"/>
        <color theme="1"/>
        <rFont val="Times New Roman"/>
        <family val="1"/>
        <charset val="186"/>
      </rPr>
      <t>Tiekėjas turi pateikti dokumentus, įrodančius siūlomos įrangos atitikimą kokybės ir techniniams reikalavimams, nurodytiems pirkimo dokumentų techninėje specifikacijoje:</t>
    </r>
    <r>
      <rPr>
        <sz val="12"/>
        <color theme="1"/>
        <rFont val="Times New Roman"/>
        <family val="1"/>
      </rPr>
      <t xml:space="preserv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</si>
  <si>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t>Jei siūlomas objektas turi nurodytą pranašumą gauna maksimalų balų skaičių pagal lyginamąjį svorį: T1 = L1 = 0.25, T2 = L2 = 0.25, T3 = L3 = 0.25, T4 = L4 = 0.1, T5 = L5 = 0.15. Jei siūlomas objektas neturi nurodyto pranašumo gauna 0 balų: T1 = L1 = 0, T2 = L2 = 0, T3 = L3 = 0, T4 = L4 = 0, T5 = L5 = 0.</t>
  </si>
  <si>
    <t>L4 =</t>
  </si>
  <si>
    <r>
      <t xml:space="preserve">1. </t>
    </r>
    <r>
      <rPr>
        <sz val="12"/>
        <color theme="1"/>
        <rFont val="Times New Roman"/>
        <family val="1"/>
        <charset val="186"/>
      </rPr>
      <t>Spalvotas, jautrus lietimui;</t>
    </r>
  </si>
  <si>
    <r>
      <t xml:space="preserve">2. </t>
    </r>
    <r>
      <rPr>
        <sz val="12"/>
        <color theme="1"/>
        <rFont val="Times New Roman"/>
        <family val="1"/>
        <charset val="186"/>
      </rPr>
      <t>Įstrižainė ≥ 6“;</t>
    </r>
  </si>
  <si>
    <r>
      <t xml:space="preserve">3. </t>
    </r>
    <r>
      <rPr>
        <sz val="12"/>
        <color theme="1"/>
        <rFont val="Times New Roman"/>
        <family val="1"/>
        <charset val="186"/>
      </rPr>
      <t>Ekrano raiška ≥</t>
    </r>
    <r>
      <rPr>
        <sz val="12"/>
        <color theme="1"/>
        <rFont val="Aptos Narrow"/>
        <family val="2"/>
      </rPr>
      <t xml:space="preserve"> </t>
    </r>
    <r>
      <rPr>
        <sz val="12"/>
        <color theme="1"/>
        <rFont val="Times New Roman"/>
        <family val="1"/>
        <charset val="186"/>
      </rPr>
      <t>640 x 240;</t>
    </r>
  </si>
  <si>
    <r>
      <t xml:space="preserve">4. </t>
    </r>
    <r>
      <rPr>
        <sz val="12"/>
        <color theme="1"/>
        <rFont val="Times New Roman"/>
        <family val="1"/>
        <charset val="186"/>
      </rPr>
      <t>Skirtingų parametrų kreivių skaičius ekrane vienu metu ≥ 3;</t>
    </r>
  </si>
  <si>
    <r>
      <t xml:space="preserve">5. </t>
    </r>
    <r>
      <rPr>
        <sz val="12"/>
        <color theme="1"/>
        <rFont val="Times New Roman"/>
        <family val="1"/>
        <charset val="186"/>
      </rPr>
      <t>Vaizdo orientacija automatiškai keičiasi, priklausomai nuo monitoriaus orientacijos</t>
    </r>
  </si>
  <si>
    <r>
      <t xml:space="preserve">1. </t>
    </r>
    <r>
      <rPr>
        <sz val="12"/>
        <color theme="1"/>
        <rFont val="Times New Roman"/>
        <family val="1"/>
        <charset val="186"/>
      </rPr>
      <t>Vidinis maitinimo šaltinis (akumuliatorius); monitoriaus veikimo laikas, maitinant iš akumuliatoriaus ≥</t>
    </r>
    <r>
      <rPr>
        <b/>
        <sz val="12"/>
        <color theme="1"/>
        <rFont val="Times New Roman"/>
        <family val="1"/>
        <charset val="186"/>
      </rPr>
      <t xml:space="preserve"> </t>
    </r>
    <r>
      <rPr>
        <sz val="12"/>
        <color theme="1"/>
        <rFont val="Times New Roman"/>
        <family val="1"/>
        <charset val="186"/>
      </rPr>
      <t>240 min.</t>
    </r>
  </si>
  <si>
    <r>
      <t xml:space="preserve">2. </t>
    </r>
    <r>
      <rPr>
        <sz val="12"/>
        <color theme="1"/>
        <rFont val="Times New Roman"/>
        <family val="1"/>
        <charset val="186"/>
      </rPr>
      <t xml:space="preserve">Modulio akumuliatorius turi krautis prijungus jį prie kartu komplektuojamos išorinės tvirtinimo stotelės. </t>
    </r>
  </si>
  <si>
    <r>
      <t xml:space="preserve">2. </t>
    </r>
    <r>
      <rPr>
        <sz val="12"/>
        <color theme="1"/>
        <rFont val="Times New Roman"/>
        <family val="1"/>
        <charset val="186"/>
      </rPr>
      <t>Korpuso atsparumas skysčiams ir dulkėms – ne blogesnė kaip IPX1 atsparumo klasė</t>
    </r>
  </si>
  <si>
    <r>
      <t xml:space="preserve">1. </t>
    </r>
    <r>
      <rPr>
        <sz val="12"/>
        <color theme="1"/>
        <rFont val="Times New Roman"/>
        <family val="1"/>
        <charset val="186"/>
      </rPr>
      <t xml:space="preserve">EKG </t>
    </r>
  </si>
  <si>
    <r>
      <t xml:space="preserve">2. </t>
    </r>
    <r>
      <rPr>
        <sz val="12"/>
        <color theme="1"/>
        <rFont val="Times New Roman"/>
        <family val="1"/>
        <charset val="186"/>
      </rPr>
      <t>Kvėpavimas;</t>
    </r>
  </si>
  <si>
    <r>
      <t xml:space="preserve">3. </t>
    </r>
    <r>
      <rPr>
        <sz val="12"/>
        <color theme="1"/>
        <rFont val="Times New Roman"/>
        <family val="1"/>
        <charset val="186"/>
      </rPr>
      <t>Širdies susitraukimų dažnis (ŠSD);</t>
    </r>
  </si>
  <si>
    <r>
      <t xml:space="preserve">4. </t>
    </r>
    <r>
      <rPr>
        <sz val="12"/>
        <color theme="1"/>
        <rFont val="Times New Roman"/>
        <family val="1"/>
        <charset val="186"/>
      </rPr>
      <t>Neinvazinis kraujospūdis;</t>
    </r>
  </si>
  <si>
    <r>
      <t xml:space="preserve">5. </t>
    </r>
    <r>
      <rPr>
        <sz val="12"/>
        <color theme="1"/>
        <rFont val="Times New Roman"/>
        <family val="1"/>
        <charset val="186"/>
      </rPr>
      <t xml:space="preserve">SpO2; </t>
    </r>
  </si>
  <si>
    <r>
      <t xml:space="preserve">6. </t>
    </r>
    <r>
      <rPr>
        <sz val="12"/>
        <color theme="1"/>
        <rFont val="Times New Roman"/>
        <family val="1"/>
        <charset val="186"/>
      </rPr>
      <t>Temperatūra;</t>
    </r>
  </si>
  <si>
    <r>
      <t>7. Invazinis kraujospūdis (</t>
    </r>
    <r>
      <rPr>
        <sz val="12"/>
        <color rgb="FFFF0000"/>
        <rFont val="Times New Roman"/>
        <family val="1"/>
        <charset val="186"/>
      </rPr>
      <t>opcija reikalinga tik 3 vnt. prietaisų</t>
    </r>
    <r>
      <rPr>
        <sz val="12"/>
        <color rgb="FF000000"/>
        <rFont val="Times New Roman"/>
        <family val="1"/>
        <charset val="186"/>
      </rPr>
      <t>)</t>
    </r>
  </si>
  <si>
    <r>
      <t xml:space="preserve">1. </t>
    </r>
    <r>
      <rPr>
        <sz val="12"/>
        <color theme="1"/>
        <rFont val="Times New Roman"/>
        <family val="1"/>
        <charset val="186"/>
      </rPr>
      <t>Asistolija;</t>
    </r>
  </si>
  <si>
    <r>
      <t xml:space="preserve">2. </t>
    </r>
    <r>
      <rPr>
        <sz val="12"/>
        <color theme="1"/>
        <rFont val="Times New Roman"/>
        <family val="1"/>
        <charset val="186"/>
      </rPr>
      <t>Tachikardija;</t>
    </r>
  </si>
  <si>
    <r>
      <t xml:space="preserve">3. </t>
    </r>
    <r>
      <rPr>
        <sz val="12"/>
        <color theme="1"/>
        <rFont val="Times New Roman"/>
        <family val="1"/>
        <charset val="186"/>
      </rPr>
      <t>Bradikardija;</t>
    </r>
  </si>
  <si>
    <r>
      <t xml:space="preserve">5. </t>
    </r>
    <r>
      <rPr>
        <sz val="12"/>
        <color theme="1"/>
        <rFont val="Times New Roman"/>
        <family val="1"/>
        <charset val="186"/>
      </rPr>
      <t>Skilvelių virpėjimas</t>
    </r>
  </si>
  <si>
    <r>
      <t>Reikalavimai SpO</t>
    </r>
    <r>
      <rPr>
        <vertAlign val="subscript"/>
        <sz val="12"/>
        <color theme="1"/>
        <rFont val="Times New Roman"/>
        <family val="1"/>
        <charset val="186"/>
      </rPr>
      <t>2</t>
    </r>
    <r>
      <rPr>
        <sz val="12"/>
        <color theme="1"/>
        <rFont val="Times New Roman"/>
        <family val="1"/>
        <charset val="186"/>
      </rPr>
      <t xml:space="preserve"> kanalui:</t>
    </r>
  </si>
  <si>
    <r>
      <t>SpO</t>
    </r>
    <r>
      <rPr>
        <vertAlign val="subscript"/>
        <sz val="12"/>
        <color theme="1"/>
        <rFont val="Times New Roman"/>
        <family val="1"/>
        <charset val="186"/>
      </rPr>
      <t>2</t>
    </r>
    <r>
      <rPr>
        <sz val="12"/>
        <color theme="1"/>
        <rFont val="Times New Roman"/>
        <family val="1"/>
        <charset val="186"/>
      </rPr>
      <t xml:space="preserve"> matavimo ribos</t>
    </r>
  </si>
  <si>
    <r>
      <t>SpO</t>
    </r>
    <r>
      <rPr>
        <vertAlign val="subscript"/>
        <sz val="12"/>
        <color theme="1"/>
        <rFont val="Times New Roman"/>
        <family val="1"/>
        <charset val="186"/>
      </rPr>
      <t>2</t>
    </r>
    <r>
      <rPr>
        <sz val="12"/>
        <color theme="1"/>
        <rFont val="Times New Roman"/>
        <family val="1"/>
        <charset val="186"/>
      </rPr>
      <t xml:space="preserve"> matavimo paklaida įskaitant daviklį</t>
    </r>
  </si>
  <si>
    <r>
      <t>Ne daugiau ± 2 % SpO</t>
    </r>
    <r>
      <rPr>
        <vertAlign val="subscript"/>
        <sz val="12"/>
        <color theme="1"/>
        <rFont val="Times New Roman"/>
        <family val="1"/>
        <charset val="186"/>
      </rPr>
      <t>2</t>
    </r>
    <r>
      <rPr>
        <sz val="12"/>
        <color theme="1"/>
        <rFont val="Times New Roman"/>
        <family val="1"/>
        <charset val="186"/>
      </rPr>
      <t xml:space="preserve"> vaikams ir suaugusiems (diapazone 70% - 100%)</t>
    </r>
  </si>
  <si>
    <r>
      <t>SpO</t>
    </r>
    <r>
      <rPr>
        <vertAlign val="subscript"/>
        <sz val="12"/>
        <color theme="1"/>
        <rFont val="Times New Roman"/>
        <family val="1"/>
        <charset val="186"/>
      </rPr>
      <t>2</t>
    </r>
    <r>
      <rPr>
        <sz val="12"/>
        <color theme="1"/>
        <rFont val="Times New Roman"/>
        <family val="1"/>
        <charset val="186"/>
      </rPr>
      <t xml:space="preserve"> daviklio prailginimo kabelis</t>
    </r>
  </si>
  <si>
    <r>
      <t>SpO</t>
    </r>
    <r>
      <rPr>
        <vertAlign val="subscript"/>
        <sz val="12"/>
        <rFont val="Times New Roman"/>
        <family val="1"/>
        <charset val="186"/>
      </rPr>
      <t>2</t>
    </r>
    <r>
      <rPr>
        <sz val="12"/>
        <rFont val="Times New Roman"/>
        <family val="1"/>
        <charset val="186"/>
      </rPr>
      <t xml:space="preserve"> daviklis tinkantis suaugusiams</t>
    </r>
  </si>
  <si>
    <r>
      <t>Reikalingi priedai invaziniam kraujospūdžiui matuoti (</t>
    </r>
    <r>
      <rPr>
        <sz val="12"/>
        <color rgb="FFFF0000"/>
        <rFont val="Times New Roman"/>
        <family val="1"/>
        <charset val="186"/>
      </rPr>
      <t>reikalinga tik 3 vnt. prietaisų)</t>
    </r>
  </si>
  <si>
    <t>1. Mokymai ≥ 40 gydytojų (mokymų trukmė: ne mažiau 6 akademinės valandos),</t>
  </si>
  <si>
    <t>2. Mokymai ≥ 40 slaugytojų (mokymų trukmė: ne mažiau 6 akademinės valandos),</t>
  </si>
  <si>
    <t>Kartu su įranga pateikiama dokumentacija:</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</si>
  <si>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(ekspertai)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Ekonomiškai naudingiausio pasiūlymo vertinimo tvarką parengę darbuotojai (ekspertai) patvirtina, kad santykinė formulė užtikrins aktyviausią konkurenciją, nes perkančiosios organizacijos numanoma prekės rinkos vertė nėra išviešinama ir apibrėžiama iš anksto.
1 https://vpt.lrv.lt/uploads/vpt/documents/files/mp/ENPV_gaires.pdf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</si>
</sst>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b/>
      <sz val="12"/>
      <color rgb="FFFF0000"/>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b/>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8"/>
      <name val="Calibri"/>
      <family val="2"/>
      <scheme val="minor"/>
    </font>
    <font>
      <b/>
      <i/>
      <sz val="14"/>
      <name val="Times New Roman"/>
      <family val="1"/>
    </font>
    <font>
      <sz val="12"/>
      <name val="Times New Roman"/>
      <family val="1"/>
      <charset val="186"/>
    </font>
    <font>
      <b/>
      <sz val="12"/>
      <color theme="1"/>
      <name val="Times New Roman"/>
      <family val="1"/>
      <charset val="186"/>
    </font>
    <font>
      <sz val="12"/>
      <color theme="1"/>
      <name val="Times New Roman"/>
      <family val="1"/>
      <charset val="186"/>
    </font>
    <font>
      <b/>
      <sz val="12"/>
      <name val="Times New Roman"/>
      <family val="1"/>
      <charset val="186"/>
    </font>
    <font>
      <sz val="12"/>
      <color theme="1"/>
      <name val="Aptos Narrow"/>
      <family val="2"/>
    </font>
    <font>
      <sz val="12"/>
      <color rgb="FF000000"/>
      <name val="Times New Roman"/>
      <family val="1"/>
      <charset val="186"/>
    </font>
    <font>
      <sz val="12"/>
      <color rgb="FFFF0000"/>
      <name val="Times New Roman"/>
      <family val="1"/>
      <charset val="186"/>
    </font>
    <font>
      <vertAlign val="subscript"/>
      <sz val="12"/>
      <color theme="1"/>
      <name val="Times New Roman"/>
      <family val="1"/>
      <charset val="186"/>
    </font>
    <font>
      <vertAlign val="subscript"/>
      <sz val="12"/>
      <name val="Times New Roman"/>
      <family val="1"/>
      <charset val="186"/>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37">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1" fontId="1" fillId="5" borderId="1" xfId="0" applyNumberFormat="1" applyFont="1" applyFill="1" applyBorder="1" applyAlignment="1">
      <alignment horizontal="center" vertical="center"/>
    </xf>
    <xf numFmtId="0" fontId="13"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0" fontId="11" fillId="5" borderId="0" xfId="0" applyFont="1" applyFill="1" applyAlignment="1">
      <alignment vertical="center" wrapText="1"/>
    </xf>
    <xf numFmtId="0" fontId="1" fillId="5" borderId="0" xfId="0" applyFont="1" applyFill="1" applyAlignment="1">
      <alignment wrapText="1"/>
    </xf>
    <xf numFmtId="0" fontId="1" fillId="4" borderId="0" xfId="0" applyFont="1" applyFill="1"/>
    <xf numFmtId="0" fontId="5" fillId="4" borderId="0" xfId="0" applyFont="1" applyFill="1"/>
    <xf numFmtId="0" fontId="1" fillId="6" borderId="1" xfId="0" applyFont="1" applyFill="1" applyBorder="1" applyAlignment="1">
      <alignment horizontal="center" vertical="center"/>
    </xf>
    <xf numFmtId="0" fontId="2" fillId="4" borderId="0" xfId="0" applyFont="1" applyFill="1" applyAlignment="1">
      <alignment horizontal="right" vertical="center" wrapText="1"/>
    </xf>
    <xf numFmtId="0" fontId="2" fillId="4" borderId="35"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41" xfId="0" applyFont="1" applyFill="1" applyBorder="1" applyAlignment="1">
      <alignment horizontal="center" vertical="center" wrapText="1"/>
    </xf>
    <xf numFmtId="0" fontId="1" fillId="4" borderId="0" xfId="0" applyFont="1" applyFill="1" applyAlignment="1">
      <alignment horizontal="center" vertical="center"/>
    </xf>
    <xf numFmtId="0" fontId="18" fillId="4" borderId="0" xfId="0" applyFont="1" applyFill="1" applyAlignment="1">
      <alignment horizontal="left"/>
    </xf>
    <xf numFmtId="0" fontId="1" fillId="4" borderId="0" xfId="0" applyFont="1" applyFill="1" applyAlignment="1">
      <alignment horizontal="left"/>
    </xf>
    <xf numFmtId="0" fontId="1" fillId="4" borderId="0" xfId="0" applyFont="1" applyFill="1" applyAlignment="1">
      <alignment horizontal="right"/>
    </xf>
    <xf numFmtId="0" fontId="2" fillId="7" borderId="35" xfId="0" applyFont="1" applyFill="1" applyBorder="1" applyAlignment="1">
      <alignment horizontal="center" vertical="center"/>
    </xf>
    <xf numFmtId="0" fontId="5" fillId="4" borderId="35" xfId="0" applyFont="1" applyFill="1" applyBorder="1" applyAlignment="1">
      <alignment horizontal="justify" wrapText="1"/>
    </xf>
    <xf numFmtId="0" fontId="5" fillId="4" borderId="17" xfId="0" applyFont="1" applyFill="1" applyBorder="1" applyAlignment="1">
      <alignment horizontal="center" vertical="center"/>
    </xf>
    <xf numFmtId="0" fontId="5" fillId="4" borderId="35" xfId="0" applyFont="1" applyFill="1" applyBorder="1" applyAlignment="1">
      <alignment horizontal="justify"/>
    </xf>
    <xf numFmtId="0" fontId="19" fillId="4" borderId="0" xfId="0" applyFont="1" applyFill="1" applyAlignment="1">
      <alignment horizontal="left"/>
    </xf>
    <xf numFmtId="0" fontId="12" fillId="4" borderId="0" xfId="0" applyFont="1" applyFill="1" applyAlignment="1">
      <alignment horizontal="left"/>
    </xf>
    <xf numFmtId="0" fontId="5" fillId="4" borderId="0" xfId="0" applyFont="1" applyFill="1" applyAlignment="1">
      <alignment horizontal="left"/>
    </xf>
    <xf numFmtId="0" fontId="1" fillId="0" borderId="0" xfId="0" applyFont="1" applyAlignment="1">
      <alignment horizontal="right"/>
    </xf>
    <xf numFmtId="0" fontId="15" fillId="4" borderId="35" xfId="0" applyFont="1" applyFill="1" applyBorder="1" applyAlignment="1">
      <alignment horizontal="center" vertical="center"/>
    </xf>
    <xf numFmtId="2" fontId="1" fillId="6" borderId="35" xfId="0" applyNumberFormat="1" applyFont="1" applyFill="1" applyBorder="1" applyAlignment="1">
      <alignment horizontal="center" vertical="center"/>
    </xf>
    <xf numFmtId="0" fontId="5" fillId="0" borderId="0" xfId="0" applyFont="1" applyAlignment="1">
      <alignment horizontal="right"/>
    </xf>
    <xf numFmtId="0" fontId="1" fillId="0" borderId="0" xfId="0" applyFont="1" applyAlignment="1">
      <alignment horizontal="right" vertical="center" wrapText="1"/>
    </xf>
    <xf numFmtId="0" fontId="5" fillId="0" borderId="0" xfId="0" applyFont="1" applyAlignment="1">
      <alignment horizontal="right" vertical="center" wrapText="1"/>
    </xf>
    <xf numFmtId="0" fontId="1" fillId="0" borderId="35" xfId="0" applyFont="1" applyBorder="1" applyAlignment="1">
      <alignment horizontal="center" vertical="center"/>
    </xf>
    <xf numFmtId="0" fontId="18" fillId="0" borderId="0" xfId="0" applyFont="1" applyAlignment="1">
      <alignment horizontal="left"/>
    </xf>
    <xf numFmtId="0" fontId="23" fillId="0" borderId="0" xfId="0" applyFont="1"/>
    <xf numFmtId="0" fontId="12" fillId="0" borderId="1" xfId="0" applyFont="1" applyBorder="1" applyAlignment="1" applyProtection="1">
      <alignment horizontal="justify" vertical="center" wrapText="1"/>
      <protection locked="0"/>
    </xf>
    <xf numFmtId="0" fontId="5" fillId="5" borderId="35" xfId="0" applyFont="1" applyFill="1" applyBorder="1" applyAlignment="1">
      <alignment horizontal="center" vertical="center" wrapText="1"/>
    </xf>
    <xf numFmtId="0" fontId="16" fillId="4" borderId="0" xfId="0" applyFont="1" applyFill="1" applyAlignment="1">
      <alignment horizontal="center" vertical="center"/>
    </xf>
    <xf numFmtId="0" fontId="0" fillId="6" borderId="0" xfId="0" applyFill="1"/>
    <xf numFmtId="0" fontId="1" fillId="2" borderId="6" xfId="0" applyFont="1" applyFill="1" applyBorder="1" applyAlignment="1">
      <alignment horizontal="center" vertical="center" wrapText="1"/>
    </xf>
    <xf numFmtId="2" fontId="1" fillId="8" borderId="29" xfId="0" applyNumberFormat="1" applyFont="1" applyFill="1" applyBorder="1" applyAlignment="1">
      <alignment horizontal="center" vertical="center"/>
    </xf>
    <xf numFmtId="0" fontId="2" fillId="4" borderId="35" xfId="0" applyFont="1" applyFill="1" applyBorder="1" applyAlignment="1">
      <alignment horizontal="right" vertical="center" wrapText="1"/>
    </xf>
    <xf numFmtId="2" fontId="1" fillId="4" borderId="27" xfId="0" applyNumberFormat="1" applyFont="1" applyFill="1" applyBorder="1" applyAlignment="1">
      <alignment horizontal="center" vertical="center"/>
    </xf>
    <xf numFmtId="0" fontId="16" fillId="4" borderId="0" xfId="0" applyFont="1" applyFill="1" applyAlignment="1">
      <alignment vertical="center"/>
    </xf>
    <xf numFmtId="0" fontId="25" fillId="4" borderId="0" xfId="0" applyFont="1" applyFill="1" applyAlignment="1">
      <alignment horizontal="center" vertical="center"/>
    </xf>
    <xf numFmtId="0" fontId="1" fillId="5" borderId="0" xfId="0" applyFont="1" applyFill="1" applyAlignment="1">
      <alignment horizontal="center" vertical="center"/>
    </xf>
    <xf numFmtId="0" fontId="1" fillId="5" borderId="0" xfId="0" applyFont="1" applyFill="1" applyAlignment="1">
      <alignment horizontal="center" vertical="top" wrapText="1"/>
    </xf>
    <xf numFmtId="0" fontId="5" fillId="5" borderId="33" xfId="0" applyFont="1" applyFill="1" applyBorder="1" applyAlignment="1">
      <alignment horizontal="center" vertical="center" wrapText="1"/>
    </xf>
    <xf numFmtId="14" fontId="0" fillId="3" borderId="1" xfId="0" applyNumberFormat="1" applyFill="1" applyBorder="1" applyAlignment="1" applyProtection="1">
      <alignment vertical="top" wrapText="1"/>
      <protection locked="0"/>
    </xf>
    <xf numFmtId="0" fontId="5" fillId="5" borderId="0" xfId="0" applyFont="1" applyFill="1"/>
    <xf numFmtId="2" fontId="1" fillId="5" borderId="1" xfId="0" applyNumberFormat="1" applyFont="1" applyFill="1" applyBorder="1" applyAlignment="1">
      <alignment horizontal="center" vertical="center"/>
    </xf>
    <xf numFmtId="0" fontId="5" fillId="5" borderId="0" xfId="0" applyFont="1" applyFill="1" applyAlignment="1">
      <alignment wrapText="1"/>
    </xf>
    <xf numFmtId="0" fontId="1" fillId="5" borderId="1" xfId="0" applyFont="1" applyFill="1" applyBorder="1"/>
    <xf numFmtId="0" fontId="1" fillId="5" borderId="1" xfId="0" applyFont="1" applyFill="1" applyBorder="1" applyAlignment="1">
      <alignment horizontal="center"/>
    </xf>
    <xf numFmtId="0" fontId="2" fillId="5" borderId="32"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10" fillId="5" borderId="35" xfId="0" applyFont="1" applyFill="1" applyBorder="1" applyAlignment="1">
      <alignment vertical="center" wrapText="1"/>
    </xf>
    <xf numFmtId="0" fontId="2" fillId="5" borderId="0" xfId="0" applyFont="1" applyFill="1"/>
    <xf numFmtId="0" fontId="13" fillId="5" borderId="0" xfId="0" applyFont="1" applyFill="1"/>
    <xf numFmtId="0" fontId="5" fillId="5" borderId="30" xfId="0" applyFont="1" applyFill="1" applyBorder="1" applyAlignment="1">
      <alignment horizontal="justify" vertical="center" wrapText="1"/>
    </xf>
    <xf numFmtId="2" fontId="10" fillId="5" borderId="35" xfId="0" applyNumberFormat="1" applyFont="1" applyFill="1" applyBorder="1" applyAlignment="1">
      <alignment horizontal="center" vertical="center" wrapText="1"/>
    </xf>
    <xf numFmtId="0" fontId="1" fillId="5" borderId="0" xfId="0" applyFont="1" applyFill="1" applyAlignment="1">
      <alignment horizontal="left" vertical="top"/>
    </xf>
    <xf numFmtId="0" fontId="5" fillId="5" borderId="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6" fillId="5" borderId="0" xfId="0" applyFont="1" applyFill="1"/>
    <xf numFmtId="0" fontId="26" fillId="5" borderId="0" xfId="0" applyFont="1" applyFill="1" applyAlignment="1">
      <alignment horizontal="center" vertical="center"/>
    </xf>
    <xf numFmtId="0" fontId="26" fillId="5" borderId="0" xfId="0" applyFont="1" applyFill="1" applyAlignment="1">
      <alignment horizontal="right"/>
    </xf>
    <xf numFmtId="49" fontId="26" fillId="5" borderId="18" xfId="0" applyNumberFormat="1" applyFont="1" applyFill="1" applyBorder="1" applyAlignment="1">
      <alignment horizontal="center" vertical="top" wrapText="1"/>
    </xf>
    <xf numFmtId="49" fontId="26" fillId="5" borderId="1" xfId="0" applyNumberFormat="1" applyFont="1" applyFill="1" applyBorder="1" applyAlignment="1">
      <alignment horizontal="center" vertical="center" wrapText="1"/>
    </xf>
    <xf numFmtId="49" fontId="26" fillId="5" borderId="1" xfId="0" applyNumberFormat="1" applyFont="1" applyFill="1" applyBorder="1" applyAlignment="1">
      <alignment horizontal="center" vertical="top" wrapText="1"/>
    </xf>
    <xf numFmtId="0" fontId="26" fillId="5" borderId="1" xfId="0" applyFont="1" applyFill="1" applyBorder="1" applyAlignment="1">
      <alignment wrapText="1"/>
    </xf>
    <xf numFmtId="0" fontId="26" fillId="0" borderId="1" xfId="0" applyFont="1" applyBorder="1"/>
    <xf numFmtId="0" fontId="27" fillId="5" borderId="1" xfId="0" applyFont="1" applyFill="1" applyBorder="1" applyAlignment="1">
      <alignment horizontal="justify" vertical="center"/>
    </xf>
    <xf numFmtId="0" fontId="27" fillId="5" borderId="0" xfId="0" applyFont="1" applyFill="1" applyAlignment="1">
      <alignment vertical="top"/>
    </xf>
    <xf numFmtId="0" fontId="28" fillId="5" borderId="0" xfId="0" applyFont="1" applyFill="1" applyAlignment="1">
      <alignment vertical="top" wrapText="1"/>
    </xf>
    <xf numFmtId="0" fontId="28" fillId="5" borderId="0" xfId="0" applyFont="1" applyFill="1"/>
    <xf numFmtId="0" fontId="27" fillId="5" borderId="1" xfId="0" applyFont="1" applyFill="1" applyBorder="1" applyAlignment="1">
      <alignment horizontal="center" vertical="center" wrapText="1"/>
    </xf>
    <xf numFmtId="0" fontId="27" fillId="5" borderId="1" xfId="0" applyFont="1" applyFill="1" applyBorder="1" applyAlignment="1">
      <alignment horizontal="justify" vertical="top" wrapText="1"/>
    </xf>
    <xf numFmtId="49" fontId="26" fillId="5" borderId="26" xfId="0" applyNumberFormat="1" applyFont="1" applyFill="1" applyBorder="1" applyAlignment="1">
      <alignment horizontal="justify" vertical="center" wrapText="1"/>
    </xf>
    <xf numFmtId="49" fontId="26" fillId="5" borderId="1" xfId="0" applyNumberFormat="1" applyFont="1" applyFill="1" applyBorder="1" applyAlignment="1">
      <alignment horizontal="justify" vertical="top" wrapText="1"/>
    </xf>
    <xf numFmtId="49" fontId="26" fillId="0" borderId="1" xfId="0" applyNumberFormat="1" applyFont="1" applyBorder="1" applyAlignment="1">
      <alignment horizontal="justify" vertical="center" wrapText="1"/>
    </xf>
    <xf numFmtId="0" fontId="31" fillId="5" borderId="1" xfId="0" applyFont="1" applyFill="1" applyBorder="1" applyAlignment="1">
      <alignment vertical="center" wrapText="1"/>
    </xf>
    <xf numFmtId="0" fontId="28" fillId="5" borderId="1" xfId="0" applyFont="1" applyFill="1" applyBorder="1" applyAlignment="1">
      <alignment vertical="center" wrapText="1"/>
    </xf>
    <xf numFmtId="0" fontId="26" fillId="5" borderId="1" xfId="0" applyFont="1" applyFill="1" applyBorder="1" applyAlignment="1">
      <alignment vertical="center" wrapText="1"/>
    </xf>
    <xf numFmtId="49" fontId="26" fillId="5" borderId="37" xfId="0" applyNumberFormat="1" applyFont="1" applyFill="1" applyBorder="1" applyAlignment="1">
      <alignment horizontal="center" vertical="center" wrapText="1"/>
    </xf>
    <xf numFmtId="49" fontId="26" fillId="0" borderId="1" xfId="0" applyNumberFormat="1" applyFont="1" applyBorder="1" applyAlignment="1">
      <alignment horizontal="justify" vertical="top" wrapText="1"/>
    </xf>
    <xf numFmtId="49" fontId="26" fillId="0" borderId="17" xfId="0" applyNumberFormat="1" applyFont="1" applyBorder="1" applyAlignment="1">
      <alignment horizontal="justify" vertical="top" wrapText="1"/>
    </xf>
    <xf numFmtId="0" fontId="26" fillId="5" borderId="1" xfId="0" applyFont="1" applyFill="1" applyBorder="1" applyAlignment="1">
      <alignment vertical="top" wrapText="1"/>
    </xf>
    <xf numFmtId="0" fontId="1" fillId="6" borderId="18" xfId="0" applyFont="1" applyFill="1" applyBorder="1" applyAlignment="1">
      <alignment horizontal="justify"/>
    </xf>
    <xf numFmtId="0" fontId="1" fillId="6" borderId="19" xfId="0" applyFont="1" applyFill="1" applyBorder="1" applyAlignment="1">
      <alignment horizontal="justify"/>
    </xf>
    <xf numFmtId="0" fontId="1" fillId="6" borderId="17" xfId="0" applyFont="1" applyFill="1" applyBorder="1" applyAlignment="1">
      <alignment horizontal="justify"/>
    </xf>
    <xf numFmtId="0" fontId="1" fillId="6" borderId="18" xfId="0" applyFont="1" applyFill="1" applyBorder="1" applyAlignment="1">
      <alignment horizontal="justify" wrapText="1"/>
    </xf>
    <xf numFmtId="0" fontId="1" fillId="6" borderId="19" xfId="0" applyFont="1" applyFill="1" applyBorder="1" applyAlignment="1">
      <alignment horizontal="justify" wrapText="1"/>
    </xf>
    <xf numFmtId="0" fontId="1" fillId="6" borderId="17" xfId="0" applyFont="1" applyFill="1" applyBorder="1" applyAlignment="1">
      <alignment horizontal="justify" wrapText="1"/>
    </xf>
    <xf numFmtId="0" fontId="14" fillId="4" borderId="0" xfId="0" applyFont="1" applyFill="1" applyAlignment="1">
      <alignment horizontal="center"/>
    </xf>
    <xf numFmtId="0" fontId="1" fillId="5" borderId="0" xfId="0" applyFont="1" applyFill="1" applyAlignment="1">
      <alignment horizontal="justify" vertical="top" wrapText="1"/>
    </xf>
    <xf numFmtId="0" fontId="1" fillId="5" borderId="0" xfId="0" applyFont="1" applyFill="1" applyAlignment="1">
      <alignment horizontal="justify" wrapText="1"/>
    </xf>
    <xf numFmtId="0" fontId="1" fillId="5" borderId="0" xfId="0" applyFont="1" applyFill="1" applyAlignment="1">
      <alignment horizontal="left" vertical="top" wrapText="1"/>
    </xf>
    <xf numFmtId="0" fontId="1" fillId="5" borderId="0" xfId="0" applyFont="1" applyFill="1" applyAlignment="1">
      <alignment horizontal="justify" vertical="center" wrapText="1"/>
    </xf>
    <xf numFmtId="0" fontId="2" fillId="5" borderId="30"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30" xfId="0" applyFont="1" applyFill="1" applyBorder="1" applyAlignment="1">
      <alignment vertical="center" wrapText="1"/>
    </xf>
    <xf numFmtId="0" fontId="2" fillId="5" borderId="31" xfId="0" applyFont="1" applyFill="1" applyBorder="1" applyAlignment="1">
      <alignment vertical="center" wrapText="1"/>
    </xf>
    <xf numFmtId="0" fontId="2" fillId="5" borderId="32" xfId="0" applyFont="1" applyFill="1" applyBorder="1" applyAlignment="1">
      <alignment vertical="center" wrapText="1"/>
    </xf>
    <xf numFmtId="0" fontId="8" fillId="5" borderId="30" xfId="0" applyFont="1" applyFill="1" applyBorder="1" applyAlignment="1">
      <alignment vertical="center" wrapText="1"/>
    </xf>
    <xf numFmtId="0" fontId="8" fillId="5" borderId="31" xfId="0" applyFont="1" applyFill="1" applyBorder="1" applyAlignment="1">
      <alignment vertical="center" wrapText="1"/>
    </xf>
    <xf numFmtId="0" fontId="8" fillId="5" borderId="32" xfId="0" applyFont="1" applyFill="1" applyBorder="1" applyAlignment="1">
      <alignment vertical="center" wrapText="1"/>
    </xf>
    <xf numFmtId="0" fontId="2" fillId="5" borderId="34" xfId="0" applyFont="1" applyFill="1" applyBorder="1" applyAlignment="1">
      <alignment horizontal="center" vertical="center" wrapText="1"/>
    </xf>
    <xf numFmtId="0" fontId="2" fillId="5" borderId="42"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5" borderId="4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 fillId="5" borderId="1" xfId="0" applyFont="1" applyFill="1" applyBorder="1" applyAlignment="1">
      <alignment horizontal="justify" vertical="center" wrapText="1"/>
    </xf>
    <xf numFmtId="49" fontId="3" fillId="5" borderId="1" xfId="0" applyNumberFormat="1"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7" fillId="5" borderId="0" xfId="0" applyFont="1" applyFill="1" applyAlignment="1">
      <alignment horizontal="center"/>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2" fillId="5" borderId="0" xfId="0" applyFont="1" applyFill="1" applyAlignment="1">
      <alignment horizontal="left"/>
    </xf>
    <xf numFmtId="0" fontId="2" fillId="5" borderId="26"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5" borderId="0" xfId="0" applyFont="1" applyFill="1" applyAlignment="1">
      <alignment horizontal="left" vertical="center" wrapText="1"/>
    </xf>
    <xf numFmtId="0" fontId="1" fillId="5" borderId="0" xfId="0" applyFont="1" applyFill="1" applyAlignment="1">
      <alignment horizontal="left"/>
    </xf>
    <xf numFmtId="0" fontId="5" fillId="5" borderId="1" xfId="0" applyFont="1" applyFill="1" applyBorder="1" applyAlignment="1">
      <alignment horizontal="left" vertical="top" wrapText="1"/>
    </xf>
    <xf numFmtId="0" fontId="1" fillId="5" borderId="36" xfId="0" applyFont="1" applyFill="1" applyBorder="1" applyAlignment="1">
      <alignment horizontal="justify" vertical="top" wrapText="1"/>
    </xf>
    <xf numFmtId="0" fontId="1" fillId="5" borderId="39" xfId="0" applyFont="1" applyFill="1" applyBorder="1" applyAlignment="1">
      <alignment horizontal="justify" vertical="top" wrapText="1"/>
    </xf>
    <xf numFmtId="0" fontId="1" fillId="5" borderId="40" xfId="0" applyFont="1" applyFill="1" applyBorder="1" applyAlignment="1">
      <alignment horizontal="justify" vertical="top" wrapText="1"/>
    </xf>
    <xf numFmtId="0" fontId="1" fillId="5" borderId="41" xfId="0" applyFont="1" applyFill="1" applyBorder="1" applyAlignment="1">
      <alignment horizontal="justify" vertical="top" wrapText="1"/>
    </xf>
    <xf numFmtId="0" fontId="1" fillId="5" borderId="37" xfId="0" applyFont="1" applyFill="1" applyBorder="1" applyAlignment="1">
      <alignment horizontal="justify" wrapText="1"/>
    </xf>
    <xf numFmtId="0" fontId="1" fillId="5" borderId="38" xfId="0" applyFont="1" applyFill="1" applyBorder="1" applyAlignment="1">
      <alignment horizontal="justify" wrapText="1"/>
    </xf>
    <xf numFmtId="0" fontId="5" fillId="5" borderId="1" xfId="0" applyFont="1" applyFill="1" applyBorder="1" applyAlignment="1">
      <alignment horizontal="justify" vertical="center" wrapText="1"/>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3" borderId="19" xfId="0" applyFont="1" applyFill="1" applyBorder="1" applyAlignment="1" applyProtection="1">
      <alignment horizontal="center" vertical="center" wrapText="1"/>
      <protection locked="0"/>
    </xf>
    <xf numFmtId="0" fontId="28" fillId="0" borderId="1" xfId="0" applyFont="1" applyBorder="1" applyAlignment="1">
      <alignment horizontal="left"/>
    </xf>
    <xf numFmtId="0" fontId="1" fillId="3" borderId="20" xfId="0" applyFont="1" applyFill="1" applyBorder="1" applyAlignment="1" applyProtection="1">
      <alignment horizontal="center"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4" borderId="1" xfId="0" applyFont="1" applyFill="1" applyBorder="1" applyAlignment="1" applyProtection="1">
      <alignment horizontal="justify"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0" fillId="0" borderId="18" xfId="0" applyBorder="1" applyAlignment="1">
      <alignment horizontal="left"/>
    </xf>
    <xf numFmtId="0" fontId="0" fillId="0" borderId="19" xfId="0" applyBorder="1" applyAlignment="1">
      <alignment horizontal="left"/>
    </xf>
    <xf numFmtId="0" fontId="0" fillId="0" borderId="17" xfId="0" applyBorder="1" applyAlignment="1">
      <alignment horizontal="left"/>
    </xf>
    <xf numFmtId="0" fontId="6" fillId="5" borderId="0" xfId="0" applyFont="1" applyFill="1" applyAlignment="1">
      <alignment horizontal="center"/>
    </xf>
    <xf numFmtId="0" fontId="28" fillId="5" borderId="0" xfId="0" applyFont="1" applyFill="1" applyAlignment="1">
      <alignment horizontal="justify" vertical="top" wrapText="1"/>
    </xf>
    <xf numFmtId="0" fontId="1" fillId="5" borderId="0" xfId="0" applyFont="1" applyFill="1" applyAlignment="1">
      <alignment horizontal="center" vertical="top"/>
    </xf>
    <xf numFmtId="0" fontId="1" fillId="5" borderId="0" xfId="0" applyFont="1" applyFill="1" applyAlignment="1">
      <alignment horizontal="justify" vertical="top"/>
    </xf>
    <xf numFmtId="0" fontId="5" fillId="5" borderId="0" xfId="0" applyFont="1" applyFill="1" applyAlignment="1">
      <alignment horizontal="justify" vertical="top" wrapText="1"/>
    </xf>
    <xf numFmtId="49" fontId="26" fillId="5" borderId="26" xfId="0" applyNumberFormat="1" applyFont="1" applyFill="1" applyBorder="1" applyAlignment="1">
      <alignment horizontal="center" vertical="top" wrapText="1"/>
    </xf>
    <xf numFmtId="49" fontId="26" fillId="5" borderId="28" xfId="0" applyNumberFormat="1" applyFont="1" applyFill="1" applyBorder="1" applyAlignment="1">
      <alignment horizontal="center" vertical="top" wrapText="1"/>
    </xf>
    <xf numFmtId="49" fontId="26" fillId="5" borderId="27" xfId="0" applyNumberFormat="1" applyFont="1" applyFill="1" applyBorder="1" applyAlignment="1">
      <alignment horizontal="center" vertical="top" wrapText="1"/>
    </xf>
    <xf numFmtId="0" fontId="28" fillId="5" borderId="26" xfId="0" applyFont="1" applyFill="1" applyBorder="1" applyAlignment="1">
      <alignment horizontal="left" vertical="center" wrapText="1"/>
    </xf>
    <xf numFmtId="0" fontId="28" fillId="5" borderId="28" xfId="0" applyFont="1" applyFill="1" applyBorder="1" applyAlignment="1">
      <alignment horizontal="left" vertical="center" wrapText="1"/>
    </xf>
    <xf numFmtId="0" fontId="28" fillId="5" borderId="27" xfId="0" applyFont="1" applyFill="1" applyBorder="1" applyAlignment="1">
      <alignment horizontal="left" vertical="center" wrapText="1"/>
    </xf>
    <xf numFmtId="0" fontId="28" fillId="5" borderId="1" xfId="0" applyFont="1" applyFill="1" applyBorder="1" applyAlignment="1">
      <alignment vertical="center" wrapText="1"/>
    </xf>
    <xf numFmtId="0" fontId="28" fillId="5" borderId="26" xfId="0" applyFont="1" applyFill="1" applyBorder="1" applyAlignment="1">
      <alignment vertical="center" wrapText="1"/>
    </xf>
    <xf numFmtId="0" fontId="29" fillId="5" borderId="0" xfId="0" applyFont="1" applyFill="1" applyAlignment="1">
      <alignment horizontal="left" vertical="top"/>
    </xf>
    <xf numFmtId="49" fontId="26" fillId="5" borderId="26" xfId="0" applyNumberFormat="1" applyFont="1" applyFill="1" applyBorder="1" applyAlignment="1">
      <alignment horizontal="left" vertical="center" wrapText="1"/>
    </xf>
    <xf numFmtId="49" fontId="26" fillId="5" borderId="28" xfId="0" applyNumberFormat="1" applyFont="1" applyFill="1" applyBorder="1" applyAlignment="1">
      <alignment horizontal="left" vertical="center" wrapText="1"/>
    </xf>
    <xf numFmtId="49" fontId="26" fillId="5" borderId="27" xfId="0" applyNumberFormat="1" applyFont="1" applyFill="1" applyBorder="1" applyAlignment="1">
      <alignment horizontal="left" vertical="center" wrapText="1"/>
    </xf>
    <xf numFmtId="0" fontId="1" fillId="4" borderId="0" xfId="0" applyFont="1" applyFill="1" applyAlignment="1">
      <alignment horizontal="left"/>
    </xf>
    <xf numFmtId="0" fontId="1" fillId="4" borderId="0" xfId="0" applyFont="1" applyFill="1" applyAlignment="1">
      <alignment horizontal="justify" vertical="top" wrapText="1"/>
    </xf>
    <xf numFmtId="0" fontId="16" fillId="4" borderId="0" xfId="0" applyFont="1" applyFill="1" applyAlignment="1">
      <alignment horizontal="center" vertical="center"/>
    </xf>
  </cellXfs>
  <cellStyles count="1">
    <cellStyle name="Normal"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1432</xdr:colOff>
      <xdr:row>37</xdr:row>
      <xdr:rowOff>12731</xdr:rowOff>
    </xdr:from>
    <xdr:ext cx="1593834" cy="792718"/>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745648" y="11015134"/>
              <a:ext cx="159383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5</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3745648" y="11015134"/>
              <a:ext cx="159383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^5</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2939415</xdr:colOff>
      <xdr:row>27</xdr:row>
      <xdr:rowOff>97790</xdr:rowOff>
    </xdr:from>
    <xdr:to>
      <xdr:col>3</xdr:col>
      <xdr:colOff>1167765</xdr:colOff>
      <xdr:row>29</xdr:row>
      <xdr:rowOff>69215</xdr:rowOff>
    </xdr:to>
    <xdr:pic>
      <xdr:nvPicPr>
        <xdr:cNvPr id="15" name="Picture 14">
          <a:extLst>
            <a:ext uri="{FF2B5EF4-FFF2-40B4-BE49-F238E27FC236}">
              <a16:creationId xmlns:a16="http://schemas.microsoft.com/office/drawing/2014/main" id="{CB7DF412-F836-47C1-AE11-2A586D5359D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26535" y="17207230"/>
          <a:ext cx="131699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7C91-91CA-4941-8576-30AC6CBD6DC1}">
  <dimension ref="B1:H4"/>
  <sheetViews>
    <sheetView workbookViewId="0">
      <selection activeCell="F23" sqref="F23"/>
    </sheetView>
  </sheetViews>
  <sheetFormatPr defaultColWidth="9.1796875" defaultRowHeight="15.5" x14ac:dyDescent="0.35"/>
  <cols>
    <col min="1" max="2" width="9.1796875" style="38"/>
    <col min="3" max="3" width="25.7265625" style="38" customWidth="1"/>
    <col min="4" max="5" width="11" style="38" bestFit="1" customWidth="1"/>
    <col min="6" max="6" width="16.26953125" style="38" customWidth="1"/>
    <col min="7" max="7" width="11" style="38" bestFit="1" customWidth="1"/>
    <col min="8" max="8" width="13.453125" style="38" bestFit="1" customWidth="1"/>
    <col min="9" max="12" width="11" style="38" bestFit="1" customWidth="1"/>
    <col min="13" max="13" width="12.1796875" style="38" bestFit="1" customWidth="1"/>
    <col min="14" max="16384" width="9.1796875" style="38"/>
  </cols>
  <sheetData>
    <row r="1" spans="2:8" ht="20" x14ac:dyDescent="0.4">
      <c r="B1" s="128" t="s">
        <v>98</v>
      </c>
      <c r="C1" s="128"/>
      <c r="D1" s="128"/>
      <c r="E1" s="128"/>
      <c r="F1" s="128"/>
      <c r="G1" s="128"/>
      <c r="H1" s="128"/>
    </row>
    <row r="3" spans="2:8" x14ac:dyDescent="0.35">
      <c r="B3" s="122" t="s">
        <v>100</v>
      </c>
      <c r="C3" s="123"/>
      <c r="D3" s="123"/>
      <c r="E3" s="123"/>
      <c r="F3" s="124"/>
      <c r="G3" s="40">
        <v>6</v>
      </c>
      <c r="H3" s="40" t="s">
        <v>101</v>
      </c>
    </row>
    <row r="4" spans="2:8" x14ac:dyDescent="0.35">
      <c r="B4" s="125" t="s">
        <v>99</v>
      </c>
      <c r="C4" s="126"/>
      <c r="D4" s="126"/>
      <c r="E4" s="126"/>
      <c r="F4" s="127"/>
      <c r="G4" s="40">
        <v>3</v>
      </c>
      <c r="H4" s="40" t="s">
        <v>85</v>
      </c>
    </row>
  </sheetData>
  <mergeCells count="3">
    <mergeCell ref="B3:F3"/>
    <mergeCell ref="B4:F4"/>
    <mergeCell ref="B1:H1"/>
  </mergeCells>
  <pageMargins left="0.7" right="0.7" top="0.75" bottom="0.75" header="0.3" footer="0.3"/>
  <pageSetup paperSize="9"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796875" defaultRowHeight="15.5" x14ac:dyDescent="0.35"/>
  <cols>
    <col min="1" max="16384" width="9.1796875" style="2"/>
  </cols>
  <sheetData>
    <row r="1" spans="1:1" x14ac:dyDescent="0.35">
      <c r="A1" s="2" t="s">
        <v>37</v>
      </c>
    </row>
    <row r="2" spans="1:1" x14ac:dyDescent="0.35">
      <c r="A2" s="2" t="s">
        <v>38</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A1:J55"/>
  <sheetViews>
    <sheetView tabSelected="1" topLeftCell="A34" zoomScale="139" zoomScaleNormal="76" workbookViewId="0">
      <selection activeCell="B44" sqref="B44:J44"/>
    </sheetView>
  </sheetViews>
  <sheetFormatPr defaultColWidth="9.1796875" defaultRowHeight="15.5" x14ac:dyDescent="0.35"/>
  <cols>
    <col min="1" max="1" width="9.1796875" style="12"/>
    <col min="2" max="2" width="5" style="12" customWidth="1"/>
    <col min="3" max="3" width="40.453125" style="12" customWidth="1"/>
    <col min="4" max="4" width="17" style="12" customWidth="1"/>
    <col min="5" max="5" width="5.7265625" style="12" customWidth="1"/>
    <col min="6" max="6" width="5.1796875" style="12" customWidth="1"/>
    <col min="7" max="8" width="11.7265625" style="12" customWidth="1"/>
    <col min="9" max="9" width="23.1796875" style="12" customWidth="1"/>
    <col min="10" max="16384" width="9.1796875" style="12"/>
  </cols>
  <sheetData>
    <row r="1" spans="2:9" ht="18" x14ac:dyDescent="0.4">
      <c r="B1" s="22" t="s">
        <v>51</v>
      </c>
      <c r="C1" s="23"/>
      <c r="D1" s="23"/>
      <c r="E1" s="23"/>
      <c r="F1" s="23"/>
    </row>
    <row r="2" spans="2:9" ht="18" x14ac:dyDescent="0.4">
      <c r="B2" s="22"/>
      <c r="C2" s="23"/>
      <c r="D2" s="23"/>
      <c r="E2" s="23"/>
      <c r="F2" s="23"/>
    </row>
    <row r="3" spans="2:9" ht="36" customHeight="1" x14ac:dyDescent="0.35">
      <c r="B3" s="132" t="s">
        <v>134</v>
      </c>
      <c r="C3" s="132"/>
      <c r="D3" s="132"/>
      <c r="E3" s="132"/>
      <c r="F3" s="132"/>
      <c r="G3" s="132"/>
      <c r="H3" s="132"/>
    </row>
    <row r="4" spans="2:9" ht="34.5" customHeight="1" x14ac:dyDescent="0.35">
      <c r="B4" s="132" t="s">
        <v>52</v>
      </c>
      <c r="C4" s="132"/>
      <c r="D4" s="132"/>
      <c r="E4" s="132"/>
      <c r="F4" s="132"/>
      <c r="G4" s="132"/>
      <c r="H4" s="132"/>
    </row>
    <row r="6" spans="2:9" x14ac:dyDescent="0.35">
      <c r="B6" s="12" t="s">
        <v>53</v>
      </c>
    </row>
    <row r="7" spans="2:9" x14ac:dyDescent="0.35">
      <c r="C7" s="83" t="s">
        <v>88</v>
      </c>
      <c r="D7" s="84">
        <v>75</v>
      </c>
    </row>
    <row r="8" spans="2:9" x14ac:dyDescent="0.35">
      <c r="C8" s="83" t="s">
        <v>89</v>
      </c>
      <c r="D8" s="84">
        <v>25</v>
      </c>
    </row>
    <row r="10" spans="2:9" x14ac:dyDescent="0.35">
      <c r="B10" s="12" t="s">
        <v>54</v>
      </c>
    </row>
    <row r="11" spans="2:9" ht="16" thickBot="1" x14ac:dyDescent="0.4"/>
    <row r="12" spans="2:9" ht="49.5" customHeight="1" thickBot="1" x14ac:dyDescent="0.4">
      <c r="B12" s="133" t="s">
        <v>55</v>
      </c>
      <c r="C12" s="134"/>
      <c r="D12" s="134"/>
      <c r="E12" s="134"/>
      <c r="F12" s="135"/>
      <c r="G12" s="133" t="s">
        <v>57</v>
      </c>
      <c r="H12" s="135"/>
    </row>
    <row r="13" spans="2:9" ht="16" thickBot="1" x14ac:dyDescent="0.4">
      <c r="B13" s="136" t="s">
        <v>58</v>
      </c>
      <c r="C13" s="137"/>
      <c r="D13" s="137"/>
      <c r="E13" s="137"/>
      <c r="F13" s="138"/>
      <c r="G13" s="86" t="s">
        <v>90</v>
      </c>
      <c r="H13" s="85">
        <f>D7</f>
        <v>75</v>
      </c>
    </row>
    <row r="14" spans="2:9" ht="16" thickBot="1" x14ac:dyDescent="0.4">
      <c r="B14" s="139" t="s">
        <v>59</v>
      </c>
      <c r="C14" s="140"/>
      <c r="D14" s="140"/>
      <c r="E14" s="140"/>
      <c r="F14" s="141"/>
      <c r="G14" s="86" t="s">
        <v>91</v>
      </c>
      <c r="H14" s="85">
        <f>D8</f>
        <v>25</v>
      </c>
    </row>
    <row r="15" spans="2:9" ht="16.5" customHeight="1" thickBot="1" x14ac:dyDescent="0.4">
      <c r="B15" s="87" t="s">
        <v>12</v>
      </c>
      <c r="C15" s="88" t="s">
        <v>34</v>
      </c>
      <c r="D15" s="88" t="s">
        <v>92</v>
      </c>
      <c r="E15" s="142" t="s">
        <v>56</v>
      </c>
      <c r="F15" s="143"/>
      <c r="G15" s="134"/>
      <c r="H15" s="135"/>
    </row>
    <row r="16" spans="2:9" ht="31.5" thickBot="1" x14ac:dyDescent="0.4">
      <c r="B16" s="78" t="s">
        <v>60</v>
      </c>
      <c r="C16" s="92" t="s">
        <v>147</v>
      </c>
      <c r="D16" s="67" t="s">
        <v>128</v>
      </c>
      <c r="E16" s="89" t="s">
        <v>93</v>
      </c>
      <c r="F16" s="93">
        <v>0.25</v>
      </c>
      <c r="G16" s="144" t="s">
        <v>135</v>
      </c>
      <c r="H16" s="145"/>
      <c r="I16" s="37"/>
    </row>
    <row r="17" spans="2:9" s="80" customFormat="1" ht="47" thickBot="1" x14ac:dyDescent="0.4">
      <c r="B17" s="78" t="s">
        <v>61</v>
      </c>
      <c r="C17" s="92" t="s">
        <v>148</v>
      </c>
      <c r="D17" s="67" t="s">
        <v>128</v>
      </c>
      <c r="E17" s="89" t="s">
        <v>94</v>
      </c>
      <c r="F17" s="93">
        <v>0.25</v>
      </c>
      <c r="G17" s="146" t="s">
        <v>135</v>
      </c>
      <c r="H17" s="147"/>
      <c r="I17" s="82"/>
    </row>
    <row r="18" spans="2:9" s="80" customFormat="1" ht="31.5" thickBot="1" x14ac:dyDescent="0.4">
      <c r="B18" s="78" t="s">
        <v>62</v>
      </c>
      <c r="C18" s="92" t="s">
        <v>149</v>
      </c>
      <c r="D18" s="67" t="s">
        <v>128</v>
      </c>
      <c r="E18" s="89" t="s">
        <v>95</v>
      </c>
      <c r="F18" s="93">
        <v>0.25</v>
      </c>
      <c r="G18" s="148" t="s">
        <v>135</v>
      </c>
      <c r="H18" s="145"/>
      <c r="I18" s="82"/>
    </row>
    <row r="19" spans="2:9" s="80" customFormat="1" ht="31.5" thickBot="1" x14ac:dyDescent="0.4">
      <c r="B19" s="78" t="s">
        <v>150</v>
      </c>
      <c r="C19" s="92" t="s">
        <v>152</v>
      </c>
      <c r="D19" s="67" t="s">
        <v>128</v>
      </c>
      <c r="E19" s="89" t="s">
        <v>269</v>
      </c>
      <c r="F19" s="93">
        <v>0.1</v>
      </c>
      <c r="G19" s="148" t="s">
        <v>135</v>
      </c>
      <c r="H19" s="145"/>
      <c r="I19" s="82"/>
    </row>
    <row r="20" spans="2:9" s="80" customFormat="1" ht="31.5" thickBot="1" x14ac:dyDescent="0.4">
      <c r="B20" s="78" t="s">
        <v>151</v>
      </c>
      <c r="C20" s="92" t="s">
        <v>153</v>
      </c>
      <c r="D20" s="67" t="s">
        <v>128</v>
      </c>
      <c r="E20" s="89" t="s">
        <v>154</v>
      </c>
      <c r="F20" s="93">
        <v>0.15</v>
      </c>
      <c r="G20" s="148" t="s">
        <v>135</v>
      </c>
      <c r="H20" s="145"/>
      <c r="I20" s="82"/>
    </row>
    <row r="22" spans="2:9" ht="33.75" customHeight="1" x14ac:dyDescent="0.35">
      <c r="B22" s="130" t="s">
        <v>68</v>
      </c>
      <c r="C22" s="130"/>
      <c r="D22" s="130"/>
      <c r="E22" s="130"/>
      <c r="F22" s="130"/>
      <c r="G22" s="130"/>
      <c r="H22" s="130"/>
    </row>
    <row r="24" spans="2:9" ht="31.5" customHeight="1" x14ac:dyDescent="0.35">
      <c r="B24" s="130" t="s">
        <v>96</v>
      </c>
      <c r="C24" s="130"/>
      <c r="D24" s="130"/>
      <c r="E24" s="130"/>
      <c r="F24" s="130"/>
      <c r="G24" s="130"/>
      <c r="H24" s="130"/>
    </row>
    <row r="25" spans="2:9" x14ac:dyDescent="0.35">
      <c r="D25" s="90" t="s">
        <v>97</v>
      </c>
    </row>
    <row r="27" spans="2:9" ht="31.5" customHeight="1" x14ac:dyDescent="0.35">
      <c r="B27" s="130" t="s">
        <v>155</v>
      </c>
      <c r="C27" s="130"/>
      <c r="D27" s="130"/>
      <c r="E27" s="130"/>
      <c r="F27" s="130"/>
      <c r="G27" s="130"/>
      <c r="H27" s="130"/>
    </row>
    <row r="31" spans="2:9" ht="30.75" customHeight="1" x14ac:dyDescent="0.35">
      <c r="B31" s="130" t="s">
        <v>156</v>
      </c>
      <c r="C31" s="130"/>
      <c r="D31" s="130"/>
      <c r="E31" s="130"/>
      <c r="F31" s="130"/>
      <c r="G31" s="130"/>
      <c r="H31" s="130"/>
    </row>
    <row r="32" spans="2:9" x14ac:dyDescent="0.35">
      <c r="B32" s="129" t="s">
        <v>268</v>
      </c>
      <c r="C32" s="129"/>
      <c r="D32" s="129"/>
      <c r="E32" s="129"/>
      <c r="F32" s="129"/>
      <c r="G32" s="129"/>
      <c r="H32" s="129"/>
    </row>
    <row r="33" spans="1:10" x14ac:dyDescent="0.35">
      <c r="B33" s="129"/>
      <c r="C33" s="129"/>
      <c r="D33" s="129"/>
      <c r="E33" s="129"/>
      <c r="F33" s="129"/>
      <c r="G33" s="129"/>
      <c r="H33" s="129"/>
    </row>
    <row r="34" spans="1:10" x14ac:dyDescent="0.35">
      <c r="B34" s="129"/>
      <c r="C34" s="129"/>
      <c r="D34" s="129"/>
      <c r="E34" s="129"/>
      <c r="F34" s="129"/>
      <c r="G34" s="129"/>
      <c r="H34" s="129"/>
    </row>
    <row r="36" spans="1:10" ht="32.25" customHeight="1" x14ac:dyDescent="0.35">
      <c r="B36" s="130" t="s">
        <v>69</v>
      </c>
      <c r="C36" s="130"/>
      <c r="D36" s="130"/>
      <c r="E36" s="130"/>
      <c r="F36" s="130"/>
      <c r="G36" s="130"/>
      <c r="H36" s="130"/>
    </row>
    <row r="44" spans="1:10" ht="336.65" customHeight="1" x14ac:dyDescent="0.35">
      <c r="A44" s="94" t="s">
        <v>142</v>
      </c>
      <c r="B44" s="131" t="s">
        <v>299</v>
      </c>
      <c r="C44" s="131"/>
      <c r="D44" s="131"/>
      <c r="E44" s="131"/>
      <c r="F44" s="131"/>
      <c r="G44" s="131"/>
      <c r="H44" s="131"/>
      <c r="I44" s="131"/>
      <c r="J44" s="131"/>
    </row>
    <row r="45" spans="1:10" x14ac:dyDescent="0.35">
      <c r="B45" s="91"/>
    </row>
    <row r="46" spans="1:10" ht="15.75" customHeight="1" x14ac:dyDescent="0.35">
      <c r="B46" s="129"/>
      <c r="C46" s="129"/>
      <c r="D46" s="129"/>
      <c r="E46" s="129"/>
      <c r="F46" s="129"/>
      <c r="G46" s="129"/>
      <c r="H46" s="129"/>
    </row>
    <row r="47" spans="1:10" x14ac:dyDescent="0.35">
      <c r="B47" s="129"/>
      <c r="C47" s="129"/>
      <c r="D47" s="129"/>
      <c r="E47" s="129"/>
      <c r="F47" s="129"/>
      <c r="G47" s="129"/>
      <c r="H47" s="129"/>
    </row>
    <row r="48" spans="1:10" x14ac:dyDescent="0.35">
      <c r="B48" s="14"/>
      <c r="C48" s="14"/>
      <c r="D48" s="14"/>
      <c r="E48" s="14"/>
      <c r="F48" s="14"/>
      <c r="G48" s="14"/>
      <c r="H48" s="14"/>
    </row>
    <row r="49" spans="2:8" x14ac:dyDescent="0.35">
      <c r="B49" s="14"/>
      <c r="C49" s="14"/>
      <c r="D49" s="14"/>
      <c r="E49" s="14"/>
      <c r="F49" s="14"/>
      <c r="G49" s="14"/>
      <c r="H49" s="14"/>
    </row>
    <row r="50" spans="2:8" x14ac:dyDescent="0.35">
      <c r="B50" s="14"/>
      <c r="C50" s="14"/>
      <c r="D50" s="14"/>
      <c r="E50" s="14"/>
      <c r="F50" s="14"/>
      <c r="G50" s="14"/>
      <c r="H50" s="14"/>
    </row>
    <row r="51" spans="2:8" x14ac:dyDescent="0.35">
      <c r="B51" s="14"/>
      <c r="C51" s="14"/>
      <c r="D51" s="14"/>
      <c r="E51" s="14"/>
      <c r="F51" s="14"/>
      <c r="G51" s="14"/>
      <c r="H51" s="14"/>
    </row>
    <row r="52" spans="2:8" x14ac:dyDescent="0.35">
      <c r="B52" s="14"/>
      <c r="C52" s="14"/>
      <c r="D52" s="14"/>
      <c r="E52" s="14"/>
      <c r="F52" s="14"/>
      <c r="G52" s="14"/>
      <c r="H52" s="14"/>
    </row>
    <row r="53" spans="2:8" x14ac:dyDescent="0.35">
      <c r="B53" s="14"/>
      <c r="C53" s="14"/>
      <c r="D53" s="14"/>
      <c r="E53" s="14"/>
      <c r="F53" s="14"/>
      <c r="G53" s="14"/>
      <c r="H53" s="14"/>
    </row>
    <row r="54" spans="2:8" x14ac:dyDescent="0.35">
      <c r="B54" s="14"/>
      <c r="C54" s="14"/>
      <c r="D54" s="14"/>
      <c r="E54" s="14"/>
      <c r="F54" s="14"/>
      <c r="G54" s="14"/>
      <c r="H54" s="14"/>
    </row>
    <row r="55" spans="2:8" x14ac:dyDescent="0.35">
      <c r="B55" s="14"/>
      <c r="C55" s="14"/>
      <c r="D55" s="14"/>
      <c r="E55" s="14"/>
      <c r="F55" s="14"/>
      <c r="G55" s="14"/>
      <c r="H55" s="14"/>
    </row>
  </sheetData>
  <mergeCells count="20">
    <mergeCell ref="B22:H22"/>
    <mergeCell ref="B14:F14"/>
    <mergeCell ref="E15:H15"/>
    <mergeCell ref="G16:H16"/>
    <mergeCell ref="G17:H17"/>
    <mergeCell ref="G18:H18"/>
    <mergeCell ref="G19:H19"/>
    <mergeCell ref="G20:H20"/>
    <mergeCell ref="B3:H3"/>
    <mergeCell ref="B4:H4"/>
    <mergeCell ref="B12:F12"/>
    <mergeCell ref="G12:H12"/>
    <mergeCell ref="B13:F13"/>
    <mergeCell ref="B46:H47"/>
    <mergeCell ref="B24:H24"/>
    <mergeCell ref="B27:H27"/>
    <mergeCell ref="B31:H31"/>
    <mergeCell ref="B32:H34"/>
    <mergeCell ref="B36:H36"/>
    <mergeCell ref="B44:J44"/>
  </mergeCells>
  <phoneticPr fontId="24" type="noConversion"/>
  <dataValidations count="2">
    <dataValidation allowBlank="1" prompt="Pasirinkti parametro vertę: yra / nėra" sqref="H16 G16:G17 G18:H20" xr:uid="{52E8514C-F488-45BA-8FEF-2F1026ABD921}"/>
    <dataValidation allowBlank="1" sqref="C16:C17" xr:uid="{2D869457-66F0-43DE-8B17-BAE9B3FE3BED}"/>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J55"/>
  <sheetViews>
    <sheetView topLeftCell="A25" zoomScale="115" zoomScaleNormal="79" workbookViewId="0">
      <selection activeCell="B45" sqref="B45:C45"/>
    </sheetView>
  </sheetViews>
  <sheetFormatPr defaultColWidth="9.1796875" defaultRowHeight="15.5" x14ac:dyDescent="0.35"/>
  <cols>
    <col min="1" max="1" width="9.1796875" style="12"/>
    <col min="2" max="2" width="35.7265625" style="12" customWidth="1"/>
    <col min="3" max="3" width="39.453125" style="12" customWidth="1"/>
    <col min="4" max="4" width="36.453125" style="12" customWidth="1"/>
    <col min="5" max="5" width="22.1796875" style="12" customWidth="1"/>
    <col min="6" max="6" width="20.453125" style="12" customWidth="1"/>
    <col min="7" max="7" width="20.7265625" style="12" customWidth="1"/>
    <col min="8" max="8" width="26.26953125" style="12" customWidth="1"/>
    <col min="9" max="9" width="29.7265625" style="12" customWidth="1"/>
    <col min="10" max="10" width="27.7265625" style="12" customWidth="1"/>
    <col min="11" max="16384" width="9.1796875" style="12"/>
  </cols>
  <sheetData>
    <row r="2" spans="2:9" ht="18" x14ac:dyDescent="0.4">
      <c r="B2" s="15"/>
      <c r="C2" s="22"/>
      <c r="D2" s="22"/>
      <c r="E2" s="23"/>
      <c r="F2" s="156"/>
      <c r="G2" s="156"/>
      <c r="H2" s="156"/>
      <c r="I2" s="23"/>
    </row>
    <row r="3" spans="2:9" ht="18" x14ac:dyDescent="0.4">
      <c r="B3" s="15"/>
      <c r="C3" s="22"/>
      <c r="D3" s="22"/>
      <c r="E3" s="23"/>
      <c r="F3" s="24"/>
      <c r="G3" s="24"/>
      <c r="H3" s="24"/>
      <c r="I3" s="23"/>
    </row>
    <row r="4" spans="2:9" ht="18" x14ac:dyDescent="0.4">
      <c r="B4" s="25" t="s">
        <v>0</v>
      </c>
      <c r="C4" s="157" t="s">
        <v>129</v>
      </c>
      <c r="D4" s="157"/>
      <c r="E4" s="23"/>
      <c r="F4" s="24"/>
      <c r="G4" s="24"/>
      <c r="H4" s="24"/>
      <c r="I4" s="23"/>
    </row>
    <row r="5" spans="2:9" ht="18" x14ac:dyDescent="0.4">
      <c r="B5" s="13"/>
      <c r="C5" s="16"/>
      <c r="D5" s="22"/>
      <c r="E5" s="23"/>
      <c r="F5" s="24"/>
      <c r="G5" s="24"/>
      <c r="H5" s="24"/>
      <c r="I5" s="23"/>
    </row>
    <row r="6" spans="2:9" ht="18" x14ac:dyDescent="0.4">
      <c r="B6" s="26" t="s">
        <v>1</v>
      </c>
      <c r="C6" s="79"/>
      <c r="D6" s="22"/>
      <c r="E6" s="23"/>
      <c r="F6" s="24"/>
      <c r="G6" s="24"/>
      <c r="H6" s="24"/>
      <c r="I6" s="23"/>
    </row>
    <row r="7" spans="2:9" ht="18" x14ac:dyDescent="0.4">
      <c r="C7" s="22"/>
      <c r="D7" s="22"/>
      <c r="E7" s="23"/>
      <c r="F7" s="24"/>
      <c r="G7" s="24"/>
      <c r="H7" s="24"/>
      <c r="I7" s="23"/>
    </row>
    <row r="8" spans="2:9" ht="15.75" customHeight="1" x14ac:dyDescent="0.35">
      <c r="B8" s="149" t="s">
        <v>28</v>
      </c>
      <c r="C8" s="149"/>
      <c r="D8" s="149"/>
      <c r="E8" s="149"/>
      <c r="F8" s="151"/>
      <c r="G8" s="152"/>
      <c r="H8" s="152"/>
      <c r="I8" s="153"/>
    </row>
    <row r="9" spans="2:9" ht="16.149999999999999" customHeight="1" x14ac:dyDescent="0.35">
      <c r="B9" s="158" t="s">
        <v>31</v>
      </c>
      <c r="C9" s="158"/>
      <c r="D9" s="158"/>
      <c r="E9" s="158"/>
      <c r="F9" s="154"/>
      <c r="G9" s="155"/>
      <c r="H9" s="155"/>
      <c r="I9" s="155"/>
    </row>
    <row r="10" spans="2:9" ht="16.149999999999999" customHeight="1" x14ac:dyDescent="0.35">
      <c r="B10" s="158" t="s">
        <v>29</v>
      </c>
      <c r="C10" s="158"/>
      <c r="D10" s="158"/>
      <c r="E10" s="158"/>
      <c r="F10" s="154"/>
      <c r="G10" s="155"/>
      <c r="H10" s="155"/>
      <c r="I10" s="155"/>
    </row>
    <row r="11" spans="2:9" ht="16.149999999999999" customHeight="1" x14ac:dyDescent="0.35">
      <c r="B11" s="149" t="s">
        <v>30</v>
      </c>
      <c r="C11" s="149"/>
      <c r="D11" s="149"/>
      <c r="E11" s="149"/>
      <c r="F11" s="154"/>
      <c r="G11" s="155"/>
      <c r="H11" s="155"/>
      <c r="I11" s="155"/>
    </row>
    <row r="12" spans="2:9" ht="31.15" customHeight="1" x14ac:dyDescent="0.35">
      <c r="B12" s="150" t="s">
        <v>2</v>
      </c>
      <c r="C12" s="150"/>
      <c r="D12" s="150"/>
      <c r="E12" s="150"/>
      <c r="F12" s="154"/>
      <c r="G12" s="155"/>
      <c r="H12" s="155"/>
      <c r="I12" s="155"/>
    </row>
    <row r="13" spans="2:9" ht="16.149999999999999" customHeight="1" x14ac:dyDescent="0.35">
      <c r="B13" s="149" t="s">
        <v>3</v>
      </c>
      <c r="C13" s="149"/>
      <c r="D13" s="149"/>
      <c r="E13" s="149"/>
      <c r="F13" s="151"/>
      <c r="G13" s="152"/>
      <c r="H13" s="152"/>
      <c r="I13" s="153"/>
    </row>
    <row r="14" spans="2:9" ht="16.149999999999999" customHeight="1" x14ac:dyDescent="0.35">
      <c r="B14" s="149" t="s">
        <v>32</v>
      </c>
      <c r="C14" s="149"/>
      <c r="D14" s="149"/>
      <c r="E14" s="149"/>
      <c r="F14" s="151"/>
      <c r="G14" s="152"/>
      <c r="H14" s="152"/>
      <c r="I14" s="153"/>
    </row>
    <row r="15" spans="2:9" ht="31.15" customHeight="1" x14ac:dyDescent="0.35">
      <c r="B15" s="149" t="s">
        <v>4</v>
      </c>
      <c r="C15" s="149"/>
      <c r="D15" s="149"/>
      <c r="E15" s="149"/>
      <c r="F15" s="151"/>
      <c r="G15" s="152"/>
      <c r="H15" s="152"/>
      <c r="I15" s="153"/>
    </row>
    <row r="16" spans="2:9" ht="31.15" customHeight="1" x14ac:dyDescent="0.35">
      <c r="B16" s="149" t="s">
        <v>5</v>
      </c>
      <c r="C16" s="149"/>
      <c r="D16" s="149"/>
      <c r="E16" s="149"/>
      <c r="F16" s="151"/>
      <c r="G16" s="152"/>
      <c r="H16" s="152"/>
      <c r="I16" s="153"/>
    </row>
    <row r="17" spans="2:9" ht="18" customHeight="1" x14ac:dyDescent="0.35">
      <c r="C17" s="14"/>
      <c r="D17" s="14"/>
      <c r="E17" s="14"/>
      <c r="F17" s="17"/>
      <c r="G17" s="17"/>
      <c r="H17" s="17"/>
      <c r="I17" s="17"/>
    </row>
    <row r="18" spans="2:9" x14ac:dyDescent="0.35">
      <c r="B18" s="159" t="s">
        <v>6</v>
      </c>
      <c r="C18" s="159"/>
      <c r="D18" s="159"/>
      <c r="E18" s="159"/>
      <c r="F18" s="159"/>
      <c r="G18" s="159"/>
      <c r="H18" s="159"/>
      <c r="I18" s="27"/>
    </row>
    <row r="19" spans="2:9" x14ac:dyDescent="0.35">
      <c r="B19" s="163" t="s">
        <v>7</v>
      </c>
      <c r="C19" s="163"/>
      <c r="D19" s="163"/>
      <c r="E19" s="163"/>
      <c r="F19" s="163"/>
      <c r="G19" s="163"/>
      <c r="H19" s="163"/>
      <c r="I19" s="28"/>
    </row>
    <row r="20" spans="2:9" x14ac:dyDescent="0.35">
      <c r="B20" s="163" t="s">
        <v>72</v>
      </c>
      <c r="C20" s="163"/>
      <c r="D20" s="163"/>
      <c r="E20" s="163"/>
      <c r="F20" s="163"/>
      <c r="G20" s="163"/>
      <c r="H20" s="163"/>
      <c r="I20" s="28"/>
    </row>
    <row r="21" spans="2:9" x14ac:dyDescent="0.35">
      <c r="B21" s="163" t="s">
        <v>8</v>
      </c>
      <c r="C21" s="163"/>
      <c r="D21" s="163"/>
      <c r="E21" s="163"/>
      <c r="F21" s="163"/>
      <c r="G21" s="163"/>
      <c r="H21" s="163"/>
      <c r="I21" s="28"/>
    </row>
    <row r="22" spans="2:9" x14ac:dyDescent="0.35">
      <c r="B22" s="163" t="s">
        <v>9</v>
      </c>
      <c r="C22" s="163"/>
      <c r="D22" s="163"/>
      <c r="E22" s="163"/>
      <c r="F22" s="163"/>
      <c r="G22" s="163"/>
      <c r="H22" s="163"/>
    </row>
    <row r="23" spans="2:9" x14ac:dyDescent="0.35">
      <c r="B23" s="162" t="s">
        <v>10</v>
      </c>
      <c r="C23" s="162"/>
      <c r="D23" s="162"/>
      <c r="E23" s="162"/>
      <c r="F23" s="162"/>
      <c r="G23" s="162"/>
      <c r="H23" s="162"/>
      <c r="I23" s="21"/>
    </row>
    <row r="24" spans="2:9" x14ac:dyDescent="0.35">
      <c r="B24" s="163" t="s">
        <v>164</v>
      </c>
      <c r="C24" s="163"/>
      <c r="D24" s="163"/>
      <c r="E24" s="163"/>
      <c r="F24" s="163"/>
      <c r="G24" s="163"/>
      <c r="H24" s="163"/>
    </row>
    <row r="27" spans="2:9" x14ac:dyDescent="0.35">
      <c r="B27" s="159" t="s">
        <v>73</v>
      </c>
      <c r="C27" s="159"/>
      <c r="D27" s="159"/>
      <c r="E27" s="159"/>
      <c r="F27" s="159"/>
      <c r="G27" s="159"/>
      <c r="H27" s="159"/>
    </row>
    <row r="29" spans="2:9" ht="30" x14ac:dyDescent="0.35">
      <c r="B29" s="29" t="s">
        <v>13</v>
      </c>
      <c r="C29" s="29" t="s">
        <v>74</v>
      </c>
      <c r="D29" s="29" t="s">
        <v>75</v>
      </c>
      <c r="E29" s="30" t="s">
        <v>158</v>
      </c>
      <c r="F29" s="30" t="s">
        <v>76</v>
      </c>
      <c r="G29" s="30" t="s">
        <v>77</v>
      </c>
      <c r="H29" s="30" t="s">
        <v>78</v>
      </c>
    </row>
    <row r="30" spans="2:9" ht="31.15" customHeight="1" x14ac:dyDescent="0.35">
      <c r="B30" s="106" t="s">
        <v>157</v>
      </c>
      <c r="C30" s="66"/>
      <c r="D30" s="66"/>
      <c r="E30" s="31">
        <v>56</v>
      </c>
      <c r="F30" s="33"/>
      <c r="G30" s="81">
        <f>E30*F30</f>
        <v>0</v>
      </c>
      <c r="H30" s="81">
        <f>G30*1.21</f>
        <v>0</v>
      </c>
    </row>
    <row r="32" spans="2:9" x14ac:dyDescent="0.35">
      <c r="B32" s="159" t="s">
        <v>79</v>
      </c>
      <c r="C32" s="159"/>
      <c r="D32" s="159"/>
      <c r="E32" s="159"/>
    </row>
    <row r="34" spans="2:10" ht="45" x14ac:dyDescent="0.35">
      <c r="B34" s="30" t="s">
        <v>12</v>
      </c>
      <c r="C34" s="160" t="s">
        <v>80</v>
      </c>
      <c r="D34" s="161"/>
      <c r="E34" s="32" t="s">
        <v>86</v>
      </c>
    </row>
    <row r="35" spans="2:10" ht="18" customHeight="1" x14ac:dyDescent="0.35">
      <c r="B35" s="35" t="s">
        <v>60</v>
      </c>
      <c r="C35" s="164" t="str">
        <f>'Vertinimo tvarka'!C16</f>
        <v>Galimybė grafiniu žemėlapio pavidalu atvaizduoti ST ir STE parametrų vertes</v>
      </c>
      <c r="D35" s="164"/>
      <c r="E35" s="33"/>
      <c r="F35" s="37"/>
    </row>
    <row r="36" spans="2:10" ht="33" customHeight="1" x14ac:dyDescent="0.35">
      <c r="B36" s="95" t="s">
        <v>61</v>
      </c>
      <c r="C36" s="164" t="str">
        <f>'Vertinimo tvarka'!C17</f>
        <v>Gyvybinių funkcijų monitorius gali perduoti duomenis belaidžiu ryšiu (pagal IEEE 802.11 arba lygiavertį standartą)</v>
      </c>
      <c r="D36" s="164"/>
      <c r="E36" s="33"/>
      <c r="F36" s="82"/>
    </row>
    <row r="37" spans="2:10" x14ac:dyDescent="0.35">
      <c r="B37" s="95" t="s">
        <v>62</v>
      </c>
      <c r="C37" s="164" t="str">
        <f>'Vertinimo tvarka'!C18</f>
        <v>Monitoriaus veikimo laikas, maitinant iš akumuliatoriaus, ≥ 300 min.</v>
      </c>
      <c r="D37" s="164"/>
      <c r="E37" s="33"/>
      <c r="F37" s="82"/>
    </row>
    <row r="38" spans="2:10" x14ac:dyDescent="0.35">
      <c r="B38" s="35" t="s">
        <v>150</v>
      </c>
      <c r="C38" s="164" t="str">
        <f>'Vertinimo tvarka'!C19</f>
        <v>Transportinio monitoriaus ekrano raiška ≥ 1024 x 480;</v>
      </c>
      <c r="D38" s="164"/>
      <c r="E38" s="33"/>
      <c r="F38" s="82"/>
    </row>
    <row r="39" spans="2:10" x14ac:dyDescent="0.35">
      <c r="B39" s="95" t="s">
        <v>151</v>
      </c>
      <c r="C39" s="164" t="str">
        <f>'Vertinimo tvarka'!C20</f>
        <v>Galimybė vaizduoti 12 derivacijų, naudojant 5 ar mažiau elektrodų</v>
      </c>
      <c r="D39" s="164"/>
      <c r="E39" s="33"/>
      <c r="F39" s="82"/>
    </row>
    <row r="41" spans="2:10" x14ac:dyDescent="0.35">
      <c r="B41" s="159" t="s">
        <v>81</v>
      </c>
      <c r="C41" s="159"/>
      <c r="D41" s="159"/>
    </row>
    <row r="42" spans="2:10" x14ac:dyDescent="0.35">
      <c r="C42" s="14"/>
      <c r="D42" s="14"/>
      <c r="E42" s="14"/>
      <c r="F42" s="14"/>
      <c r="G42" s="14"/>
      <c r="H42" s="14"/>
      <c r="I42" s="14"/>
      <c r="J42" s="14"/>
    </row>
    <row r="43" spans="2:10" x14ac:dyDescent="0.35">
      <c r="B43" s="161" t="s">
        <v>82</v>
      </c>
      <c r="C43" s="161"/>
      <c r="D43" s="32" t="s">
        <v>83</v>
      </c>
      <c r="E43" s="30" t="s">
        <v>84</v>
      </c>
      <c r="F43" s="14"/>
      <c r="G43" s="14"/>
      <c r="H43" s="14"/>
      <c r="I43" s="14"/>
      <c r="J43" s="14"/>
    </row>
    <row r="44" spans="2:10" x14ac:dyDescent="0.35">
      <c r="B44" s="171" t="s">
        <v>133</v>
      </c>
      <c r="C44" s="171"/>
      <c r="D44" s="34"/>
      <c r="E44" s="35" t="s">
        <v>85</v>
      </c>
      <c r="F44" s="14"/>
      <c r="G44" s="14"/>
      <c r="H44" s="14"/>
      <c r="I44" s="14"/>
      <c r="J44" s="14"/>
    </row>
    <row r="45" spans="2:10" x14ac:dyDescent="0.35">
      <c r="B45" s="169" t="s">
        <v>87</v>
      </c>
      <c r="C45" s="170"/>
      <c r="D45" s="14"/>
      <c r="E45" s="14"/>
      <c r="F45" s="14"/>
      <c r="G45" s="14"/>
      <c r="H45" s="14"/>
      <c r="I45" s="14"/>
      <c r="J45" s="14"/>
    </row>
    <row r="46" spans="2:10" x14ac:dyDescent="0.35">
      <c r="B46" s="165" t="s">
        <v>63</v>
      </c>
      <c r="C46" s="166"/>
      <c r="D46" s="36"/>
    </row>
    <row r="47" spans="2:10" x14ac:dyDescent="0.35">
      <c r="B47" s="165"/>
      <c r="C47" s="166"/>
      <c r="D47" s="36"/>
    </row>
    <row r="48" spans="2:10" ht="15.75" customHeight="1" x14ac:dyDescent="0.35">
      <c r="B48" s="165" t="s">
        <v>64</v>
      </c>
      <c r="C48" s="166"/>
    </row>
    <row r="49" spans="2:3" x14ac:dyDescent="0.35">
      <c r="B49" s="165"/>
      <c r="C49" s="166"/>
    </row>
    <row r="50" spans="2:3" ht="15.75" customHeight="1" x14ac:dyDescent="0.35">
      <c r="B50" s="165" t="s">
        <v>258</v>
      </c>
      <c r="C50" s="166"/>
    </row>
    <row r="51" spans="2:3" x14ac:dyDescent="0.35">
      <c r="B51" s="165" t="s">
        <v>65</v>
      </c>
      <c r="C51" s="166"/>
    </row>
    <row r="52" spans="2:3" x14ac:dyDescent="0.35">
      <c r="B52" s="165" t="s">
        <v>66</v>
      </c>
      <c r="C52" s="166"/>
    </row>
    <row r="53" spans="2:3" ht="15.75" customHeight="1" x14ac:dyDescent="0.35">
      <c r="B53" s="165" t="s">
        <v>67</v>
      </c>
      <c r="C53" s="166"/>
    </row>
    <row r="54" spans="2:3" x14ac:dyDescent="0.35">
      <c r="B54" s="167"/>
      <c r="C54" s="168"/>
    </row>
    <row r="55" spans="2:3" x14ac:dyDescent="0.35">
      <c r="B55" s="37"/>
      <c r="C55" s="37"/>
    </row>
  </sheetData>
  <mergeCells count="45">
    <mergeCell ref="C35:D35"/>
    <mergeCell ref="B50:C50"/>
    <mergeCell ref="B51:C51"/>
    <mergeCell ref="B52:C52"/>
    <mergeCell ref="B53:C54"/>
    <mergeCell ref="B45:C45"/>
    <mergeCell ref="B48:C49"/>
    <mergeCell ref="B46:C47"/>
    <mergeCell ref="B41:D41"/>
    <mergeCell ref="B43:C43"/>
    <mergeCell ref="B44:C44"/>
    <mergeCell ref="C37:D37"/>
    <mergeCell ref="C36:D36"/>
    <mergeCell ref="C38:D38"/>
    <mergeCell ref="C39:D39"/>
    <mergeCell ref="B27:H27"/>
    <mergeCell ref="B32:E32"/>
    <mergeCell ref="C34:D34"/>
    <mergeCell ref="B13:E13"/>
    <mergeCell ref="B14:E14"/>
    <mergeCell ref="B15:E15"/>
    <mergeCell ref="B23:H23"/>
    <mergeCell ref="B24:H24"/>
    <mergeCell ref="B16:E16"/>
    <mergeCell ref="B18:H18"/>
    <mergeCell ref="B19:H19"/>
    <mergeCell ref="B20:H20"/>
    <mergeCell ref="B21:H21"/>
    <mergeCell ref="B22:H22"/>
    <mergeCell ref="F16:I16"/>
    <mergeCell ref="F2:H2"/>
    <mergeCell ref="C4:D4"/>
    <mergeCell ref="B8:E8"/>
    <mergeCell ref="B9:E9"/>
    <mergeCell ref="B10:E10"/>
    <mergeCell ref="B11:E11"/>
    <mergeCell ref="B12:E12"/>
    <mergeCell ref="F8:I8"/>
    <mergeCell ref="F9:I9"/>
    <mergeCell ref="F15:I15"/>
    <mergeCell ref="F10:I10"/>
    <mergeCell ref="F11:I11"/>
    <mergeCell ref="F12:I12"/>
    <mergeCell ref="F13:I13"/>
    <mergeCell ref="F14:I14"/>
  </mergeCells>
  <phoneticPr fontId="24" type="noConversion"/>
  <dataValidations count="3">
    <dataValidation type="list" allowBlank="1" showInputMessage="1" showErrorMessage="1" prompt="Pasirinkti parametro vertę: yra / nėra" sqref="E35:E39" xr:uid="{BC22B66D-08B9-4E8A-B4AB-88296C6D243F}">
      <formula1>"Yra, Nėra"</formula1>
    </dataValidation>
    <dataValidation allowBlank="1" sqref="B44:C44 C35:C39" xr:uid="{A50A1BA4-CC4D-40FC-AC9D-32CA624405C2}"/>
    <dataValidation type="list" allowBlank="1" showInputMessage="1" prompt="Pasirinkti garantinio laikotarpio reikšmę" sqref="D44" xr:uid="{C69DECDC-4BD5-4A44-BD96-0520E1B05B44}">
      <formula1>"3,4,5,"</formula1>
    </dataValidation>
  </dataValidations>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10" workbookViewId="0">
      <selection activeCell="G75" sqref="G75"/>
    </sheetView>
  </sheetViews>
  <sheetFormatPr defaultColWidth="8.7265625" defaultRowHeight="14.5" x14ac:dyDescent="0.35"/>
  <cols>
    <col min="2" max="2" width="17.7265625" customWidth="1"/>
    <col min="4" max="4" width="18.7265625" customWidth="1"/>
    <col min="7" max="7" width="11.7265625" customWidth="1"/>
    <col min="10" max="10" width="15.7265625" customWidth="1"/>
    <col min="11" max="11" width="22.7265625" customWidth="1"/>
    <col min="28" max="16384" width="8.7265625" style="69"/>
  </cols>
  <sheetData>
    <row r="1" spans="1:27" ht="15.5" x14ac:dyDescent="0.35">
      <c r="A1" s="1"/>
      <c r="B1" s="1"/>
      <c r="C1" s="1"/>
      <c r="D1" s="1"/>
      <c r="E1" s="1"/>
      <c r="F1" s="1"/>
      <c r="G1" s="1"/>
      <c r="H1" s="1"/>
      <c r="I1" s="1"/>
      <c r="J1" s="1"/>
      <c r="K1" s="1"/>
      <c r="L1" s="1"/>
      <c r="M1" s="1"/>
      <c r="N1" s="1"/>
      <c r="O1" s="1"/>
      <c r="P1" s="1"/>
      <c r="Q1" s="1"/>
      <c r="R1" s="1"/>
      <c r="S1" s="1"/>
      <c r="T1" s="3"/>
      <c r="U1" s="3"/>
      <c r="V1" s="3"/>
      <c r="W1" s="3"/>
      <c r="X1" s="3"/>
      <c r="Y1" s="3"/>
      <c r="Z1" s="3"/>
      <c r="AA1" s="3"/>
    </row>
    <row r="2" spans="1:27" ht="15.5" x14ac:dyDescent="0.35">
      <c r="A2" s="172" t="s">
        <v>14</v>
      </c>
      <c r="B2" s="172"/>
      <c r="C2" s="172"/>
      <c r="D2" s="172"/>
      <c r="E2" s="172"/>
      <c r="F2" s="172"/>
      <c r="G2" s="172"/>
      <c r="H2" s="172"/>
      <c r="I2" s="172"/>
      <c r="J2" s="172"/>
      <c r="K2" s="173"/>
      <c r="L2" s="1"/>
      <c r="M2" s="1"/>
      <c r="N2" s="1"/>
      <c r="O2" s="1"/>
      <c r="P2" s="1"/>
      <c r="Q2" s="1"/>
      <c r="R2" s="1"/>
      <c r="S2" s="1"/>
      <c r="T2" s="3"/>
      <c r="U2" s="3"/>
      <c r="V2" s="3"/>
      <c r="W2" s="3"/>
      <c r="X2" s="3"/>
      <c r="Y2" s="3"/>
      <c r="Z2" s="3"/>
      <c r="AA2" s="3"/>
    </row>
    <row r="3" spans="1:27" ht="15.5" x14ac:dyDescent="0.35">
      <c r="A3" s="172"/>
      <c r="B3" s="172"/>
      <c r="C3" s="172"/>
      <c r="D3" s="172"/>
      <c r="E3" s="172"/>
      <c r="F3" s="172"/>
      <c r="G3" s="172"/>
      <c r="H3" s="172"/>
      <c r="I3" s="172"/>
      <c r="J3" s="172"/>
      <c r="K3" s="173"/>
      <c r="L3" s="1"/>
      <c r="M3" s="1"/>
      <c r="N3" s="1"/>
      <c r="O3" s="1"/>
      <c r="P3" s="1"/>
      <c r="Q3" s="1"/>
      <c r="R3" s="1"/>
      <c r="S3" s="1"/>
      <c r="T3" s="3"/>
      <c r="U3" s="3"/>
      <c r="V3" s="3"/>
      <c r="W3" s="3"/>
      <c r="X3" s="3"/>
      <c r="Y3" s="3"/>
      <c r="Z3" s="3"/>
      <c r="AA3" s="3"/>
    </row>
    <row r="4" spans="1:27" ht="16" thickBot="1" x14ac:dyDescent="0.4">
      <c r="A4" s="4"/>
      <c r="B4" s="4"/>
      <c r="C4" s="4"/>
      <c r="D4" s="4"/>
      <c r="E4" s="4"/>
      <c r="F4" s="4"/>
      <c r="G4" s="4"/>
      <c r="H4" s="4"/>
      <c r="I4" s="4"/>
      <c r="J4" s="4"/>
      <c r="K4" s="1"/>
      <c r="L4" s="1"/>
      <c r="M4" s="1"/>
      <c r="N4" s="1"/>
      <c r="O4" s="1"/>
      <c r="P4" s="1"/>
      <c r="Q4" s="1"/>
      <c r="R4" s="1"/>
      <c r="S4" s="1"/>
      <c r="T4" s="3"/>
      <c r="U4" s="3"/>
      <c r="V4" s="3"/>
      <c r="W4" s="3"/>
      <c r="X4" s="3"/>
      <c r="Y4" s="3"/>
      <c r="Z4" s="3"/>
      <c r="AA4" s="3"/>
    </row>
    <row r="5" spans="1:27" ht="55.9" customHeight="1" x14ac:dyDescent="0.35">
      <c r="A5" s="174" t="s">
        <v>15</v>
      </c>
      <c r="B5" s="175"/>
      <c r="C5" s="175" t="s">
        <v>16</v>
      </c>
      <c r="D5" s="175"/>
      <c r="E5" s="175"/>
      <c r="F5" s="175" t="s">
        <v>17</v>
      </c>
      <c r="G5" s="175"/>
      <c r="H5" s="175"/>
      <c r="I5" s="175" t="s">
        <v>18</v>
      </c>
      <c r="J5" s="176"/>
      <c r="K5" s="70" t="s">
        <v>19</v>
      </c>
      <c r="L5" s="1"/>
      <c r="M5" s="1"/>
      <c r="N5" s="1"/>
      <c r="O5" s="1"/>
      <c r="P5" s="1"/>
      <c r="Q5" s="1"/>
      <c r="R5" s="1"/>
      <c r="S5" s="1"/>
      <c r="T5" s="3"/>
      <c r="U5" s="3"/>
      <c r="V5" s="3"/>
      <c r="W5" s="3"/>
      <c r="X5" s="3"/>
      <c r="Y5" s="3"/>
      <c r="Z5" s="3"/>
      <c r="AA5" s="3"/>
    </row>
    <row r="6" spans="1:27" ht="15.5" x14ac:dyDescent="0.35">
      <c r="A6" s="177"/>
      <c r="B6" s="178"/>
      <c r="C6" s="179"/>
      <c r="D6" s="178"/>
      <c r="E6" s="178"/>
      <c r="F6" s="179"/>
      <c r="G6" s="178"/>
      <c r="H6" s="178"/>
      <c r="I6" s="179"/>
      <c r="J6" s="178"/>
      <c r="K6" s="5"/>
      <c r="L6" s="1"/>
      <c r="M6" s="1"/>
      <c r="N6" s="1"/>
      <c r="O6" s="1"/>
      <c r="P6" s="1"/>
      <c r="Q6" s="1"/>
      <c r="R6" s="1"/>
      <c r="S6" s="1"/>
      <c r="T6" s="3"/>
      <c r="U6" s="3"/>
      <c r="V6" s="3"/>
      <c r="W6" s="3"/>
      <c r="X6" s="3"/>
      <c r="Y6" s="3"/>
      <c r="Z6" s="3"/>
      <c r="AA6" s="3"/>
    </row>
    <row r="7" spans="1:27" ht="15.5" x14ac:dyDescent="0.35">
      <c r="A7" s="177"/>
      <c r="B7" s="178"/>
      <c r="C7" s="179"/>
      <c r="D7" s="178"/>
      <c r="E7" s="178"/>
      <c r="F7" s="179"/>
      <c r="G7" s="178"/>
      <c r="H7" s="178"/>
      <c r="I7" s="179"/>
      <c r="J7" s="178"/>
      <c r="K7" s="5"/>
      <c r="L7" s="1"/>
      <c r="M7" s="1"/>
      <c r="N7" s="1"/>
      <c r="O7" s="1"/>
      <c r="P7" s="1"/>
      <c r="Q7" s="1"/>
      <c r="R7" s="1"/>
      <c r="S7" s="1"/>
      <c r="T7" s="3"/>
      <c r="U7" s="3"/>
      <c r="V7" s="3"/>
      <c r="W7" s="3"/>
      <c r="X7" s="3"/>
      <c r="Y7" s="3"/>
      <c r="Z7" s="3"/>
      <c r="AA7" s="3"/>
    </row>
    <row r="8" spans="1:27" ht="15.5" x14ac:dyDescent="0.35">
      <c r="A8" s="177"/>
      <c r="B8" s="178"/>
      <c r="C8" s="179"/>
      <c r="D8" s="178"/>
      <c r="E8" s="178"/>
      <c r="F8" s="179"/>
      <c r="G8" s="178"/>
      <c r="H8" s="178"/>
      <c r="I8" s="179"/>
      <c r="J8" s="178"/>
      <c r="K8" s="5"/>
      <c r="L8" s="1"/>
      <c r="M8" s="1"/>
      <c r="N8" s="1"/>
      <c r="O8" s="1"/>
      <c r="P8" s="1"/>
      <c r="Q8" s="1"/>
      <c r="R8" s="1"/>
      <c r="S8" s="1"/>
      <c r="T8" s="3"/>
      <c r="U8" s="3"/>
      <c r="V8" s="3"/>
      <c r="W8" s="3"/>
      <c r="X8" s="3"/>
      <c r="Y8" s="3"/>
      <c r="Z8" s="3"/>
      <c r="AA8" s="3"/>
    </row>
    <row r="9" spans="1:27" ht="15.5" x14ac:dyDescent="0.35">
      <c r="A9" s="177"/>
      <c r="B9" s="178"/>
      <c r="C9" s="179"/>
      <c r="D9" s="178"/>
      <c r="E9" s="178"/>
      <c r="F9" s="179"/>
      <c r="G9" s="178"/>
      <c r="H9" s="178"/>
      <c r="I9" s="179"/>
      <c r="J9" s="178"/>
      <c r="K9" s="5"/>
      <c r="L9" s="1"/>
      <c r="M9" s="1"/>
      <c r="N9" s="1"/>
      <c r="O9" s="1"/>
      <c r="P9" s="1"/>
      <c r="Q9" s="1"/>
      <c r="R9" s="1"/>
      <c r="S9" s="1"/>
      <c r="T9" s="3"/>
      <c r="U9" s="3"/>
      <c r="V9" s="3"/>
      <c r="W9" s="3"/>
      <c r="X9" s="3"/>
      <c r="Y9" s="3"/>
      <c r="Z9" s="3"/>
      <c r="AA9" s="3"/>
    </row>
    <row r="10" spans="1:27" ht="15.5" x14ac:dyDescent="0.35">
      <c r="A10" s="177"/>
      <c r="B10" s="178"/>
      <c r="C10" s="179"/>
      <c r="D10" s="178"/>
      <c r="E10" s="178"/>
      <c r="F10" s="179"/>
      <c r="G10" s="178"/>
      <c r="H10" s="178"/>
      <c r="I10" s="179"/>
      <c r="J10" s="178"/>
      <c r="K10" s="5"/>
      <c r="L10" s="1"/>
      <c r="M10" s="1"/>
      <c r="N10" s="1"/>
      <c r="O10" s="1"/>
      <c r="P10" s="1"/>
      <c r="Q10" s="1"/>
      <c r="R10" s="1"/>
      <c r="S10" s="1"/>
      <c r="T10" s="3"/>
      <c r="U10" s="3"/>
      <c r="V10" s="3"/>
      <c r="W10" s="3"/>
      <c r="X10" s="3"/>
      <c r="Y10" s="3"/>
      <c r="Z10" s="3"/>
      <c r="AA10" s="3"/>
    </row>
    <row r="11" spans="1:27" ht="15.5" x14ac:dyDescent="0.35">
      <c r="A11" s="177"/>
      <c r="B11" s="178"/>
      <c r="C11" s="179"/>
      <c r="D11" s="178"/>
      <c r="E11" s="178"/>
      <c r="F11" s="179"/>
      <c r="G11" s="178"/>
      <c r="H11" s="178"/>
      <c r="I11" s="179"/>
      <c r="J11" s="178"/>
      <c r="K11" s="5"/>
      <c r="L11" s="1"/>
      <c r="M11" s="1"/>
      <c r="N11" s="1"/>
      <c r="O11" s="1"/>
      <c r="P11" s="1"/>
      <c r="Q11" s="1"/>
      <c r="R11" s="1"/>
      <c r="S11" s="1"/>
      <c r="T11" s="3"/>
      <c r="U11" s="3"/>
      <c r="V11" s="3"/>
      <c r="W11" s="3"/>
      <c r="X11" s="3"/>
      <c r="Y11" s="3"/>
      <c r="Z11" s="3"/>
      <c r="AA11" s="3"/>
    </row>
    <row r="12" spans="1:27" ht="15.5" x14ac:dyDescent="0.35">
      <c r="A12" s="177"/>
      <c r="B12" s="178"/>
      <c r="C12" s="179"/>
      <c r="D12" s="178"/>
      <c r="E12" s="178"/>
      <c r="F12" s="179"/>
      <c r="G12" s="178"/>
      <c r="H12" s="178"/>
      <c r="I12" s="179"/>
      <c r="J12" s="178"/>
      <c r="K12" s="5"/>
      <c r="L12" s="1"/>
      <c r="M12" s="1"/>
      <c r="N12" s="1"/>
      <c r="O12" s="1"/>
      <c r="P12" s="1"/>
      <c r="Q12" s="1"/>
      <c r="R12" s="1"/>
      <c r="S12" s="1"/>
      <c r="T12" s="3"/>
      <c r="U12" s="3"/>
      <c r="V12" s="3"/>
      <c r="W12" s="3"/>
      <c r="X12" s="3"/>
      <c r="Y12" s="3"/>
      <c r="Z12" s="3"/>
      <c r="AA12" s="3"/>
    </row>
    <row r="13" spans="1:27" ht="15.5" x14ac:dyDescent="0.35">
      <c r="A13" s="177"/>
      <c r="B13" s="178"/>
      <c r="C13" s="179"/>
      <c r="D13" s="178"/>
      <c r="E13" s="178"/>
      <c r="F13" s="179"/>
      <c r="G13" s="178"/>
      <c r="H13" s="178"/>
      <c r="I13" s="179"/>
      <c r="J13" s="178"/>
      <c r="K13" s="5"/>
      <c r="L13" s="1"/>
      <c r="M13" s="1"/>
      <c r="N13" s="1"/>
      <c r="O13" s="1"/>
      <c r="P13" s="1"/>
      <c r="Q13" s="1"/>
      <c r="R13" s="1"/>
      <c r="S13" s="1"/>
      <c r="T13" s="3"/>
      <c r="U13" s="3"/>
      <c r="V13" s="3"/>
      <c r="W13" s="3"/>
      <c r="X13" s="3"/>
      <c r="Y13" s="3"/>
      <c r="Z13" s="3"/>
      <c r="AA13" s="3"/>
    </row>
    <row r="14" spans="1:27" ht="15.5" x14ac:dyDescent="0.35">
      <c r="A14" s="177"/>
      <c r="B14" s="178"/>
      <c r="C14" s="179"/>
      <c r="D14" s="178"/>
      <c r="E14" s="178"/>
      <c r="F14" s="179"/>
      <c r="G14" s="178"/>
      <c r="H14" s="178"/>
      <c r="I14" s="179"/>
      <c r="J14" s="178"/>
      <c r="K14" s="5"/>
      <c r="L14" s="1"/>
      <c r="M14" s="1"/>
      <c r="N14" s="1"/>
      <c r="O14" s="1"/>
      <c r="P14" s="1"/>
      <c r="Q14" s="1"/>
      <c r="R14" s="1"/>
      <c r="S14" s="1"/>
      <c r="T14" s="3"/>
      <c r="U14" s="3"/>
      <c r="V14" s="3"/>
      <c r="W14" s="3"/>
      <c r="X14" s="3"/>
      <c r="Y14" s="3"/>
      <c r="Z14" s="3"/>
      <c r="AA14" s="3"/>
    </row>
    <row r="15" spans="1:27" ht="16" thickBot="1" x14ac:dyDescent="0.4">
      <c r="A15" s="180"/>
      <c r="B15" s="181"/>
      <c r="C15" s="182"/>
      <c r="D15" s="181"/>
      <c r="E15" s="181"/>
      <c r="F15" s="182"/>
      <c r="G15" s="181"/>
      <c r="H15" s="181"/>
      <c r="I15" s="182"/>
      <c r="J15" s="181"/>
      <c r="K15" s="6"/>
      <c r="L15" s="1"/>
      <c r="M15" s="1"/>
      <c r="N15" s="1"/>
      <c r="O15" s="1"/>
      <c r="P15" s="1"/>
      <c r="Q15" s="1"/>
      <c r="R15" s="1"/>
      <c r="S15" s="1"/>
      <c r="T15" s="3"/>
      <c r="U15" s="3"/>
      <c r="V15" s="3"/>
      <c r="W15" s="3"/>
      <c r="X15" s="3"/>
      <c r="Y15" s="3"/>
      <c r="Z15" s="3"/>
      <c r="AA15" s="3"/>
    </row>
    <row r="16" spans="1:27" ht="15.5" x14ac:dyDescent="0.35">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5.5" x14ac:dyDescent="0.35">
      <c r="A17" s="183" t="s">
        <v>20</v>
      </c>
      <c r="B17" s="183"/>
      <c r="C17" s="183"/>
      <c r="D17" s="183"/>
      <c r="E17" s="183"/>
      <c r="F17" s="183"/>
      <c r="G17" s="183"/>
      <c r="H17" s="183"/>
      <c r="I17" s="183"/>
      <c r="J17" s="183"/>
      <c r="K17" s="183"/>
      <c r="L17" s="1"/>
      <c r="M17" s="1"/>
      <c r="N17" s="1"/>
      <c r="O17" s="1"/>
      <c r="P17" s="1"/>
      <c r="Q17" s="1"/>
      <c r="R17" s="1"/>
      <c r="S17" s="1"/>
      <c r="T17" s="3"/>
      <c r="U17" s="3"/>
      <c r="V17" s="3"/>
      <c r="W17" s="3"/>
      <c r="X17" s="3"/>
      <c r="Y17" s="3"/>
      <c r="Z17" s="3"/>
      <c r="AA17" s="3"/>
    </row>
    <row r="18" spans="1:27" ht="16" thickBot="1" x14ac:dyDescent="0.4">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x14ac:dyDescent="0.35">
      <c r="A19" s="184" t="s">
        <v>13</v>
      </c>
      <c r="B19" s="185"/>
      <c r="C19" s="176" t="s">
        <v>16</v>
      </c>
      <c r="D19" s="186"/>
      <c r="E19" s="185"/>
      <c r="F19" s="176" t="s">
        <v>21</v>
      </c>
      <c r="G19" s="186"/>
      <c r="H19" s="185"/>
      <c r="I19" s="176" t="s">
        <v>18</v>
      </c>
      <c r="J19" s="187"/>
      <c r="K19" s="8"/>
      <c r="L19" s="1"/>
      <c r="M19" s="1"/>
      <c r="N19" s="1"/>
      <c r="O19" s="1"/>
      <c r="P19" s="1"/>
      <c r="Q19" s="1"/>
      <c r="R19" s="1"/>
      <c r="S19" s="1"/>
      <c r="T19" s="3"/>
      <c r="U19" s="3"/>
      <c r="V19" s="3"/>
      <c r="W19" s="3"/>
      <c r="X19" s="3"/>
      <c r="Y19" s="3"/>
      <c r="Z19" s="3"/>
      <c r="AA19" s="3"/>
    </row>
    <row r="20" spans="1:27" ht="15.5" x14ac:dyDescent="0.35">
      <c r="A20" s="188"/>
      <c r="B20" s="189"/>
      <c r="C20" s="190"/>
      <c r="D20" s="191"/>
      <c r="E20" s="189"/>
      <c r="F20" s="190"/>
      <c r="G20" s="191"/>
      <c r="H20" s="189"/>
      <c r="I20" s="190"/>
      <c r="J20" s="192"/>
      <c r="K20" s="8"/>
      <c r="L20" s="1"/>
      <c r="M20" s="1"/>
      <c r="N20" s="1"/>
      <c r="O20" s="1"/>
      <c r="P20" s="1"/>
      <c r="Q20" s="1"/>
      <c r="R20" s="1"/>
      <c r="S20" s="1"/>
      <c r="T20" s="3"/>
      <c r="U20" s="3"/>
      <c r="V20" s="3"/>
      <c r="W20" s="3"/>
      <c r="X20" s="3"/>
      <c r="Y20" s="3"/>
      <c r="Z20" s="3"/>
      <c r="AA20" s="3"/>
    </row>
    <row r="21" spans="1:27" ht="15.5" x14ac:dyDescent="0.35">
      <c r="A21" s="188"/>
      <c r="B21" s="189"/>
      <c r="C21" s="190"/>
      <c r="D21" s="191"/>
      <c r="E21" s="189"/>
      <c r="F21" s="190"/>
      <c r="G21" s="191"/>
      <c r="H21" s="189"/>
      <c r="I21" s="190"/>
      <c r="J21" s="192"/>
      <c r="K21" s="8"/>
      <c r="L21" s="1"/>
      <c r="M21" s="1"/>
      <c r="N21" s="1"/>
      <c r="O21" s="1"/>
      <c r="P21" s="1"/>
      <c r="Q21" s="1"/>
      <c r="R21" s="1"/>
      <c r="S21" s="1"/>
      <c r="T21" s="3"/>
      <c r="U21" s="3"/>
      <c r="V21" s="3"/>
      <c r="W21" s="3"/>
      <c r="X21" s="3"/>
      <c r="Y21" s="3"/>
      <c r="Z21" s="3"/>
      <c r="AA21" s="3"/>
    </row>
    <row r="22" spans="1:27" ht="15.5" x14ac:dyDescent="0.35">
      <c r="A22" s="188"/>
      <c r="B22" s="189"/>
      <c r="C22" s="190"/>
      <c r="D22" s="191"/>
      <c r="E22" s="189"/>
      <c r="F22" s="190"/>
      <c r="G22" s="191"/>
      <c r="H22" s="189"/>
      <c r="I22" s="190"/>
      <c r="J22" s="192"/>
      <c r="K22" s="8"/>
      <c r="L22" s="1"/>
      <c r="M22" s="1"/>
      <c r="N22" s="1"/>
      <c r="O22" s="1"/>
      <c r="P22" s="1"/>
      <c r="Q22" s="1"/>
      <c r="R22" s="1"/>
      <c r="S22" s="1"/>
      <c r="T22" s="3"/>
      <c r="U22" s="3"/>
      <c r="V22" s="3"/>
      <c r="W22" s="3"/>
      <c r="X22" s="3"/>
      <c r="Y22" s="3"/>
      <c r="Z22" s="3"/>
      <c r="AA22" s="3"/>
    </row>
    <row r="23" spans="1:27" ht="15.5" x14ac:dyDescent="0.35">
      <c r="A23" s="188"/>
      <c r="B23" s="189"/>
      <c r="C23" s="190"/>
      <c r="D23" s="191"/>
      <c r="E23" s="189"/>
      <c r="F23" s="190"/>
      <c r="G23" s="191"/>
      <c r="H23" s="189"/>
      <c r="I23" s="190"/>
      <c r="J23" s="192"/>
      <c r="K23" s="8"/>
      <c r="L23" s="1"/>
      <c r="M23" s="1"/>
      <c r="N23" s="1"/>
      <c r="O23" s="1"/>
      <c r="P23" s="1"/>
      <c r="Q23" s="1"/>
      <c r="R23" s="1"/>
      <c r="S23" s="1"/>
      <c r="T23" s="3"/>
      <c r="U23" s="3"/>
      <c r="V23" s="3"/>
      <c r="W23" s="3"/>
      <c r="X23" s="3"/>
      <c r="Y23" s="3"/>
      <c r="Z23" s="3"/>
      <c r="AA23" s="3"/>
    </row>
    <row r="24" spans="1:27" ht="15.5" x14ac:dyDescent="0.35">
      <c r="A24" s="188"/>
      <c r="B24" s="189"/>
      <c r="C24" s="190"/>
      <c r="D24" s="191"/>
      <c r="E24" s="189"/>
      <c r="F24" s="190"/>
      <c r="G24" s="191"/>
      <c r="H24" s="189"/>
      <c r="I24" s="190"/>
      <c r="J24" s="192"/>
      <c r="K24" s="8"/>
      <c r="L24" s="1"/>
      <c r="M24" s="1"/>
      <c r="N24" s="1"/>
      <c r="O24" s="1"/>
      <c r="P24" s="1"/>
      <c r="Q24" s="1"/>
      <c r="R24" s="1"/>
      <c r="S24" s="1"/>
      <c r="T24" s="3"/>
      <c r="U24" s="3"/>
      <c r="V24" s="3"/>
      <c r="W24" s="3"/>
      <c r="X24" s="3"/>
      <c r="Y24" s="3"/>
      <c r="Z24" s="3"/>
      <c r="AA24" s="3"/>
    </row>
    <row r="25" spans="1:27" ht="15.5" x14ac:dyDescent="0.35">
      <c r="A25" s="188"/>
      <c r="B25" s="189"/>
      <c r="C25" s="190"/>
      <c r="D25" s="191"/>
      <c r="E25" s="189"/>
      <c r="F25" s="190"/>
      <c r="G25" s="191"/>
      <c r="H25" s="189"/>
      <c r="I25" s="190"/>
      <c r="J25" s="192"/>
      <c r="K25" s="8"/>
      <c r="L25" s="1"/>
      <c r="M25" s="1"/>
      <c r="N25" s="1"/>
      <c r="O25" s="1"/>
      <c r="P25" s="1"/>
      <c r="Q25" s="1"/>
      <c r="R25" s="1"/>
      <c r="S25" s="1"/>
      <c r="T25" s="3"/>
      <c r="U25" s="3"/>
      <c r="V25" s="3"/>
      <c r="W25" s="3"/>
      <c r="X25" s="3"/>
      <c r="Y25" s="3"/>
      <c r="Z25" s="3"/>
      <c r="AA25" s="3"/>
    </row>
    <row r="26" spans="1:27" ht="15.5" x14ac:dyDescent="0.35">
      <c r="A26" s="188"/>
      <c r="B26" s="189"/>
      <c r="C26" s="190"/>
      <c r="D26" s="191"/>
      <c r="E26" s="189"/>
      <c r="F26" s="190"/>
      <c r="G26" s="191"/>
      <c r="H26" s="189"/>
      <c r="I26" s="190"/>
      <c r="J26" s="192"/>
      <c r="K26" s="8"/>
      <c r="L26" s="1"/>
      <c r="M26" s="1"/>
      <c r="N26" s="1"/>
      <c r="O26" s="1"/>
      <c r="P26" s="1"/>
      <c r="Q26" s="1"/>
      <c r="R26" s="1"/>
      <c r="S26" s="1"/>
      <c r="T26" s="3"/>
      <c r="U26" s="3"/>
      <c r="V26" s="3"/>
      <c r="W26" s="3"/>
      <c r="X26" s="3"/>
      <c r="Y26" s="3"/>
      <c r="Z26" s="3"/>
      <c r="AA26" s="3"/>
    </row>
    <row r="27" spans="1:27" ht="15.5" x14ac:dyDescent="0.35">
      <c r="A27" s="188"/>
      <c r="B27" s="189"/>
      <c r="C27" s="190"/>
      <c r="D27" s="191"/>
      <c r="E27" s="189"/>
      <c r="F27" s="190"/>
      <c r="G27" s="191"/>
      <c r="H27" s="189"/>
      <c r="I27" s="190"/>
      <c r="J27" s="192"/>
      <c r="K27" s="8"/>
      <c r="L27" s="1"/>
      <c r="M27" s="1"/>
      <c r="N27" s="1"/>
      <c r="O27" s="1"/>
      <c r="P27" s="1"/>
      <c r="Q27" s="1"/>
      <c r="R27" s="1"/>
      <c r="S27" s="1"/>
      <c r="T27" s="3"/>
      <c r="U27" s="3"/>
      <c r="V27" s="3"/>
      <c r="W27" s="3"/>
      <c r="X27" s="3"/>
      <c r="Y27" s="3"/>
      <c r="Z27" s="3"/>
      <c r="AA27" s="3"/>
    </row>
    <row r="28" spans="1:27" ht="15.5" x14ac:dyDescent="0.35">
      <c r="A28" s="188"/>
      <c r="B28" s="189"/>
      <c r="C28" s="190"/>
      <c r="D28" s="191"/>
      <c r="E28" s="189"/>
      <c r="F28" s="190"/>
      <c r="G28" s="191"/>
      <c r="H28" s="189"/>
      <c r="I28" s="190"/>
      <c r="J28" s="192"/>
      <c r="K28" s="8"/>
      <c r="L28" s="1"/>
      <c r="M28" s="1"/>
      <c r="N28" s="1"/>
      <c r="O28" s="1"/>
      <c r="P28" s="1"/>
      <c r="Q28" s="1"/>
      <c r="R28" s="1"/>
      <c r="S28" s="1"/>
      <c r="T28" s="3"/>
      <c r="U28" s="3"/>
      <c r="V28" s="3"/>
      <c r="W28" s="3"/>
      <c r="X28" s="3"/>
      <c r="Y28" s="3"/>
      <c r="Z28" s="3"/>
      <c r="AA28" s="3"/>
    </row>
    <row r="29" spans="1:27" ht="15.5" x14ac:dyDescent="0.35">
      <c r="A29" s="188"/>
      <c r="B29" s="189"/>
      <c r="C29" s="190"/>
      <c r="D29" s="191"/>
      <c r="E29" s="189"/>
      <c r="F29" s="190"/>
      <c r="G29" s="191"/>
      <c r="H29" s="189"/>
      <c r="I29" s="190"/>
      <c r="J29" s="192"/>
      <c r="K29" s="8"/>
      <c r="L29" s="1"/>
      <c r="M29" s="1"/>
      <c r="N29" s="1"/>
      <c r="O29" s="1"/>
      <c r="P29" s="1"/>
      <c r="Q29" s="1"/>
      <c r="R29" s="1"/>
      <c r="S29" s="1"/>
      <c r="T29" s="3"/>
      <c r="U29" s="3"/>
      <c r="V29" s="3"/>
      <c r="W29" s="3"/>
      <c r="X29" s="3"/>
      <c r="Y29" s="3"/>
      <c r="Z29" s="3"/>
      <c r="AA29" s="3"/>
    </row>
    <row r="30" spans="1:27" ht="15.5" x14ac:dyDescent="0.3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5" x14ac:dyDescent="0.35">
      <c r="A31" s="193"/>
      <c r="B31" s="193"/>
      <c r="C31" s="193"/>
      <c r="D31" s="193"/>
      <c r="E31" s="193"/>
      <c r="F31" s="193"/>
      <c r="G31" s="193"/>
      <c r="H31" s="193"/>
      <c r="I31" s="193"/>
      <c r="J31" s="193"/>
      <c r="K31" s="1"/>
      <c r="L31" s="1"/>
      <c r="M31" s="1"/>
      <c r="N31" s="1"/>
      <c r="O31" s="1"/>
      <c r="P31" s="1"/>
      <c r="Q31" s="1"/>
      <c r="R31" s="1"/>
      <c r="S31" s="1"/>
      <c r="T31" s="3"/>
      <c r="U31" s="3"/>
      <c r="V31" s="3"/>
      <c r="W31" s="3"/>
      <c r="X31" s="3"/>
      <c r="Y31" s="3"/>
      <c r="Z31" s="3"/>
      <c r="AA31" s="3"/>
    </row>
    <row r="32" spans="1:27" ht="15.5" x14ac:dyDescent="0.3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35">
      <c r="A33" s="19" t="s">
        <v>40</v>
      </c>
      <c r="B33" s="18"/>
      <c r="C33" s="18"/>
      <c r="D33" s="18"/>
      <c r="E33" s="18"/>
      <c r="F33" s="18"/>
      <c r="G33" s="18"/>
      <c r="H33" s="18"/>
      <c r="I33" s="18"/>
      <c r="J33" s="18"/>
      <c r="K33" s="1"/>
      <c r="L33" s="1"/>
      <c r="M33" s="1"/>
      <c r="N33" s="1"/>
      <c r="O33" s="1"/>
      <c r="P33" s="1"/>
      <c r="Q33" s="1"/>
      <c r="R33" s="1"/>
      <c r="S33" s="1"/>
      <c r="T33" s="3"/>
      <c r="U33" s="3"/>
      <c r="V33" s="3"/>
      <c r="W33" s="3"/>
      <c r="X33" s="3"/>
      <c r="Y33" s="3"/>
      <c r="Z33" s="3"/>
      <c r="AA33" s="3"/>
    </row>
    <row r="34" spans="1:27" ht="16" thickBot="1" x14ac:dyDescent="0.4">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7.15" customHeight="1" x14ac:dyDescent="0.35">
      <c r="A35" s="9" t="s">
        <v>12</v>
      </c>
      <c r="B35" s="186" t="s">
        <v>22</v>
      </c>
      <c r="C35" s="186"/>
      <c r="D35" s="186"/>
      <c r="E35" s="186"/>
      <c r="F35" s="186"/>
      <c r="G35" s="185"/>
      <c r="H35" s="186" t="s">
        <v>41</v>
      </c>
      <c r="I35" s="186"/>
      <c r="J35" s="187"/>
      <c r="K35" s="1"/>
      <c r="L35" s="1"/>
      <c r="M35" s="1"/>
      <c r="N35" s="1"/>
      <c r="O35" s="1"/>
      <c r="P35" s="1"/>
      <c r="Q35" s="1"/>
      <c r="R35" s="1"/>
      <c r="S35" s="1"/>
      <c r="T35" s="3"/>
      <c r="U35" s="3"/>
      <c r="V35" s="3"/>
      <c r="W35" s="3"/>
      <c r="X35" s="3"/>
      <c r="Y35" s="3"/>
      <c r="Z35" s="3"/>
      <c r="AA35" s="3"/>
    </row>
    <row r="36" spans="1:27" ht="15.65" customHeight="1" x14ac:dyDescent="0.35">
      <c r="A36" s="96">
        <v>1</v>
      </c>
      <c r="B36" s="195" t="s">
        <v>159</v>
      </c>
      <c r="C36" s="195"/>
      <c r="D36" s="195"/>
      <c r="E36" s="195"/>
      <c r="F36" s="195"/>
      <c r="G36" s="195"/>
      <c r="H36" s="194"/>
      <c r="I36" s="191"/>
      <c r="J36" s="192"/>
      <c r="K36" s="1"/>
      <c r="L36" s="1"/>
      <c r="M36" s="1"/>
      <c r="N36" s="1"/>
      <c r="O36" s="1"/>
      <c r="P36" s="1"/>
      <c r="Q36" s="1"/>
      <c r="R36" s="1"/>
      <c r="S36" s="1"/>
      <c r="T36" s="3"/>
      <c r="U36" s="3"/>
      <c r="V36" s="3"/>
      <c r="W36" s="3"/>
      <c r="X36" s="3"/>
      <c r="Y36" s="3"/>
      <c r="Z36" s="3"/>
      <c r="AA36" s="3"/>
    </row>
    <row r="37" spans="1:27" ht="15.65" customHeight="1" x14ac:dyDescent="0.35">
      <c r="A37" s="96">
        <v>2</v>
      </c>
      <c r="B37" s="197" t="s">
        <v>24</v>
      </c>
      <c r="C37" s="198"/>
      <c r="D37" s="198"/>
      <c r="E37" s="198"/>
      <c r="F37" s="198"/>
      <c r="G37" s="199"/>
      <c r="H37" s="194"/>
      <c r="I37" s="191"/>
      <c r="J37" s="192"/>
      <c r="K37" s="1"/>
      <c r="L37" s="1"/>
      <c r="M37" s="1"/>
      <c r="N37" s="1"/>
      <c r="O37" s="1"/>
      <c r="P37" s="1"/>
      <c r="Q37" s="1"/>
      <c r="R37" s="1"/>
      <c r="S37" s="1"/>
      <c r="T37" s="3"/>
      <c r="U37" s="3"/>
      <c r="V37" s="3"/>
      <c r="W37" s="3"/>
      <c r="X37" s="3"/>
      <c r="Y37" s="3"/>
      <c r="Z37" s="3"/>
      <c r="AA37" s="3"/>
    </row>
    <row r="38" spans="1:27" ht="16" customHeight="1" x14ac:dyDescent="0.35">
      <c r="A38" s="96">
        <v>3</v>
      </c>
      <c r="B38" s="197" t="s">
        <v>160</v>
      </c>
      <c r="C38" s="198"/>
      <c r="D38" s="198"/>
      <c r="E38" s="198"/>
      <c r="F38" s="198"/>
      <c r="G38" s="199"/>
      <c r="H38" s="190"/>
      <c r="I38" s="194"/>
      <c r="J38" s="196"/>
      <c r="K38" s="1"/>
      <c r="L38" s="1"/>
      <c r="M38" s="1"/>
      <c r="N38" s="1"/>
      <c r="O38" s="1"/>
      <c r="P38" s="1"/>
      <c r="Q38" s="1"/>
      <c r="R38" s="1"/>
      <c r="S38" s="1"/>
      <c r="T38" s="3"/>
      <c r="U38" s="3"/>
      <c r="V38" s="3"/>
      <c r="W38" s="3"/>
      <c r="X38" s="3"/>
      <c r="Y38" s="3"/>
      <c r="Z38" s="3"/>
      <c r="AA38" s="3"/>
    </row>
    <row r="39" spans="1:27" ht="32.25" customHeight="1" x14ac:dyDescent="0.35">
      <c r="A39" s="96">
        <v>4</v>
      </c>
      <c r="B39" s="197" t="s">
        <v>25</v>
      </c>
      <c r="C39" s="198"/>
      <c r="D39" s="198"/>
      <c r="E39" s="198"/>
      <c r="F39" s="198"/>
      <c r="G39" s="199"/>
      <c r="H39" s="194"/>
      <c r="I39" s="191"/>
      <c r="J39" s="192"/>
      <c r="K39" s="1"/>
      <c r="L39" s="1"/>
      <c r="M39" s="1"/>
      <c r="N39" s="1"/>
      <c r="O39" s="1"/>
      <c r="P39" s="1"/>
      <c r="Q39" s="1"/>
      <c r="R39" s="1"/>
      <c r="S39" s="1"/>
      <c r="T39" s="3"/>
      <c r="U39" s="3"/>
      <c r="V39" s="3"/>
      <c r="W39" s="3"/>
      <c r="X39" s="3"/>
      <c r="Y39" s="3"/>
      <c r="Z39" s="3"/>
      <c r="AA39" s="3"/>
    </row>
    <row r="40" spans="1:27" ht="15.65" customHeight="1" x14ac:dyDescent="0.35">
      <c r="A40" s="97">
        <v>5</v>
      </c>
      <c r="B40" s="197" t="s">
        <v>23</v>
      </c>
      <c r="C40" s="198"/>
      <c r="D40" s="198"/>
      <c r="E40" s="198"/>
      <c r="F40" s="198"/>
      <c r="G40" s="199"/>
      <c r="H40" s="194"/>
      <c r="I40" s="191"/>
      <c r="J40" s="192"/>
      <c r="K40" s="1"/>
      <c r="L40" s="1"/>
      <c r="M40" s="1"/>
      <c r="N40" s="1"/>
      <c r="O40" s="1"/>
      <c r="P40" s="1"/>
      <c r="Q40" s="1"/>
      <c r="R40" s="1"/>
      <c r="S40" s="1"/>
      <c r="T40" s="3"/>
      <c r="U40" s="3"/>
      <c r="V40" s="3"/>
      <c r="W40" s="3"/>
      <c r="X40" s="3"/>
      <c r="Y40" s="3"/>
      <c r="Z40" s="3"/>
      <c r="AA40" s="3"/>
    </row>
    <row r="41" spans="1:27" ht="45" customHeight="1" x14ac:dyDescent="0.35">
      <c r="A41" s="10">
        <v>6</v>
      </c>
      <c r="B41" s="197" t="s">
        <v>161</v>
      </c>
      <c r="C41" s="198"/>
      <c r="D41" s="198"/>
      <c r="E41" s="198"/>
      <c r="F41" s="198"/>
      <c r="G41" s="199"/>
      <c r="H41" s="194"/>
      <c r="I41" s="191"/>
      <c r="J41" s="192"/>
      <c r="K41" s="1"/>
      <c r="L41" s="1"/>
      <c r="M41" s="1"/>
      <c r="N41" s="1"/>
      <c r="O41" s="1"/>
      <c r="P41" s="1"/>
      <c r="Q41" s="1"/>
      <c r="R41" s="1"/>
      <c r="S41" s="1"/>
      <c r="T41" s="3"/>
      <c r="U41" s="3"/>
      <c r="V41" s="3"/>
      <c r="W41" s="3"/>
      <c r="X41" s="3"/>
      <c r="Y41" s="3"/>
      <c r="Z41" s="3"/>
      <c r="AA41" s="3"/>
    </row>
    <row r="42" spans="1:27" ht="15.5" x14ac:dyDescent="0.35">
      <c r="A42" s="10">
        <v>7</v>
      </c>
      <c r="B42" s="200" t="s">
        <v>162</v>
      </c>
      <c r="C42" s="200"/>
      <c r="D42" s="200"/>
      <c r="E42" s="200"/>
      <c r="F42" s="200"/>
      <c r="G42" s="200"/>
      <c r="H42" s="194"/>
      <c r="I42" s="191"/>
      <c r="J42" s="192"/>
      <c r="K42" s="1"/>
      <c r="L42" s="1"/>
      <c r="M42" s="1"/>
      <c r="N42" s="1"/>
      <c r="O42" s="1"/>
      <c r="P42" s="1"/>
      <c r="Q42" s="1"/>
      <c r="R42" s="1"/>
      <c r="S42" s="1"/>
      <c r="T42" s="3"/>
      <c r="U42" s="3"/>
      <c r="V42" s="3"/>
      <c r="W42" s="3"/>
      <c r="X42" s="3"/>
      <c r="Y42" s="3"/>
      <c r="Z42" s="3"/>
      <c r="AA42" s="3"/>
    </row>
    <row r="43" spans="1:27" ht="15.5" x14ac:dyDescent="0.35">
      <c r="A43" s="10">
        <v>8</v>
      </c>
      <c r="B43" s="214" t="s">
        <v>163</v>
      </c>
      <c r="C43" s="215"/>
      <c r="D43" s="215"/>
      <c r="E43" s="215"/>
      <c r="F43" s="215"/>
      <c r="G43" s="216"/>
      <c r="H43" s="194"/>
      <c r="I43" s="191"/>
      <c r="J43" s="192"/>
      <c r="K43" s="1"/>
      <c r="L43" s="1"/>
      <c r="M43" s="1"/>
      <c r="N43" s="1"/>
      <c r="O43" s="1"/>
      <c r="P43" s="1"/>
      <c r="Q43" s="1"/>
      <c r="R43" s="1"/>
      <c r="S43" s="1"/>
      <c r="T43" s="3"/>
      <c r="U43" s="3"/>
      <c r="V43" s="3"/>
      <c r="W43" s="3"/>
      <c r="X43" s="3"/>
      <c r="Y43" s="3"/>
      <c r="Z43" s="3"/>
      <c r="AA43" s="3"/>
    </row>
    <row r="44" spans="1:27" ht="15.5" x14ac:dyDescent="0.35">
      <c r="A44" s="10"/>
      <c r="B44" s="211"/>
      <c r="C44" s="212"/>
      <c r="D44" s="212"/>
      <c r="E44" s="212"/>
      <c r="F44" s="212"/>
      <c r="G44" s="213"/>
      <c r="H44" s="194"/>
      <c r="I44" s="191"/>
      <c r="J44" s="192"/>
      <c r="K44" s="1"/>
      <c r="L44" s="1"/>
      <c r="M44" s="1"/>
      <c r="N44" s="1"/>
      <c r="O44" s="1"/>
      <c r="P44" s="1"/>
      <c r="Q44" s="1"/>
      <c r="R44" s="1"/>
      <c r="S44" s="1"/>
      <c r="T44" s="3"/>
      <c r="U44" s="3"/>
      <c r="V44" s="3"/>
      <c r="W44" s="3"/>
      <c r="X44" s="3"/>
      <c r="Y44" s="3"/>
      <c r="Z44" s="3"/>
      <c r="AA44" s="3"/>
    </row>
    <row r="45" spans="1:27" ht="15.5" x14ac:dyDescent="0.35">
      <c r="A45" s="10"/>
      <c r="B45" s="211"/>
      <c r="C45" s="212"/>
      <c r="D45" s="212"/>
      <c r="E45" s="212"/>
      <c r="F45" s="212"/>
      <c r="G45" s="213"/>
      <c r="H45" s="194"/>
      <c r="I45" s="191"/>
      <c r="J45" s="192"/>
      <c r="K45" s="1"/>
      <c r="L45" s="1"/>
      <c r="M45" s="1"/>
      <c r="N45" s="1"/>
      <c r="O45" s="1"/>
      <c r="P45" s="1"/>
      <c r="Q45" s="1"/>
      <c r="R45" s="1"/>
      <c r="S45" s="1"/>
      <c r="T45" s="3"/>
      <c r="U45" s="3"/>
      <c r="V45" s="3"/>
      <c r="W45" s="3"/>
      <c r="X45" s="3"/>
      <c r="Y45" s="3"/>
      <c r="Z45" s="3"/>
      <c r="AA45" s="3"/>
    </row>
    <row r="46" spans="1:27" ht="16" thickBot="1" x14ac:dyDescent="0.4">
      <c r="A46" s="11"/>
      <c r="B46" s="201"/>
      <c r="C46" s="202"/>
      <c r="D46" s="202"/>
      <c r="E46" s="202"/>
      <c r="F46" s="202"/>
      <c r="G46" s="203"/>
      <c r="H46" s="204"/>
      <c r="I46" s="205"/>
      <c r="J46" s="206"/>
      <c r="K46" s="1"/>
      <c r="L46" s="1"/>
      <c r="M46" s="1"/>
      <c r="N46" s="1"/>
      <c r="O46" s="1"/>
      <c r="P46" s="1"/>
      <c r="Q46" s="1"/>
      <c r="R46" s="1"/>
      <c r="S46" s="1"/>
      <c r="T46" s="3"/>
      <c r="U46" s="3"/>
      <c r="V46" s="3"/>
      <c r="W46" s="3"/>
      <c r="X46" s="3"/>
      <c r="Y46" s="3"/>
      <c r="Z46" s="3"/>
      <c r="AA46" s="3"/>
    </row>
    <row r="47" spans="1:27" ht="15.5" x14ac:dyDescent="0.3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35">
      <c r="A48" s="207" t="s">
        <v>26</v>
      </c>
      <c r="B48" s="207"/>
      <c r="C48" s="207"/>
      <c r="D48" s="207"/>
      <c r="E48" s="207"/>
      <c r="F48" s="207"/>
      <c r="G48" s="207"/>
      <c r="H48" s="207"/>
      <c r="I48" s="207"/>
      <c r="J48" s="207"/>
      <c r="K48" s="1"/>
      <c r="L48" s="1"/>
      <c r="M48" s="1"/>
      <c r="N48" s="1"/>
      <c r="O48" s="1"/>
      <c r="P48" s="1"/>
      <c r="Q48" s="1"/>
      <c r="R48" s="1"/>
      <c r="S48" s="1"/>
      <c r="T48" s="3"/>
      <c r="U48" s="3"/>
      <c r="V48" s="3"/>
      <c r="W48" s="3"/>
      <c r="X48" s="3"/>
      <c r="Y48" s="3"/>
      <c r="Z48" s="3"/>
      <c r="AA48" s="3"/>
    </row>
    <row r="49" spans="1:27" ht="15.5" x14ac:dyDescent="0.3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5" x14ac:dyDescent="0.3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5" x14ac:dyDescent="0.35">
      <c r="A51" s="208" t="s">
        <v>27</v>
      </c>
      <c r="B51" s="208"/>
      <c r="C51" s="208"/>
      <c r="D51" s="208"/>
      <c r="E51" s="209"/>
      <c r="F51" s="210"/>
      <c r="G51" s="210"/>
      <c r="H51" s="210"/>
      <c r="I51" s="210"/>
      <c r="J51" s="210"/>
      <c r="K51" s="1"/>
      <c r="L51" s="1"/>
      <c r="M51" s="1"/>
      <c r="N51" s="1"/>
      <c r="O51" s="1"/>
      <c r="P51" s="1"/>
      <c r="Q51" s="1"/>
      <c r="R51" s="1"/>
      <c r="S51" s="1"/>
      <c r="T51" s="3"/>
      <c r="U51" s="3"/>
      <c r="V51" s="3"/>
      <c r="W51" s="3"/>
      <c r="X51" s="3"/>
      <c r="Y51" s="3"/>
      <c r="Z51" s="3"/>
      <c r="AA51" s="3"/>
    </row>
    <row r="52" spans="1:27" ht="15.5" x14ac:dyDescent="0.3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5" x14ac:dyDescent="0.35">
      <c r="A53" s="208" t="s">
        <v>140</v>
      </c>
      <c r="B53" s="208"/>
      <c r="C53" s="208"/>
      <c r="D53" s="208"/>
      <c r="E53" s="209"/>
      <c r="F53" s="210"/>
      <c r="G53" s="210"/>
      <c r="H53" s="210"/>
      <c r="I53" s="210"/>
      <c r="J53" s="210"/>
      <c r="K53" s="1"/>
      <c r="L53" s="1"/>
      <c r="M53" s="1"/>
      <c r="N53" s="1"/>
      <c r="O53" s="1"/>
      <c r="P53" s="1"/>
      <c r="Q53" s="1"/>
      <c r="R53" s="1"/>
      <c r="S53" s="1"/>
      <c r="T53" s="3"/>
      <c r="U53" s="3"/>
      <c r="V53" s="3"/>
      <c r="W53" s="3"/>
      <c r="X53" s="3"/>
      <c r="Y53" s="3"/>
      <c r="Z53" s="3"/>
      <c r="AA53" s="3"/>
    </row>
    <row r="54" spans="1:27" ht="15.5" x14ac:dyDescent="0.3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5" x14ac:dyDescent="0.3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5" x14ac:dyDescent="0.3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5" x14ac:dyDescent="0.3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5" x14ac:dyDescent="0.3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5" x14ac:dyDescent="0.3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5" x14ac:dyDescent="0.3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5" x14ac:dyDescent="0.3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5" x14ac:dyDescent="0.3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5" x14ac:dyDescent="0.3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5" x14ac:dyDescent="0.3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5" x14ac:dyDescent="0.3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5" x14ac:dyDescent="0.3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5" x14ac:dyDescent="0.3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5" x14ac:dyDescent="0.3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5" x14ac:dyDescent="0.3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5" x14ac:dyDescent="0.3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5" x14ac:dyDescent="0.3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5" x14ac:dyDescent="0.3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5" x14ac:dyDescent="0.3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5" x14ac:dyDescent="0.3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5" x14ac:dyDescent="0.3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5" x14ac:dyDescent="0.3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5" x14ac:dyDescent="0.3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5" x14ac:dyDescent="0.3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5" x14ac:dyDescent="0.3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5" x14ac:dyDescent="0.3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5" x14ac:dyDescent="0.3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5" x14ac:dyDescent="0.3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5" x14ac:dyDescent="0.3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5" x14ac:dyDescent="0.3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5" x14ac:dyDescent="0.3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5" x14ac:dyDescent="0.3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5" x14ac:dyDescent="0.3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5" x14ac:dyDescent="0.3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5" x14ac:dyDescent="0.3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5" x14ac:dyDescent="0.3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5" x14ac:dyDescent="0.3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5" x14ac:dyDescent="0.3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5" x14ac:dyDescent="0.3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5" x14ac:dyDescent="0.3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5" x14ac:dyDescent="0.3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5" x14ac:dyDescent="0.3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5" x14ac:dyDescent="0.3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5" x14ac:dyDescent="0.3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5" x14ac:dyDescent="0.3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5" x14ac:dyDescent="0.3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5" x14ac:dyDescent="0.3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5" x14ac:dyDescent="0.3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5" x14ac:dyDescent="0.3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5" x14ac:dyDescent="0.3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5" x14ac:dyDescent="0.3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5" x14ac:dyDescent="0.3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5" x14ac:dyDescent="0.3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5" x14ac:dyDescent="0.3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5" x14ac:dyDescent="0.3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5" x14ac:dyDescent="0.3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5" x14ac:dyDescent="0.3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5" x14ac:dyDescent="0.3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5" x14ac:dyDescent="0.3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5" x14ac:dyDescent="0.3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5" x14ac:dyDescent="0.3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5" x14ac:dyDescent="0.3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5" x14ac:dyDescent="0.3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5" x14ac:dyDescent="0.3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5" x14ac:dyDescent="0.3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5" x14ac:dyDescent="0.3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5" x14ac:dyDescent="0.3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5" x14ac:dyDescent="0.3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5" x14ac:dyDescent="0.3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5" x14ac:dyDescent="0.3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5" x14ac:dyDescent="0.3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5" x14ac:dyDescent="0.3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5" x14ac:dyDescent="0.3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5" x14ac:dyDescent="0.3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5" x14ac:dyDescent="0.3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5" x14ac:dyDescent="0.3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5" x14ac:dyDescent="0.3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5" x14ac:dyDescent="0.3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5" x14ac:dyDescent="0.3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5" x14ac:dyDescent="0.3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5" x14ac:dyDescent="0.3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5" x14ac:dyDescent="0.3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5" x14ac:dyDescent="0.3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5" x14ac:dyDescent="0.3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5" x14ac:dyDescent="0.3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5" x14ac:dyDescent="0.3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5" x14ac:dyDescent="0.3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5" x14ac:dyDescent="0.3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5" x14ac:dyDescent="0.3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5" x14ac:dyDescent="0.3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5" x14ac:dyDescent="0.3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5" x14ac:dyDescent="0.3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5" x14ac:dyDescent="0.3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5" x14ac:dyDescent="0.3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5" x14ac:dyDescent="0.3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5" x14ac:dyDescent="0.3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5" x14ac:dyDescent="0.3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5" x14ac:dyDescent="0.3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5" x14ac:dyDescent="0.3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5" x14ac:dyDescent="0.3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5" x14ac:dyDescent="0.3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5" x14ac:dyDescent="0.3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5" x14ac:dyDescent="0.3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5" x14ac:dyDescent="0.3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5" x14ac:dyDescent="0.3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5" x14ac:dyDescent="0.3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5" x14ac:dyDescent="0.3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5" x14ac:dyDescent="0.3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5" x14ac:dyDescent="0.3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5" x14ac:dyDescent="0.3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5" x14ac:dyDescent="0.3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5" x14ac:dyDescent="0.3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5" x14ac:dyDescent="0.3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5" x14ac:dyDescent="0.3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5" x14ac:dyDescent="0.3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5" x14ac:dyDescent="0.3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5" x14ac:dyDescent="0.3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5" x14ac:dyDescent="0.3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5" x14ac:dyDescent="0.3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5" x14ac:dyDescent="0.3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5" x14ac:dyDescent="0.3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5" x14ac:dyDescent="0.3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5" x14ac:dyDescent="0.3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5" x14ac:dyDescent="0.3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5" x14ac:dyDescent="0.3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5" x14ac:dyDescent="0.3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5" x14ac:dyDescent="0.3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5" x14ac:dyDescent="0.3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5" x14ac:dyDescent="0.3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5" x14ac:dyDescent="0.3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5" x14ac:dyDescent="0.3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5" x14ac:dyDescent="0.3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5" x14ac:dyDescent="0.3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5" x14ac:dyDescent="0.3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5" x14ac:dyDescent="0.3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5" x14ac:dyDescent="0.3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5" x14ac:dyDescent="0.3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5" x14ac:dyDescent="0.3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5" x14ac:dyDescent="0.3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5" x14ac:dyDescent="0.3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5" x14ac:dyDescent="0.3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5" x14ac:dyDescent="0.3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5" x14ac:dyDescent="0.3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5" x14ac:dyDescent="0.3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5" x14ac:dyDescent="0.3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5" x14ac:dyDescent="0.3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5" x14ac:dyDescent="0.3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5" x14ac:dyDescent="0.3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5" x14ac:dyDescent="0.3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5" x14ac:dyDescent="0.3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5" x14ac:dyDescent="0.3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5" x14ac:dyDescent="0.3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5" x14ac:dyDescent="0.3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5" x14ac:dyDescent="0.3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5" x14ac:dyDescent="0.3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5" x14ac:dyDescent="0.3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5" x14ac:dyDescent="0.3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5" x14ac:dyDescent="0.3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5" x14ac:dyDescent="0.3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5" x14ac:dyDescent="0.3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5" x14ac:dyDescent="0.3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5" x14ac:dyDescent="0.3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5" x14ac:dyDescent="0.3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5" x14ac:dyDescent="0.3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5" x14ac:dyDescent="0.3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5" x14ac:dyDescent="0.3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5" x14ac:dyDescent="0.3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5" x14ac:dyDescent="0.3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5" x14ac:dyDescent="0.3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5" x14ac:dyDescent="0.3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5" x14ac:dyDescent="0.3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5" x14ac:dyDescent="0.3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5" x14ac:dyDescent="0.3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5" x14ac:dyDescent="0.3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5" x14ac:dyDescent="0.3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5" x14ac:dyDescent="0.3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5" x14ac:dyDescent="0.3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5" x14ac:dyDescent="0.3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5" x14ac:dyDescent="0.3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5" x14ac:dyDescent="0.3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5" x14ac:dyDescent="0.3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5" x14ac:dyDescent="0.3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5" x14ac:dyDescent="0.3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5" x14ac:dyDescent="0.3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5" x14ac:dyDescent="0.3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5" x14ac:dyDescent="0.3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5" x14ac:dyDescent="0.3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5" x14ac:dyDescent="0.3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5" x14ac:dyDescent="0.3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5" x14ac:dyDescent="0.3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5" x14ac:dyDescent="0.3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5" x14ac:dyDescent="0.3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5" x14ac:dyDescent="0.3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5" x14ac:dyDescent="0.3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5" x14ac:dyDescent="0.3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5" x14ac:dyDescent="0.3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5" x14ac:dyDescent="0.3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5" x14ac:dyDescent="0.3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5" x14ac:dyDescent="0.3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5" x14ac:dyDescent="0.3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5" x14ac:dyDescent="0.3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5" x14ac:dyDescent="0.3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5" x14ac:dyDescent="0.3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5" x14ac:dyDescent="0.3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5" x14ac:dyDescent="0.3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5" x14ac:dyDescent="0.3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5" x14ac:dyDescent="0.3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5" x14ac:dyDescent="0.3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5" x14ac:dyDescent="0.3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5" x14ac:dyDescent="0.3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5" x14ac:dyDescent="0.3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5" x14ac:dyDescent="0.3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5" x14ac:dyDescent="0.3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5" x14ac:dyDescent="0.3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5" x14ac:dyDescent="0.3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5" x14ac:dyDescent="0.3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5" x14ac:dyDescent="0.3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5" x14ac:dyDescent="0.3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5" x14ac:dyDescent="0.3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5" x14ac:dyDescent="0.3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5" x14ac:dyDescent="0.3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5" x14ac:dyDescent="0.3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5" x14ac:dyDescent="0.3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5" x14ac:dyDescent="0.3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5" x14ac:dyDescent="0.3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5" x14ac:dyDescent="0.3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5" x14ac:dyDescent="0.3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5" x14ac:dyDescent="0.3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5" x14ac:dyDescent="0.3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5" x14ac:dyDescent="0.3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5" x14ac:dyDescent="0.3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5" x14ac:dyDescent="0.3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5" x14ac:dyDescent="0.3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5" x14ac:dyDescent="0.3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5" x14ac:dyDescent="0.3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5" x14ac:dyDescent="0.3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5" x14ac:dyDescent="0.3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5" x14ac:dyDescent="0.3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5" x14ac:dyDescent="0.3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5" x14ac:dyDescent="0.3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5" x14ac:dyDescent="0.3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5" x14ac:dyDescent="0.3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5" x14ac:dyDescent="0.3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5" x14ac:dyDescent="0.3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5" x14ac:dyDescent="0.3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5" x14ac:dyDescent="0.3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H43:J43"/>
    <mergeCell ref="B44:G44"/>
    <mergeCell ref="H44:J44"/>
    <mergeCell ref="B45:G45"/>
    <mergeCell ref="H45:J45"/>
    <mergeCell ref="B43:G43"/>
    <mergeCell ref="H40:J40"/>
    <mergeCell ref="H41:J41"/>
    <mergeCell ref="H42:J42"/>
    <mergeCell ref="H37:J37"/>
    <mergeCell ref="H38:J38"/>
    <mergeCell ref="H39:J39"/>
    <mergeCell ref="B40:G40"/>
    <mergeCell ref="B41:G41"/>
    <mergeCell ref="B42:G42"/>
    <mergeCell ref="B37:G37"/>
    <mergeCell ref="B38:G38"/>
    <mergeCell ref="B39:G39"/>
    <mergeCell ref="A31:J31"/>
    <mergeCell ref="B35:G35"/>
    <mergeCell ref="H35:J35"/>
    <mergeCell ref="H36:J36"/>
    <mergeCell ref="A28:B28"/>
    <mergeCell ref="C28:E28"/>
    <mergeCell ref="F28:H28"/>
    <mergeCell ref="I28:J28"/>
    <mergeCell ref="A29:B29"/>
    <mergeCell ref="C29:E29"/>
    <mergeCell ref="F29:H29"/>
    <mergeCell ref="I29:J29"/>
    <mergeCell ref="B36:G36"/>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45"/>
  <sheetViews>
    <sheetView topLeftCell="A10" zoomScale="115" zoomScaleNormal="115" workbookViewId="0">
      <selection activeCell="B39" sqref="B39:O40"/>
    </sheetView>
  </sheetViews>
  <sheetFormatPr defaultColWidth="9.1796875" defaultRowHeight="15.5" x14ac:dyDescent="0.35"/>
  <cols>
    <col min="1" max="1" width="3.453125" style="12" customWidth="1"/>
    <col min="2" max="16384" width="9.1796875" style="12"/>
  </cols>
  <sheetData>
    <row r="1" spans="1:15" ht="17.5" x14ac:dyDescent="0.35">
      <c r="A1" s="217" t="s">
        <v>131</v>
      </c>
      <c r="B1" s="217"/>
      <c r="C1" s="217"/>
      <c r="D1" s="217"/>
      <c r="E1" s="217"/>
      <c r="F1" s="217"/>
      <c r="G1" s="217"/>
      <c r="H1" s="217"/>
      <c r="I1" s="217"/>
      <c r="J1" s="217"/>
      <c r="K1" s="217"/>
      <c r="L1" s="217"/>
      <c r="M1" s="217"/>
      <c r="N1" s="217"/>
      <c r="O1" s="217"/>
    </row>
    <row r="2" spans="1:15" x14ac:dyDescent="0.35">
      <c r="A2" s="76" t="s">
        <v>39</v>
      </c>
      <c r="B2" s="218" t="s">
        <v>267</v>
      </c>
      <c r="C2" s="129"/>
      <c r="D2" s="129"/>
      <c r="E2" s="129"/>
      <c r="F2" s="129"/>
      <c r="G2" s="129"/>
      <c r="H2" s="129"/>
      <c r="I2" s="129"/>
      <c r="J2" s="129"/>
      <c r="K2" s="129"/>
      <c r="L2" s="129"/>
      <c r="M2" s="129"/>
      <c r="N2" s="129"/>
      <c r="O2" s="129"/>
    </row>
    <row r="3" spans="1:15" x14ac:dyDescent="0.35">
      <c r="A3" s="76"/>
      <c r="B3" s="129"/>
      <c r="C3" s="129"/>
      <c r="D3" s="129"/>
      <c r="E3" s="129"/>
      <c r="F3" s="129"/>
      <c r="G3" s="129"/>
      <c r="H3" s="129"/>
      <c r="I3" s="129"/>
      <c r="J3" s="129"/>
      <c r="K3" s="129"/>
      <c r="L3" s="129"/>
      <c r="M3" s="129"/>
      <c r="N3" s="129"/>
      <c r="O3" s="129"/>
    </row>
    <row r="4" spans="1:15" x14ac:dyDescent="0.35">
      <c r="A4" s="76"/>
      <c r="B4" s="129"/>
      <c r="C4" s="129"/>
      <c r="D4" s="129"/>
      <c r="E4" s="129"/>
      <c r="F4" s="129"/>
      <c r="G4" s="129"/>
      <c r="H4" s="129"/>
      <c r="I4" s="129"/>
      <c r="J4" s="129"/>
      <c r="K4" s="129"/>
      <c r="L4" s="129"/>
      <c r="M4" s="129"/>
      <c r="N4" s="129"/>
      <c r="O4" s="129"/>
    </row>
    <row r="5" spans="1:15" x14ac:dyDescent="0.35">
      <c r="A5" s="76"/>
      <c r="B5" s="129"/>
      <c r="C5" s="129"/>
      <c r="D5" s="129"/>
      <c r="E5" s="129"/>
      <c r="F5" s="129"/>
      <c r="G5" s="129"/>
      <c r="H5" s="129"/>
      <c r="I5" s="129"/>
      <c r="J5" s="129"/>
      <c r="K5" s="129"/>
      <c r="L5" s="129"/>
      <c r="M5" s="129"/>
      <c r="N5" s="129"/>
      <c r="O5" s="129"/>
    </row>
    <row r="6" spans="1:15" x14ac:dyDescent="0.35">
      <c r="A6" s="76"/>
      <c r="B6" s="129"/>
      <c r="C6" s="129"/>
      <c r="D6" s="129"/>
      <c r="E6" s="129"/>
      <c r="F6" s="129"/>
      <c r="G6" s="129"/>
      <c r="H6" s="129"/>
      <c r="I6" s="129"/>
      <c r="J6" s="129"/>
      <c r="K6" s="129"/>
      <c r="L6" s="129"/>
      <c r="M6" s="129"/>
      <c r="N6" s="129"/>
      <c r="O6" s="129"/>
    </row>
    <row r="7" spans="1:15" x14ac:dyDescent="0.35">
      <c r="A7" s="76"/>
      <c r="B7" s="129"/>
      <c r="C7" s="129"/>
      <c r="D7" s="129"/>
      <c r="E7" s="129"/>
      <c r="F7" s="129"/>
      <c r="G7" s="129"/>
      <c r="H7" s="129"/>
      <c r="I7" s="129"/>
      <c r="J7" s="129"/>
      <c r="K7" s="129"/>
      <c r="L7" s="129"/>
      <c r="M7" s="129"/>
      <c r="N7" s="129"/>
      <c r="O7" s="129"/>
    </row>
    <row r="8" spans="1:15" x14ac:dyDescent="0.35">
      <c r="A8" s="76"/>
      <c r="B8" s="129"/>
      <c r="C8" s="129"/>
      <c r="D8" s="129"/>
      <c r="E8" s="129"/>
      <c r="F8" s="129"/>
      <c r="G8" s="129"/>
      <c r="H8" s="129"/>
      <c r="I8" s="129"/>
      <c r="J8" s="129"/>
      <c r="K8" s="129"/>
      <c r="L8" s="129"/>
      <c r="M8" s="129"/>
      <c r="N8" s="129"/>
      <c r="O8" s="129"/>
    </row>
    <row r="9" spans="1:15" ht="36.5" customHeight="1" x14ac:dyDescent="0.35">
      <c r="A9" s="76"/>
      <c r="B9" s="129"/>
      <c r="C9" s="129"/>
      <c r="D9" s="129"/>
      <c r="E9" s="129"/>
      <c r="F9" s="129"/>
      <c r="G9" s="129"/>
      <c r="H9" s="129"/>
      <c r="I9" s="129"/>
      <c r="J9" s="129"/>
      <c r="K9" s="129"/>
      <c r="L9" s="129"/>
      <c r="M9" s="129"/>
      <c r="N9" s="129"/>
      <c r="O9" s="129"/>
    </row>
    <row r="10" spans="1:15" x14ac:dyDescent="0.35">
      <c r="A10" s="219" t="s">
        <v>42</v>
      </c>
      <c r="B10" s="129" t="s">
        <v>141</v>
      </c>
      <c r="C10" s="129"/>
      <c r="D10" s="129"/>
      <c r="E10" s="129"/>
      <c r="F10" s="129"/>
      <c r="G10" s="129"/>
      <c r="H10" s="129"/>
      <c r="I10" s="129"/>
      <c r="J10" s="129"/>
      <c r="K10" s="129"/>
      <c r="L10" s="129"/>
      <c r="M10" s="129"/>
      <c r="N10" s="129"/>
      <c r="O10" s="129"/>
    </row>
    <row r="11" spans="1:15" x14ac:dyDescent="0.35">
      <c r="A11" s="219"/>
      <c r="B11" s="129"/>
      <c r="C11" s="129"/>
      <c r="D11" s="129"/>
      <c r="E11" s="129"/>
      <c r="F11" s="129"/>
      <c r="G11" s="129"/>
      <c r="H11" s="129"/>
      <c r="I11" s="129"/>
      <c r="J11" s="129"/>
      <c r="K11" s="129"/>
      <c r="L11" s="129"/>
      <c r="M11" s="129"/>
      <c r="N11" s="129"/>
      <c r="O11" s="129"/>
    </row>
    <row r="12" spans="1:15" x14ac:dyDescent="0.35">
      <c r="A12" s="219"/>
      <c r="B12" s="129"/>
      <c r="C12" s="129"/>
      <c r="D12" s="129"/>
      <c r="E12" s="129"/>
      <c r="F12" s="129"/>
      <c r="G12" s="129"/>
      <c r="H12" s="129"/>
      <c r="I12" s="129"/>
      <c r="J12" s="129"/>
      <c r="K12" s="129"/>
      <c r="L12" s="129"/>
      <c r="M12" s="129"/>
      <c r="N12" s="129"/>
      <c r="O12" s="129"/>
    </row>
    <row r="13" spans="1:15" x14ac:dyDescent="0.35">
      <c r="A13" s="219"/>
      <c r="B13" s="129"/>
      <c r="C13" s="129"/>
      <c r="D13" s="129"/>
      <c r="E13" s="129"/>
      <c r="F13" s="129"/>
      <c r="G13" s="129"/>
      <c r="H13" s="129"/>
      <c r="I13" s="129"/>
      <c r="J13" s="129"/>
      <c r="K13" s="129"/>
      <c r="L13" s="129"/>
      <c r="M13" s="129"/>
      <c r="N13" s="129"/>
      <c r="O13" s="129"/>
    </row>
    <row r="14" spans="1:15" x14ac:dyDescent="0.35">
      <c r="A14" s="219"/>
      <c r="B14" s="129"/>
      <c r="C14" s="129"/>
      <c r="D14" s="129"/>
      <c r="E14" s="129"/>
      <c r="F14" s="129"/>
      <c r="G14" s="129"/>
      <c r="H14" s="129"/>
      <c r="I14" s="129"/>
      <c r="J14" s="129"/>
      <c r="K14" s="129"/>
      <c r="L14" s="129"/>
      <c r="M14" s="129"/>
      <c r="N14" s="129"/>
      <c r="O14" s="129"/>
    </row>
    <row r="15" spans="1:15" x14ac:dyDescent="0.35">
      <c r="A15" s="219"/>
      <c r="B15" s="129"/>
      <c r="C15" s="129"/>
      <c r="D15" s="129"/>
      <c r="E15" s="129"/>
      <c r="F15" s="129"/>
      <c r="G15" s="129"/>
      <c r="H15" s="129"/>
      <c r="I15" s="129"/>
      <c r="J15" s="129"/>
      <c r="K15" s="129"/>
      <c r="L15" s="129"/>
      <c r="M15" s="129"/>
      <c r="N15" s="129"/>
      <c r="O15" s="129"/>
    </row>
    <row r="16" spans="1:15" x14ac:dyDescent="0.35">
      <c r="A16" s="219"/>
      <c r="B16" s="129"/>
      <c r="C16" s="129"/>
      <c r="D16" s="129"/>
      <c r="E16" s="129"/>
      <c r="F16" s="129"/>
      <c r="G16" s="129"/>
      <c r="H16" s="129"/>
      <c r="I16" s="129"/>
      <c r="J16" s="129"/>
      <c r="K16" s="129"/>
      <c r="L16" s="129"/>
      <c r="M16" s="129"/>
      <c r="N16" s="129"/>
      <c r="O16" s="129"/>
    </row>
    <row r="17" spans="1:15" x14ac:dyDescent="0.35">
      <c r="A17" s="219"/>
      <c r="B17" s="129"/>
      <c r="C17" s="129"/>
      <c r="D17" s="129"/>
      <c r="E17" s="129"/>
      <c r="F17" s="129"/>
      <c r="G17" s="129"/>
      <c r="H17" s="129"/>
      <c r="I17" s="129"/>
      <c r="J17" s="129"/>
      <c r="K17" s="129"/>
      <c r="L17" s="129"/>
      <c r="M17" s="129"/>
      <c r="N17" s="129"/>
      <c r="O17" s="129"/>
    </row>
    <row r="18" spans="1:15" x14ac:dyDescent="0.35">
      <c r="A18" s="219"/>
      <c r="B18" s="129"/>
      <c r="C18" s="129"/>
      <c r="D18" s="129"/>
      <c r="E18" s="129"/>
      <c r="F18" s="129"/>
      <c r="G18" s="129"/>
      <c r="H18" s="129"/>
      <c r="I18" s="129"/>
      <c r="J18" s="129"/>
      <c r="K18" s="129"/>
      <c r="L18" s="129"/>
      <c r="M18" s="129"/>
      <c r="N18" s="129"/>
      <c r="O18" s="129"/>
    </row>
    <row r="19" spans="1:15" ht="39" customHeight="1" x14ac:dyDescent="0.35">
      <c r="A19" s="219"/>
      <c r="B19" s="129"/>
      <c r="C19" s="129"/>
      <c r="D19" s="129"/>
      <c r="E19" s="129"/>
      <c r="F19" s="129"/>
      <c r="G19" s="129"/>
      <c r="H19" s="129"/>
      <c r="I19" s="129"/>
      <c r="J19" s="129"/>
      <c r="K19" s="129"/>
      <c r="L19" s="129"/>
      <c r="M19" s="129"/>
      <c r="N19" s="129"/>
      <c r="O19" s="129"/>
    </row>
    <row r="20" spans="1:15" x14ac:dyDescent="0.35">
      <c r="A20" s="219" t="s">
        <v>43</v>
      </c>
      <c r="B20" s="129" t="s">
        <v>261</v>
      </c>
      <c r="C20" s="129"/>
      <c r="D20" s="129"/>
      <c r="E20" s="129"/>
      <c r="F20" s="129"/>
      <c r="G20" s="129"/>
      <c r="H20" s="129"/>
      <c r="I20" s="129"/>
      <c r="J20" s="129"/>
      <c r="K20" s="129"/>
      <c r="L20" s="129"/>
      <c r="M20" s="129"/>
      <c r="N20" s="129"/>
      <c r="O20" s="129"/>
    </row>
    <row r="21" spans="1:15" x14ac:dyDescent="0.35">
      <c r="A21" s="219"/>
      <c r="B21" s="129"/>
      <c r="C21" s="129"/>
      <c r="D21" s="129"/>
      <c r="E21" s="129"/>
      <c r="F21" s="129"/>
      <c r="G21" s="129"/>
      <c r="H21" s="129"/>
      <c r="I21" s="129"/>
      <c r="J21" s="129"/>
      <c r="K21" s="129"/>
      <c r="L21" s="129"/>
      <c r="M21" s="129"/>
      <c r="N21" s="129"/>
      <c r="O21" s="129"/>
    </row>
    <row r="22" spans="1:15" x14ac:dyDescent="0.35">
      <c r="A22" s="219"/>
      <c r="B22" s="129"/>
      <c r="C22" s="129"/>
      <c r="D22" s="129"/>
      <c r="E22" s="129"/>
      <c r="F22" s="129"/>
      <c r="G22" s="129"/>
      <c r="H22" s="129"/>
      <c r="I22" s="129"/>
      <c r="J22" s="129"/>
      <c r="K22" s="129"/>
      <c r="L22" s="129"/>
      <c r="M22" s="129"/>
      <c r="N22" s="129"/>
      <c r="O22" s="129"/>
    </row>
    <row r="23" spans="1:15" x14ac:dyDescent="0.35">
      <c r="A23" s="219" t="s">
        <v>44</v>
      </c>
      <c r="B23" s="129" t="s">
        <v>262</v>
      </c>
      <c r="C23" s="129"/>
      <c r="D23" s="129"/>
      <c r="E23" s="129"/>
      <c r="F23" s="129"/>
      <c r="G23" s="129"/>
      <c r="H23" s="129"/>
      <c r="I23" s="129"/>
      <c r="J23" s="129"/>
      <c r="K23" s="129"/>
      <c r="L23" s="129"/>
      <c r="M23" s="129"/>
      <c r="N23" s="129"/>
      <c r="O23" s="129"/>
    </row>
    <row r="24" spans="1:15" x14ac:dyDescent="0.35">
      <c r="A24" s="219"/>
      <c r="B24" s="129"/>
      <c r="C24" s="129"/>
      <c r="D24" s="129"/>
      <c r="E24" s="129"/>
      <c r="F24" s="129"/>
      <c r="G24" s="129"/>
      <c r="H24" s="129"/>
      <c r="I24" s="129"/>
      <c r="J24" s="129"/>
      <c r="K24" s="129"/>
      <c r="L24" s="129"/>
      <c r="M24" s="129"/>
      <c r="N24" s="129"/>
      <c r="O24" s="129"/>
    </row>
    <row r="25" spans="1:15" x14ac:dyDescent="0.35">
      <c r="A25" s="219"/>
      <c r="B25" s="129"/>
      <c r="C25" s="129"/>
      <c r="D25" s="129"/>
      <c r="E25" s="129"/>
      <c r="F25" s="129"/>
      <c r="G25" s="129"/>
      <c r="H25" s="129"/>
      <c r="I25" s="129"/>
      <c r="J25" s="129"/>
      <c r="K25" s="129"/>
      <c r="L25" s="129"/>
      <c r="M25" s="129"/>
      <c r="N25" s="129"/>
      <c r="O25" s="129"/>
    </row>
    <row r="26" spans="1:15" ht="15.75" customHeight="1" x14ac:dyDescent="0.35">
      <c r="A26" s="219" t="s">
        <v>45</v>
      </c>
      <c r="B26" s="129" t="s">
        <v>264</v>
      </c>
      <c r="C26" s="129"/>
      <c r="D26" s="129"/>
      <c r="E26" s="129"/>
      <c r="F26" s="129"/>
      <c r="G26" s="129"/>
      <c r="H26" s="129"/>
      <c r="I26" s="129"/>
      <c r="J26" s="129"/>
      <c r="K26" s="129"/>
      <c r="L26" s="129"/>
      <c r="M26" s="129"/>
      <c r="N26" s="129"/>
      <c r="O26" s="129"/>
    </row>
    <row r="27" spans="1:15" x14ac:dyDescent="0.35">
      <c r="A27" s="219"/>
      <c r="B27" s="129"/>
      <c r="C27" s="129"/>
      <c r="D27" s="129"/>
      <c r="E27" s="129"/>
      <c r="F27" s="129"/>
      <c r="G27" s="129"/>
      <c r="H27" s="129"/>
      <c r="I27" s="129"/>
      <c r="J27" s="129"/>
      <c r="K27" s="129"/>
      <c r="L27" s="129"/>
      <c r="M27" s="129"/>
      <c r="N27" s="129"/>
      <c r="O27" s="129"/>
    </row>
    <row r="28" spans="1:15" x14ac:dyDescent="0.35">
      <c r="A28" s="20" t="s">
        <v>46</v>
      </c>
      <c r="B28" s="129" t="s">
        <v>48</v>
      </c>
      <c r="C28" s="129"/>
      <c r="D28" s="129"/>
      <c r="E28" s="129"/>
      <c r="F28" s="129"/>
      <c r="G28" s="129"/>
      <c r="H28" s="129"/>
      <c r="I28" s="129"/>
      <c r="J28" s="129"/>
      <c r="K28" s="129"/>
      <c r="L28" s="129"/>
      <c r="M28" s="129"/>
      <c r="N28" s="129"/>
      <c r="O28" s="129"/>
    </row>
    <row r="29" spans="1:15" x14ac:dyDescent="0.35">
      <c r="A29" s="20"/>
      <c r="B29" s="220" t="s">
        <v>143</v>
      </c>
      <c r="C29" s="220"/>
      <c r="D29" s="220"/>
      <c r="E29" s="220"/>
      <c r="F29" s="220"/>
      <c r="G29" s="220"/>
      <c r="H29" s="220"/>
      <c r="I29" s="220"/>
      <c r="J29" s="220"/>
      <c r="K29" s="220"/>
      <c r="L29" s="220"/>
      <c r="M29" s="220"/>
      <c r="N29" s="220"/>
      <c r="O29" s="220"/>
    </row>
    <row r="30" spans="1:15" ht="15.75" customHeight="1" x14ac:dyDescent="0.35">
      <c r="A30" s="20"/>
      <c r="B30" s="129" t="s">
        <v>260</v>
      </c>
      <c r="C30" s="129"/>
      <c r="D30" s="129"/>
      <c r="E30" s="129"/>
      <c r="F30" s="129"/>
      <c r="G30" s="129"/>
      <c r="H30" s="129"/>
      <c r="I30" s="129"/>
      <c r="J30" s="129"/>
      <c r="K30" s="129"/>
      <c r="L30" s="129"/>
      <c r="M30" s="129"/>
      <c r="N30" s="129"/>
      <c r="O30" s="129"/>
    </row>
    <row r="31" spans="1:15" x14ac:dyDescent="0.35">
      <c r="A31" s="20"/>
      <c r="B31" s="129"/>
      <c r="C31" s="129"/>
      <c r="D31" s="129"/>
      <c r="E31" s="129"/>
      <c r="F31" s="129"/>
      <c r="G31" s="129"/>
      <c r="H31" s="129"/>
      <c r="I31" s="129"/>
      <c r="J31" s="129"/>
      <c r="K31" s="129"/>
      <c r="L31" s="129"/>
      <c r="M31" s="129"/>
      <c r="N31" s="129"/>
      <c r="O31" s="129"/>
    </row>
    <row r="32" spans="1:15" ht="33.5" customHeight="1" x14ac:dyDescent="0.35">
      <c r="A32" s="20"/>
      <c r="B32" s="129"/>
      <c r="C32" s="129"/>
      <c r="D32" s="129"/>
      <c r="E32" s="129"/>
      <c r="F32" s="129"/>
      <c r="G32" s="129"/>
      <c r="H32" s="129"/>
      <c r="I32" s="129"/>
      <c r="J32" s="129"/>
      <c r="K32" s="129"/>
      <c r="L32" s="129"/>
      <c r="M32" s="129"/>
      <c r="N32" s="129"/>
      <c r="O32" s="129"/>
    </row>
    <row r="33" spans="1:15" x14ac:dyDescent="0.35">
      <c r="A33" s="20" t="s">
        <v>47</v>
      </c>
      <c r="B33" s="129" t="s">
        <v>298</v>
      </c>
      <c r="C33" s="129"/>
      <c r="D33" s="129"/>
      <c r="E33" s="129"/>
      <c r="F33" s="129"/>
      <c r="G33" s="129"/>
      <c r="H33" s="129"/>
      <c r="I33" s="129"/>
      <c r="J33" s="129"/>
      <c r="K33" s="129"/>
      <c r="L33" s="129"/>
      <c r="M33" s="129"/>
      <c r="N33" s="129"/>
      <c r="O33" s="129"/>
    </row>
    <row r="34" spans="1:15" x14ac:dyDescent="0.35">
      <c r="A34" s="20"/>
      <c r="B34" s="129" t="s">
        <v>49</v>
      </c>
      <c r="C34" s="129"/>
      <c r="D34" s="129"/>
      <c r="E34" s="129"/>
      <c r="F34" s="129"/>
      <c r="G34" s="129"/>
      <c r="H34" s="129"/>
      <c r="I34" s="129"/>
      <c r="J34" s="129"/>
      <c r="K34" s="129"/>
      <c r="L34" s="129"/>
      <c r="M34" s="129"/>
      <c r="N34" s="129"/>
      <c r="O34" s="129"/>
    </row>
    <row r="35" spans="1:15" x14ac:dyDescent="0.35">
      <c r="A35" s="20"/>
      <c r="B35" s="129" t="s">
        <v>50</v>
      </c>
      <c r="C35" s="129"/>
      <c r="D35" s="129"/>
      <c r="E35" s="129"/>
      <c r="F35" s="129"/>
      <c r="G35" s="129"/>
      <c r="H35" s="129"/>
      <c r="I35" s="129"/>
      <c r="J35" s="129"/>
      <c r="K35" s="129"/>
      <c r="L35" s="129"/>
      <c r="M35" s="129"/>
      <c r="N35" s="129"/>
      <c r="O35" s="129"/>
    </row>
    <row r="36" spans="1:15" ht="15.75" customHeight="1" x14ac:dyDescent="0.35">
      <c r="A36" s="20"/>
      <c r="B36" s="129" t="s">
        <v>70</v>
      </c>
      <c r="C36" s="129"/>
      <c r="D36" s="129"/>
      <c r="E36" s="129"/>
      <c r="F36" s="129"/>
      <c r="G36" s="129"/>
      <c r="H36" s="129"/>
      <c r="I36" s="129"/>
      <c r="J36" s="129"/>
      <c r="K36" s="129"/>
      <c r="L36" s="129"/>
      <c r="M36" s="129"/>
      <c r="N36" s="129"/>
      <c r="O36" s="129"/>
    </row>
    <row r="37" spans="1:15" ht="15.75" customHeight="1" x14ac:dyDescent="0.35">
      <c r="A37" s="20"/>
      <c r="B37" s="129"/>
      <c r="C37" s="129"/>
      <c r="D37" s="129"/>
      <c r="E37" s="129"/>
      <c r="F37" s="129"/>
      <c r="G37" s="129"/>
      <c r="H37" s="129"/>
      <c r="I37" s="129"/>
      <c r="J37" s="129"/>
      <c r="K37" s="129"/>
      <c r="L37" s="129"/>
      <c r="M37" s="129"/>
      <c r="N37" s="129"/>
      <c r="O37" s="129"/>
    </row>
    <row r="38" spans="1:15" x14ac:dyDescent="0.35">
      <c r="A38" s="20"/>
      <c r="B38" s="129"/>
      <c r="C38" s="129"/>
      <c r="D38" s="129"/>
      <c r="E38" s="129"/>
      <c r="F38" s="129"/>
      <c r="G38" s="129"/>
      <c r="H38" s="129"/>
      <c r="I38" s="129"/>
      <c r="J38" s="129"/>
      <c r="K38" s="129"/>
      <c r="L38" s="129"/>
      <c r="M38" s="129"/>
      <c r="N38" s="129"/>
      <c r="O38" s="129"/>
    </row>
    <row r="39" spans="1:15" x14ac:dyDescent="0.35">
      <c r="A39" s="20"/>
      <c r="B39" s="129" t="s">
        <v>71</v>
      </c>
      <c r="C39" s="129"/>
      <c r="D39" s="129"/>
      <c r="E39" s="129"/>
      <c r="F39" s="129"/>
      <c r="G39" s="129"/>
      <c r="H39" s="129"/>
      <c r="I39" s="129"/>
      <c r="J39" s="129"/>
      <c r="K39" s="129"/>
      <c r="L39" s="129"/>
      <c r="M39" s="129"/>
      <c r="N39" s="129"/>
      <c r="O39" s="129"/>
    </row>
    <row r="40" spans="1:15" x14ac:dyDescent="0.35">
      <c r="A40" s="20"/>
      <c r="B40" s="129"/>
      <c r="C40" s="129"/>
      <c r="D40" s="129"/>
      <c r="E40" s="129"/>
      <c r="F40" s="129"/>
      <c r="G40" s="129"/>
      <c r="H40" s="129"/>
      <c r="I40" s="129"/>
      <c r="J40" s="129"/>
      <c r="K40" s="129"/>
      <c r="L40" s="129"/>
      <c r="M40" s="129"/>
      <c r="N40" s="129"/>
      <c r="O40" s="129"/>
    </row>
    <row r="41" spans="1:15" x14ac:dyDescent="0.35">
      <c r="A41" s="20" t="s">
        <v>130</v>
      </c>
      <c r="B41" s="220" t="s">
        <v>263</v>
      </c>
      <c r="C41" s="220"/>
      <c r="D41" s="220"/>
      <c r="E41" s="220"/>
      <c r="F41" s="220"/>
      <c r="G41" s="220"/>
      <c r="H41" s="220"/>
      <c r="I41" s="220"/>
      <c r="J41" s="220"/>
      <c r="K41" s="220"/>
      <c r="L41" s="220"/>
      <c r="M41" s="220"/>
      <c r="N41" s="220"/>
      <c r="O41" s="220"/>
    </row>
    <row r="42" spans="1:15" x14ac:dyDescent="0.35">
      <c r="A42" s="20"/>
      <c r="B42" s="221" t="s">
        <v>296</v>
      </c>
      <c r="C42" s="221"/>
      <c r="D42" s="221"/>
      <c r="E42" s="221"/>
      <c r="F42" s="221"/>
      <c r="G42" s="221"/>
      <c r="H42" s="221"/>
      <c r="I42" s="221"/>
      <c r="J42" s="221"/>
      <c r="K42" s="221"/>
      <c r="L42" s="221"/>
      <c r="M42" s="221"/>
      <c r="N42" s="221"/>
      <c r="O42" s="221"/>
    </row>
    <row r="43" spans="1:15" x14ac:dyDescent="0.35">
      <c r="A43" s="20"/>
      <c r="B43" s="221" t="s">
        <v>297</v>
      </c>
      <c r="C43" s="221"/>
      <c r="D43" s="221"/>
      <c r="E43" s="221"/>
      <c r="F43" s="221"/>
      <c r="G43" s="221"/>
      <c r="H43" s="221"/>
      <c r="I43" s="221"/>
      <c r="J43" s="221"/>
      <c r="K43" s="221"/>
      <c r="L43" s="221"/>
      <c r="M43" s="221"/>
      <c r="N43" s="221"/>
      <c r="O43" s="221"/>
    </row>
    <row r="44" spans="1:15" x14ac:dyDescent="0.35">
      <c r="A44" s="20"/>
      <c r="B44" s="221" t="s">
        <v>259</v>
      </c>
      <c r="C44" s="221"/>
      <c r="D44" s="221"/>
      <c r="E44" s="221"/>
      <c r="F44" s="221"/>
      <c r="G44" s="221"/>
      <c r="H44" s="221"/>
      <c r="I44" s="221"/>
      <c r="J44" s="221"/>
      <c r="K44" s="221"/>
      <c r="L44" s="221"/>
      <c r="M44" s="221"/>
      <c r="N44" s="221"/>
      <c r="O44" s="221"/>
    </row>
    <row r="45" spans="1:15" x14ac:dyDescent="0.35">
      <c r="A45" s="20"/>
      <c r="B45" s="77"/>
      <c r="C45" s="77"/>
      <c r="D45" s="77"/>
      <c r="E45" s="77"/>
      <c r="F45" s="77"/>
      <c r="G45" s="77"/>
      <c r="H45" s="77"/>
      <c r="I45" s="77"/>
      <c r="J45" s="77"/>
      <c r="K45" s="77"/>
      <c r="L45" s="77"/>
      <c r="M45" s="77"/>
      <c r="N45" s="77"/>
      <c r="O45" s="77"/>
    </row>
  </sheetData>
  <mergeCells count="22">
    <mergeCell ref="B44:O44"/>
    <mergeCell ref="B33:O33"/>
    <mergeCell ref="B41:O41"/>
    <mergeCell ref="B39:O40"/>
    <mergeCell ref="B42:O42"/>
    <mergeCell ref="B43:O43"/>
    <mergeCell ref="A1:O1"/>
    <mergeCell ref="B2:O9"/>
    <mergeCell ref="A10:A19"/>
    <mergeCell ref="B35:O35"/>
    <mergeCell ref="B36:O38"/>
    <mergeCell ref="B26:O27"/>
    <mergeCell ref="B34:O34"/>
    <mergeCell ref="B10:O19"/>
    <mergeCell ref="A20:A22"/>
    <mergeCell ref="B20:O22"/>
    <mergeCell ref="A23:A25"/>
    <mergeCell ref="B23:O25"/>
    <mergeCell ref="A26:A27"/>
    <mergeCell ref="B28:O28"/>
    <mergeCell ref="B29:O29"/>
    <mergeCell ref="B30:O3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9EA58-FD7C-429C-AFAC-3D37E4249E24}">
  <sheetPr>
    <pageSetUpPr fitToPage="1"/>
  </sheetPr>
  <dimension ref="A1:D58"/>
  <sheetViews>
    <sheetView zoomScaleNormal="100" workbookViewId="0">
      <selection activeCell="E6" sqref="E6"/>
    </sheetView>
  </sheetViews>
  <sheetFormatPr defaultColWidth="9.1796875" defaultRowHeight="15.5" x14ac:dyDescent="0.35"/>
  <cols>
    <col min="1" max="1" width="10" style="98" customWidth="1"/>
    <col min="2" max="2" width="56.453125" style="98" customWidth="1"/>
    <col min="3" max="3" width="50.7265625" style="98" customWidth="1"/>
    <col min="4" max="4" width="38.54296875" style="98" customWidth="1"/>
    <col min="5" max="5" width="48.453125" style="98" customWidth="1"/>
    <col min="6" max="6" width="24.26953125" style="98" customWidth="1"/>
    <col min="7" max="16384" width="9.1796875" style="98"/>
  </cols>
  <sheetData>
    <row r="1" spans="1:4" x14ac:dyDescent="0.35">
      <c r="D1" s="100"/>
    </row>
    <row r="2" spans="1:4" x14ac:dyDescent="0.35">
      <c r="A2" s="230" t="str">
        <f>Pasiūlymas!B30</f>
        <v>Gyvybinių funkcijų monitorius (I tipas)</v>
      </c>
      <c r="B2" s="230"/>
      <c r="C2" s="230"/>
      <c r="D2" s="230"/>
    </row>
    <row r="3" spans="1:4" x14ac:dyDescent="0.35">
      <c r="A3" s="107" t="s">
        <v>11</v>
      </c>
      <c r="B3" s="108"/>
      <c r="C3" s="108"/>
      <c r="D3" s="109"/>
    </row>
    <row r="4" spans="1:4" s="99" customFormat="1" ht="82.5" customHeight="1" x14ac:dyDescent="0.35">
      <c r="A4" s="110" t="s">
        <v>33</v>
      </c>
      <c r="B4" s="110" t="s">
        <v>34</v>
      </c>
      <c r="C4" s="110" t="s">
        <v>35</v>
      </c>
      <c r="D4" s="111" t="s">
        <v>36</v>
      </c>
    </row>
    <row r="5" spans="1:4" s="99" customFormat="1" ht="31" x14ac:dyDescent="0.35">
      <c r="A5" s="103" t="s">
        <v>137</v>
      </c>
      <c r="B5" s="112" t="s">
        <v>165</v>
      </c>
      <c r="C5" s="113" t="s">
        <v>166</v>
      </c>
      <c r="D5" s="114"/>
    </row>
    <row r="6" spans="1:4" s="99" customFormat="1" ht="42" customHeight="1" x14ac:dyDescent="0.35">
      <c r="A6" s="101" t="s">
        <v>138</v>
      </c>
      <c r="B6" s="112" t="s">
        <v>167</v>
      </c>
      <c r="C6" s="113" t="s">
        <v>168</v>
      </c>
      <c r="D6" s="114"/>
    </row>
    <row r="7" spans="1:4" s="99" customFormat="1" x14ac:dyDescent="0.35">
      <c r="A7" s="222" t="s">
        <v>139</v>
      </c>
      <c r="B7" s="231" t="s">
        <v>169</v>
      </c>
      <c r="C7" s="113" t="s">
        <v>270</v>
      </c>
      <c r="D7" s="114"/>
    </row>
    <row r="8" spans="1:4" s="99" customFormat="1" ht="15" customHeight="1" x14ac:dyDescent="0.35">
      <c r="A8" s="223"/>
      <c r="B8" s="232"/>
      <c r="C8" s="113" t="s">
        <v>271</v>
      </c>
      <c r="D8" s="114"/>
    </row>
    <row r="9" spans="1:4" s="99" customFormat="1" ht="16" x14ac:dyDescent="0.35">
      <c r="A9" s="223"/>
      <c r="B9" s="232"/>
      <c r="C9" s="113" t="s">
        <v>272</v>
      </c>
      <c r="D9" s="114"/>
    </row>
    <row r="10" spans="1:4" s="99" customFormat="1" ht="31" x14ac:dyDescent="0.35">
      <c r="A10" s="223"/>
      <c r="B10" s="232"/>
      <c r="C10" s="113" t="s">
        <v>273</v>
      </c>
      <c r="D10" s="114"/>
    </row>
    <row r="11" spans="1:4" s="99" customFormat="1" ht="32.25" customHeight="1" x14ac:dyDescent="0.35">
      <c r="A11" s="224"/>
      <c r="B11" s="233"/>
      <c r="C11" s="113" t="s">
        <v>274</v>
      </c>
      <c r="D11" s="114"/>
    </row>
    <row r="12" spans="1:4" s="99" customFormat="1" ht="46.5" x14ac:dyDescent="0.35">
      <c r="A12" s="222" t="s">
        <v>145</v>
      </c>
      <c r="B12" s="231" t="s">
        <v>170</v>
      </c>
      <c r="C12" s="115" t="s">
        <v>275</v>
      </c>
      <c r="D12" s="114"/>
    </row>
    <row r="13" spans="1:4" s="99" customFormat="1" ht="31" x14ac:dyDescent="0.35">
      <c r="A13" s="224"/>
      <c r="B13" s="232"/>
      <c r="C13" s="115" t="s">
        <v>276</v>
      </c>
      <c r="D13" s="114"/>
    </row>
    <row r="14" spans="1:4" s="99" customFormat="1" ht="46.5" x14ac:dyDescent="0.35">
      <c r="A14" s="222" t="s">
        <v>146</v>
      </c>
      <c r="B14" s="228" t="s">
        <v>171</v>
      </c>
      <c r="C14" s="117" t="s">
        <v>266</v>
      </c>
      <c r="D14" s="114"/>
    </row>
    <row r="15" spans="1:4" s="99" customFormat="1" ht="33" customHeight="1" x14ac:dyDescent="0.35">
      <c r="A15" s="224"/>
      <c r="B15" s="229"/>
      <c r="C15" s="115" t="s">
        <v>277</v>
      </c>
      <c r="D15" s="114"/>
    </row>
    <row r="16" spans="1:4" s="99" customFormat="1" x14ac:dyDescent="0.35">
      <c r="A16" s="222" t="s">
        <v>172</v>
      </c>
      <c r="B16" s="225" t="s">
        <v>173</v>
      </c>
      <c r="C16" s="115" t="s">
        <v>278</v>
      </c>
      <c r="D16" s="114"/>
    </row>
    <row r="17" spans="1:4" s="99" customFormat="1" x14ac:dyDescent="0.35">
      <c r="A17" s="223"/>
      <c r="B17" s="226"/>
      <c r="C17" s="115" t="s">
        <v>279</v>
      </c>
      <c r="D17" s="114"/>
    </row>
    <row r="18" spans="1:4" s="99" customFormat="1" x14ac:dyDescent="0.35">
      <c r="A18" s="223"/>
      <c r="B18" s="226"/>
      <c r="C18" s="115" t="s">
        <v>280</v>
      </c>
      <c r="D18" s="114"/>
    </row>
    <row r="19" spans="1:4" s="99" customFormat="1" x14ac:dyDescent="0.35">
      <c r="A19" s="223"/>
      <c r="B19" s="226"/>
      <c r="C19" s="115" t="s">
        <v>281</v>
      </c>
      <c r="D19" s="114"/>
    </row>
    <row r="20" spans="1:4" s="99" customFormat="1" x14ac:dyDescent="0.35">
      <c r="A20" s="223"/>
      <c r="B20" s="226"/>
      <c r="C20" s="115" t="s">
        <v>282</v>
      </c>
      <c r="D20" s="114"/>
    </row>
    <row r="21" spans="1:4" s="99" customFormat="1" x14ac:dyDescent="0.35">
      <c r="A21" s="223"/>
      <c r="B21" s="226"/>
      <c r="C21" s="115" t="s">
        <v>283</v>
      </c>
      <c r="D21" s="114"/>
    </row>
    <row r="22" spans="1:4" s="99" customFormat="1" ht="31" x14ac:dyDescent="0.35">
      <c r="A22" s="224"/>
      <c r="B22" s="227"/>
      <c r="C22" s="115" t="s">
        <v>284</v>
      </c>
      <c r="D22" s="114"/>
    </row>
    <row r="23" spans="1:4" s="99" customFormat="1" x14ac:dyDescent="0.35">
      <c r="A23" s="101" t="s">
        <v>174</v>
      </c>
      <c r="B23" s="116" t="s">
        <v>175</v>
      </c>
      <c r="C23" s="116"/>
      <c r="D23" s="114"/>
    </row>
    <row r="24" spans="1:4" s="99" customFormat="1" x14ac:dyDescent="0.35">
      <c r="A24" s="101" t="s">
        <v>176</v>
      </c>
      <c r="B24" s="116" t="s">
        <v>177</v>
      </c>
      <c r="C24" s="116" t="s">
        <v>178</v>
      </c>
      <c r="D24" s="114"/>
    </row>
    <row r="25" spans="1:4" s="99" customFormat="1" x14ac:dyDescent="0.35">
      <c r="A25" s="101" t="s">
        <v>179</v>
      </c>
      <c r="B25" s="116" t="s">
        <v>180</v>
      </c>
      <c r="C25" s="116" t="s">
        <v>181</v>
      </c>
      <c r="D25" s="114"/>
    </row>
    <row r="26" spans="1:4" s="99" customFormat="1" x14ac:dyDescent="0.35">
      <c r="A26" s="222" t="s">
        <v>182</v>
      </c>
      <c r="B26" s="228" t="s">
        <v>183</v>
      </c>
      <c r="C26" s="115" t="s">
        <v>285</v>
      </c>
      <c r="D26" s="114"/>
    </row>
    <row r="27" spans="1:4" s="99" customFormat="1" x14ac:dyDescent="0.35">
      <c r="A27" s="223"/>
      <c r="B27" s="228"/>
      <c r="C27" s="115" t="s">
        <v>286</v>
      </c>
      <c r="D27" s="114"/>
    </row>
    <row r="28" spans="1:4" s="99" customFormat="1" x14ac:dyDescent="0.35">
      <c r="A28" s="223"/>
      <c r="B28" s="228"/>
      <c r="C28" s="115" t="s">
        <v>287</v>
      </c>
      <c r="D28" s="114"/>
    </row>
    <row r="29" spans="1:4" s="99" customFormat="1" x14ac:dyDescent="0.35">
      <c r="A29" s="223"/>
      <c r="B29" s="228"/>
      <c r="C29" s="117" t="s">
        <v>184</v>
      </c>
      <c r="D29" s="114"/>
    </row>
    <row r="30" spans="1:4" s="99" customFormat="1" x14ac:dyDescent="0.35">
      <c r="A30" s="224"/>
      <c r="B30" s="228"/>
      <c r="C30" s="115" t="s">
        <v>288</v>
      </c>
      <c r="D30" s="114"/>
    </row>
    <row r="31" spans="1:4" s="99" customFormat="1" x14ac:dyDescent="0.35">
      <c r="A31" s="101" t="s">
        <v>185</v>
      </c>
      <c r="B31" s="116" t="s">
        <v>186</v>
      </c>
      <c r="C31" s="116" t="s">
        <v>187</v>
      </c>
      <c r="D31" s="114"/>
    </row>
    <row r="32" spans="1:4" s="99" customFormat="1" x14ac:dyDescent="0.35">
      <c r="A32" s="101" t="s">
        <v>188</v>
      </c>
      <c r="B32" s="116" t="s">
        <v>189</v>
      </c>
      <c r="C32" s="116" t="s">
        <v>190</v>
      </c>
      <c r="D32" s="114"/>
    </row>
    <row r="33" spans="1:4" s="99" customFormat="1" ht="31" x14ac:dyDescent="0.35">
      <c r="A33" s="101" t="s">
        <v>191</v>
      </c>
      <c r="B33" s="116" t="s">
        <v>192</v>
      </c>
      <c r="C33" s="116" t="s">
        <v>193</v>
      </c>
      <c r="D33" s="114"/>
    </row>
    <row r="34" spans="1:4" s="99" customFormat="1" ht="31" x14ac:dyDescent="0.35">
      <c r="A34" s="101" t="s">
        <v>194</v>
      </c>
      <c r="B34" s="116" t="s">
        <v>195</v>
      </c>
      <c r="C34" s="116" t="s">
        <v>196</v>
      </c>
      <c r="D34" s="114"/>
    </row>
    <row r="35" spans="1:4" s="99" customFormat="1" x14ac:dyDescent="0.35">
      <c r="A35" s="101" t="s">
        <v>197</v>
      </c>
      <c r="B35" s="117" t="s">
        <v>198</v>
      </c>
      <c r="C35" s="117" t="s">
        <v>199</v>
      </c>
      <c r="D35" s="114"/>
    </row>
    <row r="36" spans="1:4" s="99" customFormat="1" ht="17.5" x14ac:dyDescent="0.35">
      <c r="A36" s="101" t="s">
        <v>200</v>
      </c>
      <c r="B36" s="116" t="s">
        <v>289</v>
      </c>
      <c r="C36" s="116"/>
      <c r="D36" s="114"/>
    </row>
    <row r="37" spans="1:4" s="99" customFormat="1" ht="17.5" x14ac:dyDescent="0.35">
      <c r="A37" s="118" t="s">
        <v>201</v>
      </c>
      <c r="B37" s="116" t="s">
        <v>290</v>
      </c>
      <c r="C37" s="116" t="s">
        <v>202</v>
      </c>
      <c r="D37" s="114"/>
    </row>
    <row r="38" spans="1:4" s="99" customFormat="1" ht="33" x14ac:dyDescent="0.35">
      <c r="A38" s="102" t="s">
        <v>203</v>
      </c>
      <c r="B38" s="116" t="s">
        <v>291</v>
      </c>
      <c r="C38" s="116" t="s">
        <v>292</v>
      </c>
      <c r="D38" s="114"/>
    </row>
    <row r="39" spans="1:4" s="99" customFormat="1" x14ac:dyDescent="0.35">
      <c r="A39" s="102" t="s">
        <v>204</v>
      </c>
      <c r="B39" s="116" t="s">
        <v>205</v>
      </c>
      <c r="C39" s="116" t="s">
        <v>206</v>
      </c>
      <c r="D39" s="114"/>
    </row>
    <row r="40" spans="1:4" s="99" customFormat="1" ht="31" x14ac:dyDescent="0.35">
      <c r="A40" s="222" t="s">
        <v>207</v>
      </c>
      <c r="B40" s="228" t="s">
        <v>293</v>
      </c>
      <c r="C40" s="116" t="s">
        <v>208</v>
      </c>
      <c r="D40" s="119"/>
    </row>
    <row r="41" spans="1:4" s="99" customFormat="1" ht="31" x14ac:dyDescent="0.35">
      <c r="A41" s="224"/>
      <c r="B41" s="228"/>
      <c r="C41" s="116" t="s">
        <v>209</v>
      </c>
      <c r="D41" s="119"/>
    </row>
    <row r="42" spans="1:4" s="99" customFormat="1" ht="46.5" x14ac:dyDescent="0.35">
      <c r="A42" s="101" t="s">
        <v>210</v>
      </c>
      <c r="B42" s="117" t="s">
        <v>294</v>
      </c>
      <c r="C42" s="117" t="s">
        <v>211</v>
      </c>
      <c r="D42" s="119"/>
    </row>
    <row r="43" spans="1:4" s="99" customFormat="1" x14ac:dyDescent="0.35">
      <c r="A43" s="101" t="s">
        <v>212</v>
      </c>
      <c r="B43" s="116" t="s">
        <v>213</v>
      </c>
      <c r="C43" s="116"/>
      <c r="D43" s="119"/>
    </row>
    <row r="44" spans="1:4" s="99" customFormat="1" x14ac:dyDescent="0.35">
      <c r="A44" s="101" t="s">
        <v>214</v>
      </c>
      <c r="B44" s="116" t="s">
        <v>215</v>
      </c>
      <c r="C44" s="116" t="s">
        <v>216</v>
      </c>
      <c r="D44" s="119"/>
    </row>
    <row r="45" spans="1:4" s="99" customFormat="1" x14ac:dyDescent="0.35">
      <c r="A45" s="101" t="s">
        <v>217</v>
      </c>
      <c r="B45" s="116" t="s">
        <v>218</v>
      </c>
      <c r="C45" s="116" t="s">
        <v>219</v>
      </c>
      <c r="D45" s="119"/>
    </row>
    <row r="46" spans="1:4" s="99" customFormat="1" x14ac:dyDescent="0.35">
      <c r="A46" s="101" t="s">
        <v>220</v>
      </c>
      <c r="B46" s="116" t="s">
        <v>221</v>
      </c>
      <c r="C46" s="116" t="s">
        <v>222</v>
      </c>
      <c r="D46" s="119"/>
    </row>
    <row r="47" spans="1:4" s="99" customFormat="1" x14ac:dyDescent="0.35">
      <c r="A47" s="101" t="s">
        <v>223</v>
      </c>
      <c r="B47" s="116" t="s">
        <v>224</v>
      </c>
      <c r="C47" s="116" t="s">
        <v>225</v>
      </c>
      <c r="D47" s="119"/>
    </row>
    <row r="48" spans="1:4" s="99" customFormat="1" ht="31" x14ac:dyDescent="0.35">
      <c r="A48" s="101" t="s">
        <v>226</v>
      </c>
      <c r="B48" s="116" t="s">
        <v>227</v>
      </c>
      <c r="C48" s="116" t="s">
        <v>228</v>
      </c>
      <c r="D48" s="120"/>
    </row>
    <row r="49" spans="1:4" s="99" customFormat="1" x14ac:dyDescent="0.35">
      <c r="A49" s="101" t="s">
        <v>229</v>
      </c>
      <c r="B49" s="116" t="s">
        <v>230</v>
      </c>
      <c r="C49" s="116"/>
      <c r="D49" s="120"/>
    </row>
    <row r="50" spans="1:4" s="99" customFormat="1" x14ac:dyDescent="0.35">
      <c r="A50" s="101" t="s">
        <v>231</v>
      </c>
      <c r="B50" s="116" t="s">
        <v>232</v>
      </c>
      <c r="C50" s="116" t="s">
        <v>233</v>
      </c>
      <c r="D50" s="120"/>
    </row>
    <row r="51" spans="1:4" s="99" customFormat="1" ht="62" x14ac:dyDescent="0.35">
      <c r="A51" s="101" t="s">
        <v>234</v>
      </c>
      <c r="B51" s="116" t="s">
        <v>235</v>
      </c>
      <c r="C51" s="117" t="s">
        <v>236</v>
      </c>
      <c r="D51" s="120"/>
    </row>
    <row r="52" spans="1:4" s="99" customFormat="1" ht="47.25" customHeight="1" x14ac:dyDescent="0.35">
      <c r="A52" s="101" t="s">
        <v>237</v>
      </c>
      <c r="B52" s="116" t="s">
        <v>238</v>
      </c>
      <c r="C52" s="116" t="s">
        <v>239</v>
      </c>
      <c r="D52" s="120"/>
    </row>
    <row r="53" spans="1:4" s="99" customFormat="1" x14ac:dyDescent="0.35">
      <c r="A53" s="101" t="s">
        <v>240</v>
      </c>
      <c r="B53" s="116" t="s">
        <v>241</v>
      </c>
      <c r="C53" s="116" t="s">
        <v>242</v>
      </c>
      <c r="D53" s="120"/>
    </row>
    <row r="54" spans="1:4" s="99" customFormat="1" x14ac:dyDescent="0.35">
      <c r="A54" s="101" t="s">
        <v>243</v>
      </c>
      <c r="B54" s="116" t="s">
        <v>244</v>
      </c>
      <c r="C54" s="116" t="s">
        <v>245</v>
      </c>
      <c r="D54" s="120"/>
    </row>
    <row r="55" spans="1:4" s="99" customFormat="1" ht="96.65" customHeight="1" x14ac:dyDescent="0.35">
      <c r="A55" s="101" t="s">
        <v>246</v>
      </c>
      <c r="B55" s="116" t="s">
        <v>247</v>
      </c>
      <c r="C55" s="121" t="s">
        <v>248</v>
      </c>
      <c r="D55" s="120"/>
    </row>
    <row r="56" spans="1:4" s="99" customFormat="1" x14ac:dyDescent="0.35">
      <c r="A56" s="103" t="s">
        <v>249</v>
      </c>
      <c r="B56" s="116" t="s">
        <v>250</v>
      </c>
      <c r="C56" s="117" t="s">
        <v>168</v>
      </c>
      <c r="D56" s="119"/>
    </row>
    <row r="57" spans="1:4" x14ac:dyDescent="0.35">
      <c r="A57" s="103">
        <v>15</v>
      </c>
      <c r="B57" s="116" t="s">
        <v>251</v>
      </c>
      <c r="C57" s="104" t="s">
        <v>252</v>
      </c>
      <c r="D57" s="105"/>
    </row>
    <row r="58" spans="1:4" ht="31" x14ac:dyDescent="0.35">
      <c r="A58" s="103">
        <v>16</v>
      </c>
      <c r="B58" s="116" t="s">
        <v>295</v>
      </c>
      <c r="C58" s="104" t="s">
        <v>168</v>
      </c>
      <c r="D58" s="105"/>
    </row>
  </sheetData>
  <mergeCells count="13">
    <mergeCell ref="A14:A15"/>
    <mergeCell ref="B14:B15"/>
    <mergeCell ref="A2:D2"/>
    <mergeCell ref="A7:A11"/>
    <mergeCell ref="B7:B11"/>
    <mergeCell ref="A12:A13"/>
    <mergeCell ref="B12:B13"/>
    <mergeCell ref="A16:A22"/>
    <mergeCell ref="B16:B22"/>
    <mergeCell ref="A26:A30"/>
    <mergeCell ref="B26:B30"/>
    <mergeCell ref="A40:A41"/>
    <mergeCell ref="B40:B41"/>
  </mergeCells>
  <pageMargins left="0.7" right="0.7" top="0.75" bottom="0.75" header="0.3" footer="0.3"/>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20C7-DDFE-4F9F-9744-57809FA96959}">
  <dimension ref="A1:D17"/>
  <sheetViews>
    <sheetView zoomScale="116" workbookViewId="0">
      <selection activeCell="B7" sqref="B7"/>
    </sheetView>
  </sheetViews>
  <sheetFormatPr defaultColWidth="9.1796875" defaultRowHeight="15.5" x14ac:dyDescent="0.35"/>
  <cols>
    <col min="1" max="1" width="41" style="49" bestFit="1" customWidth="1"/>
    <col min="2" max="4" width="60.7265625" style="38" customWidth="1"/>
    <col min="5" max="16384" width="9.1796875" style="38"/>
  </cols>
  <sheetData>
    <row r="1" spans="1:4" ht="16.149999999999999" customHeight="1" x14ac:dyDescent="0.35">
      <c r="A1" s="74"/>
      <c r="B1" s="74"/>
      <c r="C1" s="74"/>
      <c r="D1" s="74"/>
    </row>
    <row r="2" spans="1:4" ht="16.899999999999999" customHeight="1" thickBot="1" x14ac:dyDescent="0.4">
      <c r="A2" s="74"/>
      <c r="B2" s="75"/>
      <c r="C2" s="75"/>
      <c r="D2" s="75"/>
    </row>
    <row r="3" spans="1:4" ht="16" thickBot="1" x14ac:dyDescent="0.4">
      <c r="A3" s="41"/>
      <c r="B3" s="42" t="s">
        <v>103</v>
      </c>
      <c r="C3" s="42" t="s">
        <v>104</v>
      </c>
      <c r="D3" s="42" t="s">
        <v>136</v>
      </c>
    </row>
    <row r="4" spans="1:4" ht="18.5" thickBot="1" x14ac:dyDescent="0.4">
      <c r="A4" s="72" t="s">
        <v>105</v>
      </c>
      <c r="B4" s="43"/>
      <c r="C4" s="43"/>
      <c r="D4" s="43"/>
    </row>
    <row r="5" spans="1:4" ht="33.5" thickBot="1" x14ac:dyDescent="0.4">
      <c r="A5" s="72" t="s">
        <v>106</v>
      </c>
      <c r="B5" s="44"/>
      <c r="C5" s="44"/>
      <c r="D5" s="44"/>
    </row>
    <row r="6" spans="1:4" ht="18.5" thickBot="1" x14ac:dyDescent="0.4">
      <c r="A6" s="72" t="s">
        <v>107</v>
      </c>
      <c r="B6" s="45"/>
      <c r="C6" s="45"/>
      <c r="D6" s="45"/>
    </row>
    <row r="7" spans="1:4" ht="18.5" thickBot="1" x14ac:dyDescent="0.4">
      <c r="A7" s="72" t="s">
        <v>108</v>
      </c>
      <c r="B7" s="45"/>
      <c r="C7" s="45"/>
      <c r="D7" s="45"/>
    </row>
    <row r="8" spans="1:4" ht="18.5" thickBot="1" x14ac:dyDescent="0.4">
      <c r="A8" s="72" t="s">
        <v>109</v>
      </c>
      <c r="B8" s="45"/>
      <c r="C8" s="45"/>
      <c r="D8" s="45"/>
    </row>
    <row r="9" spans="1:4" ht="18.5" thickBot="1" x14ac:dyDescent="0.4">
      <c r="A9" s="72" t="s">
        <v>253</v>
      </c>
      <c r="B9" s="45"/>
      <c r="C9" s="45"/>
      <c r="D9" s="45"/>
    </row>
    <row r="10" spans="1:4" ht="18.5" thickBot="1" x14ac:dyDescent="0.4">
      <c r="A10" s="72" t="s">
        <v>254</v>
      </c>
      <c r="B10" s="45"/>
      <c r="C10" s="45"/>
      <c r="D10" s="45"/>
    </row>
    <row r="12" spans="1:4" x14ac:dyDescent="0.35">
      <c r="A12" s="47" t="s">
        <v>110</v>
      </c>
    </row>
    <row r="13" spans="1:4" ht="18" x14ac:dyDescent="0.45">
      <c r="A13" s="234" t="s">
        <v>132</v>
      </c>
      <c r="B13" s="234"/>
      <c r="C13" s="234"/>
      <c r="D13" s="234"/>
    </row>
    <row r="14" spans="1:4" x14ac:dyDescent="0.35">
      <c r="A14" s="235" t="s">
        <v>144</v>
      </c>
      <c r="B14" s="235"/>
      <c r="C14" s="235"/>
      <c r="D14" s="235"/>
    </row>
    <row r="15" spans="1:4" ht="19.149999999999999" customHeight="1" x14ac:dyDescent="0.35">
      <c r="A15" s="235"/>
      <c r="B15" s="235"/>
      <c r="C15" s="235"/>
      <c r="D15" s="235"/>
    </row>
    <row r="16" spans="1:4" ht="18" x14ac:dyDescent="0.45">
      <c r="A16" s="234" t="s">
        <v>255</v>
      </c>
      <c r="B16" s="234"/>
      <c r="C16" s="234"/>
      <c r="D16" s="234"/>
    </row>
    <row r="17" spans="1:1" x14ac:dyDescent="0.35">
      <c r="A17" s="48"/>
    </row>
  </sheetData>
  <mergeCells count="3">
    <mergeCell ref="A13:D13"/>
    <mergeCell ref="A16:D16"/>
    <mergeCell ref="A14:D15"/>
  </mergeCells>
  <phoneticPr fontId="24" type="noConversion"/>
  <dataValidations count="2">
    <dataValidation type="list" allowBlank="1" showInputMessage="1" showErrorMessage="1" sqref="B5:D5" xr:uid="{B1CC987E-D3ED-4D14-B5D6-6560F7057193}">
      <formula1>"3,4,5,"</formula1>
    </dataValidation>
    <dataValidation type="list" allowBlank="1" showInputMessage="1" showErrorMessage="1" sqref="B6:D10" xr:uid="{A574D770-237D-4D91-94C5-0BBD83B23182}">
      <formula1>"Yra, Nėra,"</formula1>
    </dataValidation>
  </dataValidations>
  <pageMargins left="0.7" right="0.7" top="0.75" bottom="0.75" header="0.3" footer="0.3"/>
  <pageSetup paperSize="9"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3C15-5E06-46D6-BBD5-790E396E1365}">
  <dimension ref="A1:G18"/>
  <sheetViews>
    <sheetView workbookViewId="0">
      <selection activeCell="B13" sqref="B13"/>
    </sheetView>
  </sheetViews>
  <sheetFormatPr defaultColWidth="9.1796875" defaultRowHeight="15.5" x14ac:dyDescent="0.35"/>
  <cols>
    <col min="1" max="1" width="40.453125" style="49" customWidth="1"/>
    <col min="2" max="4" width="60.7265625" style="38" customWidth="1"/>
    <col min="5" max="7" width="9.1796875" style="38"/>
    <col min="8" max="9" width="9.453125" style="38" bestFit="1" customWidth="1"/>
    <col min="10" max="17" width="11.26953125" style="38" bestFit="1" customWidth="1"/>
    <col min="18" max="16384" width="9.1796875" style="38"/>
  </cols>
  <sheetData>
    <row r="1" spans="1:7" x14ac:dyDescent="0.35">
      <c r="A1" s="236"/>
      <c r="B1" s="236"/>
      <c r="C1" s="236"/>
      <c r="D1" s="236"/>
    </row>
    <row r="2" spans="1:7" ht="16" thickBot="1" x14ac:dyDescent="0.4">
      <c r="A2" s="236"/>
      <c r="B2" s="236"/>
      <c r="C2" s="236"/>
      <c r="D2" s="236"/>
    </row>
    <row r="3" spans="1:7" ht="16" thickBot="1" x14ac:dyDescent="0.4">
      <c r="A3" s="38"/>
      <c r="B3" s="50" t="s">
        <v>103</v>
      </c>
      <c r="C3" s="50" t="s">
        <v>104</v>
      </c>
      <c r="D3" s="50" t="s">
        <v>136</v>
      </c>
      <c r="F3" s="46"/>
      <c r="G3" s="46"/>
    </row>
    <row r="4" spans="1:7" ht="33.5" thickBot="1" x14ac:dyDescent="0.5">
      <c r="A4" s="51" t="s">
        <v>111</v>
      </c>
      <c r="B4" s="52">
        <f>('Pasiūlymų suvestinė_Bendra'!B5-'Vertinimo sąlygos'!G4)*('Pasiūlymų suvestinė_Bendra'!B4*(('Vertinimo sąlygos'!G3/100)))</f>
        <v>0</v>
      </c>
      <c r="C4" s="52">
        <f>('Pasiūlymų suvestinė_Bendra'!C5-'Vertinimo sąlygos'!G4)*('Pasiūlymų suvestinė_Bendra'!C4*(('Vertinimo sąlygos'!G3/100)))</f>
        <v>0</v>
      </c>
      <c r="D4" s="52">
        <f>('Pasiūlymų suvestinė_Bendra'!D5-'Vertinimo sąlygos'!G4)*('Pasiūlymų suvestinė_Bendra'!D4*(('Vertinimo sąlygos'!G3/100)))</f>
        <v>0</v>
      </c>
    </row>
    <row r="5" spans="1:7" ht="18" thickBot="1" x14ac:dyDescent="0.5">
      <c r="A5" s="53" t="s">
        <v>112</v>
      </c>
      <c r="B5" s="44">
        <f>'Pasiūlymų suvestinė_Bendra'!B4-'Pasiūlymų suvestinė_Koreguota'!B4</f>
        <v>0</v>
      </c>
      <c r="C5" s="44">
        <f>'Pasiūlymų suvestinė_Bendra'!C4-'Pasiūlymų suvestinė_Koreguota'!C4</f>
        <v>0</v>
      </c>
      <c r="D5" s="44">
        <f>'Pasiūlymų suvestinė_Bendra'!D4-'Pasiūlymų suvestinė_Koreguota'!D4</f>
        <v>0</v>
      </c>
    </row>
    <row r="7" spans="1:7" x14ac:dyDescent="0.35">
      <c r="A7" s="47" t="s">
        <v>113</v>
      </c>
    </row>
    <row r="8" spans="1:7" ht="18" x14ac:dyDescent="0.45">
      <c r="A8" s="234" t="s">
        <v>114</v>
      </c>
      <c r="B8" s="234"/>
      <c r="C8" s="234"/>
      <c r="D8" s="234"/>
    </row>
    <row r="9" spans="1:7" ht="18" x14ac:dyDescent="0.45">
      <c r="A9" s="234" t="s">
        <v>115</v>
      </c>
      <c r="B9" s="234"/>
      <c r="C9" s="234"/>
      <c r="D9" s="234"/>
    </row>
    <row r="10" spans="1:7" x14ac:dyDescent="0.35">
      <c r="A10" s="48"/>
    </row>
    <row r="11" spans="1:7" x14ac:dyDescent="0.35">
      <c r="A11" s="54" t="s">
        <v>102</v>
      </c>
      <c r="B11" s="39"/>
      <c r="C11" s="39"/>
    </row>
    <row r="12" spans="1:7" ht="17.5" x14ac:dyDescent="0.45">
      <c r="A12" s="55" t="s">
        <v>116</v>
      </c>
      <c r="B12" s="39"/>
      <c r="C12" s="39"/>
    </row>
    <row r="13" spans="1:7" x14ac:dyDescent="0.35">
      <c r="A13" s="55"/>
      <c r="B13" s="39"/>
      <c r="C13" s="39"/>
    </row>
    <row r="14" spans="1:7" ht="17.5" x14ac:dyDescent="0.45">
      <c r="A14" s="55" t="s">
        <v>265</v>
      </c>
      <c r="B14" s="39"/>
      <c r="C14" s="39"/>
    </row>
    <row r="15" spans="1:7" x14ac:dyDescent="0.35">
      <c r="A15" s="56"/>
      <c r="B15" s="39"/>
      <c r="C15" s="39"/>
    </row>
    <row r="16" spans="1:7" x14ac:dyDescent="0.35">
      <c r="A16" s="48"/>
    </row>
    <row r="17" spans="1:1" x14ac:dyDescent="0.35">
      <c r="A17" s="48"/>
    </row>
    <row r="18" spans="1:1" x14ac:dyDescent="0.35">
      <c r="A18" s="48"/>
    </row>
  </sheetData>
  <mergeCells count="3">
    <mergeCell ref="A8:D8"/>
    <mergeCell ref="A9:D9"/>
    <mergeCell ref="A1:D2"/>
  </mergeCells>
  <phoneticPr fontId="24" type="noConversion"/>
  <pageMargins left="0.7" right="0.7" top="0.75" bottom="0.75" header="0.3" footer="0.3"/>
  <pageSetup paperSize="9"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B00F-2061-41E7-828E-B2CBF51CCDC4}">
  <dimension ref="A1:D26"/>
  <sheetViews>
    <sheetView workbookViewId="0">
      <selection activeCell="B7" sqref="B7"/>
    </sheetView>
  </sheetViews>
  <sheetFormatPr defaultColWidth="9.1796875" defaultRowHeight="15.5" x14ac:dyDescent="0.35"/>
  <cols>
    <col min="1" max="1" width="37.7265625" style="2" bestFit="1" customWidth="1"/>
    <col min="2" max="4" width="60.7265625" style="2" customWidth="1"/>
    <col min="5" max="6" width="10.7265625" style="2" bestFit="1" customWidth="1"/>
    <col min="7" max="16384" width="9.1796875" style="2"/>
  </cols>
  <sheetData>
    <row r="1" spans="1:4" ht="18" thickBot="1" x14ac:dyDescent="0.4">
      <c r="B1" s="68"/>
      <c r="C1" s="68"/>
      <c r="D1" s="68"/>
    </row>
    <row r="2" spans="1:4" ht="16" thickBot="1" x14ac:dyDescent="0.4">
      <c r="B2" s="50" t="s">
        <v>103</v>
      </c>
      <c r="C2" s="50" t="s">
        <v>104</v>
      </c>
      <c r="D2" s="50" t="s">
        <v>136</v>
      </c>
    </row>
    <row r="3" spans="1:4" ht="18" thickBot="1" x14ac:dyDescent="0.5">
      <c r="A3" s="57" t="s">
        <v>117</v>
      </c>
      <c r="B3" s="58">
        <f>'Pasiūlymų suvestinė_Bendra'!B4</f>
        <v>0</v>
      </c>
      <c r="C3" s="58">
        <f>'Pasiūlymų suvestinė_Bendra'!C4</f>
        <v>0</v>
      </c>
      <c r="D3" s="58">
        <f>'Pasiūlymų suvestinė_Bendra'!D4</f>
        <v>0</v>
      </c>
    </row>
    <row r="4" spans="1:4" ht="18" thickBot="1" x14ac:dyDescent="0.5">
      <c r="A4" s="57" t="s">
        <v>118</v>
      </c>
      <c r="B4" s="58">
        <f>'Pasiūlymų suvestinė_Koreguota'!B5</f>
        <v>0</v>
      </c>
      <c r="C4" s="58">
        <f>'Pasiūlymų suvestinė_Koreguota'!C5</f>
        <v>0</v>
      </c>
      <c r="D4" s="58">
        <f>'Pasiūlymų suvestinė_Koreguota'!D5</f>
        <v>0</v>
      </c>
    </row>
    <row r="5" spans="1:4" ht="18" thickBot="1" x14ac:dyDescent="0.5">
      <c r="A5" s="57" t="s">
        <v>119</v>
      </c>
      <c r="B5" s="59" t="e">
        <f>(MIN(B3:D3)/B3)*'Vertinimo tvarka'!H13</f>
        <v>#DIV/0!</v>
      </c>
      <c r="C5" s="59" t="e">
        <f>(MIN(B3:D3)/C3)*'Vertinimo tvarka'!H13</f>
        <v>#DIV/0!</v>
      </c>
      <c r="D5" s="59" t="e">
        <f>(MIN(B3:D3)/D3)*'Vertinimo tvarka'!H13</f>
        <v>#DIV/0!</v>
      </c>
    </row>
    <row r="6" spans="1:4" ht="18" thickBot="1" x14ac:dyDescent="0.5">
      <c r="A6" s="57" t="s">
        <v>120</v>
      </c>
      <c r="B6" s="59" t="e">
        <f>(MIN(B4:D4)/B4)*'Vertinimo tvarka'!H13</f>
        <v>#DIV/0!</v>
      </c>
      <c r="C6" s="59" t="e">
        <f>(MIN(B4:D4)/C4)*'Vertinimo tvarka'!H13</f>
        <v>#DIV/0!</v>
      </c>
      <c r="D6" s="59" t="e">
        <f>(MIN(B4:D4)/D4)*'Vertinimo tvarka'!H13</f>
        <v>#DIV/0!</v>
      </c>
    </row>
    <row r="7" spans="1:4" ht="18" thickBot="1" x14ac:dyDescent="0.5">
      <c r="A7" s="60" t="s">
        <v>121</v>
      </c>
      <c r="B7" s="59">
        <f>SUM(B8:B12)*'Vertinimo tvarka'!H14</f>
        <v>0</v>
      </c>
      <c r="C7" s="59">
        <f>SUM(C8:C12)*'Vertinimo tvarka'!I14</f>
        <v>0</v>
      </c>
      <c r="D7" s="59">
        <f>SUM(D8:D12)*'Vertinimo tvarka'!J14</f>
        <v>0</v>
      </c>
    </row>
    <row r="8" spans="1:4" ht="17.5" x14ac:dyDescent="0.35">
      <c r="A8" s="61" t="s">
        <v>122</v>
      </c>
      <c r="B8" s="73">
        <f>COUNTIF('Pasiūlymų suvestinė_Bendra'!B6, "Yra")*'Vertinimo tvarka'!F16</f>
        <v>0</v>
      </c>
      <c r="C8" s="73">
        <f>COUNTIF('Pasiūlymų suvestinė_Bendra'!C6, "Yra")*'Vertinimo tvarka'!F16</f>
        <v>0</v>
      </c>
      <c r="D8" s="73">
        <f>COUNTIF('Pasiūlymų suvestinė_Bendra'!D6, "Yra")*'Vertinimo tvarka'!F16</f>
        <v>0</v>
      </c>
    </row>
    <row r="9" spans="1:4" ht="17.5" x14ac:dyDescent="0.35">
      <c r="A9" s="62" t="s">
        <v>123</v>
      </c>
      <c r="B9" s="73">
        <f>COUNTIF('Pasiūlymų suvestinė_Bendra'!B7, "Yra")*'Vertinimo tvarka'!F17</f>
        <v>0</v>
      </c>
      <c r="C9" s="73">
        <f>COUNTIF('Pasiūlymų suvestinė_Bendra'!C7, "Yra")*'Vertinimo tvarka'!F17</f>
        <v>0</v>
      </c>
      <c r="D9" s="73">
        <f>COUNTIF('Pasiūlymų suvestinė_Bendra'!D7, "Yra")*'Vertinimo tvarka'!F17</f>
        <v>0</v>
      </c>
    </row>
    <row r="10" spans="1:4" ht="17.5" x14ac:dyDescent="0.35">
      <c r="A10" s="62" t="s">
        <v>124</v>
      </c>
      <c r="B10" s="73">
        <f>COUNTIF('Pasiūlymų suvestinė_Bendra'!B10, "Yra")*'Vertinimo tvarka'!F18</f>
        <v>0</v>
      </c>
      <c r="C10" s="73">
        <f>COUNTIF('Pasiūlymų suvestinė_Bendra'!C10, "Yra")*'Vertinimo tvarka'!F18</f>
        <v>0</v>
      </c>
      <c r="D10" s="73">
        <f>COUNTIF('Pasiūlymų suvestinė_Bendra'!D10, "Yra")*'Vertinimo tvarka'!F18</f>
        <v>0</v>
      </c>
    </row>
    <row r="11" spans="1:4" ht="17.5" x14ac:dyDescent="0.35">
      <c r="A11" s="61" t="s">
        <v>256</v>
      </c>
      <c r="B11" s="73">
        <f>COUNTIF('Pasiūlymų suvestinė_Bendra'!B9, "Yra")*'Vertinimo tvarka'!F19</f>
        <v>0</v>
      </c>
      <c r="C11" s="73">
        <f>COUNTIF('Pasiūlymų suvestinė_Bendra'!C9, "Yra")*'Vertinimo tvarka'!F19</f>
        <v>0</v>
      </c>
      <c r="D11" s="73">
        <f>COUNTIF('Pasiūlymų suvestinė_Bendra'!D9, "Yra")*'Vertinimo tvarka'!F19</f>
        <v>0</v>
      </c>
    </row>
    <row r="12" spans="1:4" ht="17.5" x14ac:dyDescent="0.35">
      <c r="A12" s="62" t="s">
        <v>257</v>
      </c>
      <c r="B12" s="73">
        <f>COUNTIF('Pasiūlymų suvestinė_Bendra'!B10, "Yra")*'Vertinimo tvarka'!F20</f>
        <v>0</v>
      </c>
      <c r="C12" s="73">
        <f>COUNTIF('Pasiūlymų suvestinė_Bendra'!C10, "Yra")*'Vertinimo tvarka'!F20</f>
        <v>0</v>
      </c>
      <c r="D12" s="73">
        <f>COUNTIF('Pasiūlymų suvestinė_Bendra'!D10, "Yra")*'Vertinimo tvarka'!F20</f>
        <v>0</v>
      </c>
    </row>
    <row r="13" spans="1:4" ht="18" thickBot="1" x14ac:dyDescent="0.5">
      <c r="A13" s="57" t="s">
        <v>125</v>
      </c>
      <c r="B13" s="71" t="e">
        <f>SUM(B6+B7)</f>
        <v>#DIV/0!</v>
      </c>
      <c r="C13" s="71" t="e">
        <f>SUM(C6+C7)</f>
        <v>#DIV/0!</v>
      </c>
      <c r="D13" s="71" t="e">
        <f>SUM(D6+D7)</f>
        <v>#DIV/0!</v>
      </c>
    </row>
    <row r="14" spans="1:4" ht="16" thickBot="1" x14ac:dyDescent="0.4">
      <c r="A14" s="57" t="s">
        <v>126</v>
      </c>
      <c r="B14" s="63" t="e">
        <f>_xlfn.RANK.EQ(B13, $B$13:$D$13, 0)</f>
        <v>#DIV/0!</v>
      </c>
      <c r="C14" s="63" t="e">
        <f t="shared" ref="C14:D14" si="0">_xlfn.RANK.EQ(C13, $B$13:$D$13, 0)</f>
        <v>#DIV/0!</v>
      </c>
      <c r="D14" s="63" t="e">
        <f t="shared" si="0"/>
        <v>#DIV/0!</v>
      </c>
    </row>
    <row r="16" spans="1:4" x14ac:dyDescent="0.35">
      <c r="B16" s="2" t="s">
        <v>127</v>
      </c>
    </row>
    <row r="21" spans="1:1" x14ac:dyDescent="0.35">
      <c r="A21" s="64"/>
    </row>
    <row r="26" spans="1:1" x14ac:dyDescent="0.35">
      <c r="A26" s="65"/>
    </row>
  </sheetData>
  <phoneticPr fontId="24" type="noConversion"/>
  <conditionalFormatting sqref="B14:D14">
    <cfRule type="cellIs" dxfId="1" priority="1" operator="equal">
      <formula>1</formula>
    </cfRule>
    <cfRule type="cellIs" dxfId="0" priority="2" operator="equal">
      <formula>1</formula>
    </cfRule>
  </conditionalFormatting>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Vertinimo sąlygos</vt:lpstr>
      <vt:lpstr>Vertinimo tvarka</vt:lpstr>
      <vt:lpstr>Pasiūlymas</vt:lpstr>
      <vt:lpstr>Subtiekėjai ir priedai</vt:lpstr>
      <vt:lpstr>Specialieji reikalavimai</vt:lpstr>
      <vt:lpstr>Techninė specifikacija </vt:lpstr>
      <vt:lpstr>Pasiūlymų suvestinė_Bendra</vt:lpstr>
      <vt:lpstr>Pasiūlymų suvestinė_Koreguota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2024-08-06T11:04:35Z</dcterms:created>
  <dcterms:modified xsi:type="dcterms:W3CDTF">2025-11-27T12:13:06Z</dcterms:modified>
</cp:coreProperties>
</file>