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974" documentId="13_ncr:1_{DEC08057-B28E-43DF-8060-22606D066CA6}" xr6:coauthVersionLast="47" xr6:coauthVersionMax="47" xr10:uidLastSave="{F401E814-2766-4B39-971B-0D1A53BFB575}"/>
  <bookViews>
    <workbookView xWindow="-110" yWindow="-110" windowWidth="38620" windowHeight="21100" activeTab="4"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20"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8" l="1"/>
  <c r="C10" i="18"/>
  <c r="B10" i="18"/>
  <c r="A2" i="20"/>
  <c r="H13" i="13" l="1"/>
  <c r="H14" i="13"/>
  <c r="C4" i="17"/>
  <c r="C5" i="17" s="1"/>
  <c r="C4" i="18" s="1"/>
  <c r="C9" i="18"/>
  <c r="C8" i="18"/>
  <c r="C3" i="18"/>
  <c r="C37" i="1"/>
  <c r="D9" i="18"/>
  <c r="B9" i="18"/>
  <c r="C36" i="1"/>
  <c r="C35" i="1"/>
  <c r="B3" i="18"/>
  <c r="D8" i="18"/>
  <c r="B8" i="18"/>
  <c r="D3" i="18"/>
  <c r="D4" i="17"/>
  <c r="D5" i="17" s="1"/>
  <c r="D4" i="18" s="1"/>
  <c r="B4" i="17"/>
  <c r="B5" i="17" s="1"/>
  <c r="B4" i="18" s="1"/>
  <c r="G30" i="1"/>
  <c r="H30" i="1" s="1"/>
  <c r="C6" i="18" l="1"/>
  <c r="B5" i="18"/>
  <c r="C5" i="18"/>
  <c r="C7" i="18"/>
  <c r="B7" i="18"/>
  <c r="D6" i="18"/>
  <c r="D5" i="18"/>
  <c r="D7" i="18"/>
  <c r="B6" i="18"/>
  <c r="C11" i="18" l="1"/>
  <c r="D11" i="18"/>
  <c r="B11" i="18"/>
  <c r="B12" i="18" l="1"/>
  <c r="C12" i="18"/>
  <c r="D12" i="18"/>
</calcChain>
</file>

<file path=xl/sharedStrings.xml><?xml version="1.0" encoding="utf-8"?>
<sst xmlns="http://schemas.openxmlformats.org/spreadsheetml/2006/main" count="239" uniqueCount="219">
  <si>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</si>
  <si>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</si>
  <si>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</si>
  <si>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</si>
  <si>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</si>
  <si>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</si>
  <si>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</si>
  <si>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</si>
  <si>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</si>
  <si>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</si>
  <si>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</si>
  <si>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</si>
  <si>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</si>
  <si>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</si>
  <si>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</si>
  <si>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</si>
  <si>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</si>
  <si>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</si>
  <si>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</si>
  <si>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</si>
  <si>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</si>
  <si>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</si>
  <si>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</si>
  <si>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</si>
  <si>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</si>
  <si>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</si>
  <si>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</si>
  <si>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</si>
  <si>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</si>
  <si>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</si>
  <si>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</si>
  <si>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</si>
  <si>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</si>
  <si>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</si>
  <si>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</si>
  <si>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</si>
  <si>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</si>
  <si>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</si>
  <si>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</si>
  <si>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</si>
  <si>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</si>
  <si>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</si>
  <si>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</si>
  <si>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</si>
  <si>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</si>
  <si>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</si>
  <si>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</si>
  <si>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</si>
  <si>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</si>
  <si>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</si>
  <si>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</si>
  <si>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</si>
  <si>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</si>
  <si>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</si>
  <si>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</si>
  <si>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</si>
  <si>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</si>
  <si>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</si>
  <si>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</si>
  <si>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</si>
  <si>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</si>
  <si>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</si>
  <si>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</si>
  <si>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</si>
  <si>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</si>
  <si>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</si>
  <si>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</si>
  <si>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</si>
  <si>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</si>
  <si>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</si>
  <si>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</si>
  <si>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</si>
  <si>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</si>
  <si>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</si>
  <si>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</si>
  <si>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</si>
  <si>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</si>
  <si>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</si>
  <si>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</si>
  <si>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</si>
  <si>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</si>
  <si>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</si>
  <si>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</si>
  <si>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</si>
  <si>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</si>
  <si>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</si>
  <si>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</si>
  <si>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</si>
  <si>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</si>
  <si>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</si>
  <si>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</si>
  <si>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</si>
  <si>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</si>
  <si>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</si>
  <si>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</si>
  <si>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</si>
  <si>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</si>
  <si>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</si>
  <si>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</si>
  <si>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</si>
  <si>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</si>
  <si>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</si>
  <si>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</si>
  <si>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</si>
  <si>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</si>
  <si>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</si>
  <si>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</si>
  <si>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</si>
  <si>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</si>
  <si>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</si>
  <si>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</si>
  <si>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</si>
  <si>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</si>
  <si>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</si>
  <si>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</si>
  <si>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</si>
  <si>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</si>
  <si>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</si>
  <si>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</si>
  <si>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</si>
  <si>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</si>
  <si>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</si>
  <si>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</si>
  <si>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</si>
  <si>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</si>
  <si>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</si>
  <si>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</si>
  <si>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</si>
  <si>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</si>
  <si>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</si>
  <si>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</si>
  <si>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8.</t>
  </si>
  <si>
    <t>SPECIALIEJI REIKALAVIMAI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</si>
  <si>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</si>
  <si>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</si>
  <si>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</si>
  <si>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Įrašyti parametro vertę: yra / nėra</t>
  </si>
  <si>
    <t>Tiekėjas 3</t>
  </si>
  <si>
    <t>1</t>
  </si>
  <si>
    <t>2</t>
  </si>
  <si>
    <t>3</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</si>
  <si>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</si>
  <si>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</si>
  <si>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
  </si>
  <si>
    <t>1. Ne mažiau nei 36 mėn.</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</si>
  <si>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</si>
  <si>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4</t>
  </si>
  <si>
    <t>5</t>
  </si>
  <si>
    <t>2. Pasiūlymo kainos (K) balai apskaičiuojami mažiausios pasiūlytos kainos (Kmin) ir vertinamo pasiūlymo kainos (Kv) santykį padauginant iš kainos lyginamojo svorio (X)*:</t>
  </si>
  <si>
    <t>Kiekis, kompl.</t>
  </si>
  <si>
    <t>Pasiūlymas (Pasiūlymas_techninė specifikacija)</t>
  </si>
  <si>
    <t>Tiekėjo teikiamos deklaracijos</t>
  </si>
  <si>
    <t>Subtiekimo sutartis, ketinimų protokolas, preliminarios sutartys ar kiti dokumentai, patvirtinantys, kad laimėjus pirkimą tiekėjui bus prieinami kitų ūkio subjektų ištekliai (jei pasitelkiami kvalifikacijos atitikimui) (jei taikoma)</t>
  </si>
  <si>
    <t>Įgaliojimas teikti ir pasirašyti pasiūlymą (jei taikoma)</t>
  </si>
  <si>
    <t>....</t>
  </si>
  <si>
    <t>4. Pasiūlymas galioja 90 kalendorinių dienų nuo pasiūlymų pateikimo termino pabaigos.</t>
  </si>
  <si>
    <t>Siūlomos prekės pavadinimas (modelis, konkreti modifikacija), gamintojas, kilmės šalis</t>
  </si>
  <si>
    <t>Nurodyti</t>
  </si>
  <si>
    <t>Monitoriaus ekranas</t>
  </si>
  <si>
    <t>6</t>
  </si>
  <si>
    <t>7</t>
  </si>
  <si>
    <t>8</t>
  </si>
  <si>
    <t>9</t>
  </si>
  <si>
    <t>10</t>
  </si>
  <si>
    <t>Temperatūros matavimo diapazonas</t>
  </si>
  <si>
    <t>11</t>
  </si>
  <si>
    <t>3. atlieka techninės būklės patikrinimus pagal gamintojo reikalavimus/rekomendacijas (jeigu taikoma);</t>
  </si>
  <si>
    <t>2. Mokymai ≥ 30 slaugytojų (mokymų trukmė: ne mažiau 8 akademinės valandos),</t>
  </si>
  <si>
    <t>3. Mokymai ≥ 1 inžinieriui (mokymų trukmė: ne mažiau 4 akademinės valandos).</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</si>
  <si>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</si>
  <si>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r>
      <t xml:space="preserve">Siūlomos prekės privalo turėti CE sertifikatą arba EB deklaraciją. </t>
    </r>
    <r>
      <rPr>
        <b/>
        <sz val="12"/>
        <color theme="1"/>
        <rFont val="Times New Roman"/>
        <family val="1"/>
        <charset val="186"/>
      </rPr>
      <t>Tiekėjas kartu su pristatoma preke privalo pateikti CE sertifikato arba EB deklaracijos kopiją.</t>
    </r>
    <r>
      <rPr>
        <sz val="12"/>
        <color theme="1"/>
        <rFont val="Times New Roman"/>
        <family val="1"/>
      </rPr>
      <t xml:space="preserve"> Pateikiant EB deklaracijos kopiją, kad pasiūlyta prekė atitiks reikiamus standartus, bei prekės klasei būtinus reglamentus, kartu pateikiami ir techniniai dokumentai, pagrindžiantys prekės atitiktį reikiamiems standartams bei reglamentams.</t>
    </r>
  </si>
  <si>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 xml:space="preserve">Tiekėjas dokumentus, įrodančius, kad pirkimo sutartį vykdys turėdami teisę instaliuoti ir teikti garantinį aptarnavimą, privalo pristatyti kartu su prekėmis. </t>
    </r>
  </si>
  <si>
    <t>Personalo mokymai (po apmokymų pateikti apmokymų aktą / sertifikatą arba kitą mokymų faktą įrodantį dokumentą):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</si>
  <si>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</si>
  <si>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</si>
  <si>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 xml:space="preserve">Spaudimas pamatuojamas per </t>
    </r>
    <r>
      <rPr>
        <sz val="12"/>
        <rFont val="Calibri"/>
        <family val="2"/>
        <charset val="186"/>
      </rPr>
      <t>≤</t>
    </r>
    <r>
      <rPr>
        <sz val="12"/>
        <rFont val="Times New Roman"/>
        <family val="1"/>
      </rPr>
      <t xml:space="preserve"> 10 sekundžių</t>
    </r>
  </si>
  <si>
    <t>Integruota ankstyvojo perspėjimo sistema (EWS)</t>
  </si>
  <si>
    <t>Duomenų perdavimas Bluetooth ir WIFI ar lygiaverčiais būdais</t>
  </si>
  <si>
    <t>3. Kadangi siūlomo objekto T1 - T3 techniniai parametrai neturi skaitinių išraiškų (yra arba nėra), todėl parametrų įvertinimas apskaičiuojamas pagal metodiką:</t>
  </si>
  <si>
    <t>Jei siūlomas objektas turi nurodytą pranašumą gauna maksimalų balų skaičių pagal lyginamąjį svorį: T1 = L1 = 0.4, T2 = L2 = 0.3, T3 = L3 = 0.3. Jei siūlomas objektas neturi nurodyto pranašumo gauna 0 balų: T1 = L1 = 0, T2 = L2 = 0, T3 = L3 = 0.</t>
  </si>
  <si>
    <t>Triažinis gyvybinių funkcijų monitorius</t>
  </si>
  <si>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</si>
  <si>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1. Mokymai ≥ 40 gydytojų (mokymų trukmė: ne mažiau 8 akademinės valandos),</t>
  </si>
  <si>
    <t>2. Raiška ≥ (800 x 600) taškų</t>
  </si>
  <si>
    <t>3. Lietimui jautrus ekranas</t>
  </si>
  <si>
    <t>Gyvybinių funkcijų monitoriaus darbo režimai</t>
  </si>
  <si>
    <r>
      <t>1. Momentinio patikrinimo (</t>
    </r>
    <r>
      <rPr>
        <i/>
        <sz val="12"/>
        <rFont val="Times New Roman"/>
        <family val="1"/>
        <charset val="186"/>
      </rPr>
      <t>angl. Spot check ar lygiavertis</t>
    </r>
    <r>
      <rPr>
        <sz val="12"/>
        <rFont val="Times New Roman"/>
        <family val="1"/>
      </rPr>
      <t>) režimas</t>
    </r>
  </si>
  <si>
    <r>
      <t>2. Nuolatinio monitoravimo (</t>
    </r>
    <r>
      <rPr>
        <i/>
        <sz val="12"/>
        <rFont val="Times New Roman"/>
        <family val="1"/>
        <charset val="186"/>
      </rPr>
      <t>angl. Continuous monitoring</t>
    </r>
    <r>
      <rPr>
        <sz val="12"/>
        <rFont val="Times New Roman"/>
        <family val="1"/>
      </rPr>
      <t>) režimas</t>
    </r>
  </si>
  <si>
    <r>
      <t>3. Interavalinio monitoravimo (</t>
    </r>
    <r>
      <rPr>
        <i/>
        <sz val="12"/>
        <rFont val="Times New Roman"/>
        <family val="1"/>
      </rPr>
      <t>angl. Intervals monitoring</t>
    </r>
    <r>
      <rPr>
        <sz val="12"/>
        <rFont val="Times New Roman"/>
        <family val="1"/>
      </rPr>
      <t>) režimas</t>
    </r>
  </si>
  <si>
    <t xml:space="preserve">Registruojami parametrai </t>
  </si>
  <si>
    <t>1. SpO₂</t>
  </si>
  <si>
    <t>2. Pulso dažnis</t>
  </si>
  <si>
    <t>3. Temperatūra</t>
  </si>
  <si>
    <t>4. Neinvazinis kraujospūdis (NIBP)</t>
  </si>
  <si>
    <t>Neinvazinio kraujo spaudimo matavimo trukmė</t>
  </si>
  <si>
    <t>≤ 15 sekundžių. Matuojama jau pučiant manžetę</t>
  </si>
  <si>
    <t>Neinvazinio kraujo spaudimo matavimo diapazonas</t>
  </si>
  <si>
    <t xml:space="preserve">Ne siauresnėse ribose kaip 20 - 250 mmHg </t>
  </si>
  <si>
    <t>Saturacijos (SpO2) matavimo diapazonas</t>
  </si>
  <si>
    <t>1. Ne siauresnis nei 10% - 100%</t>
  </si>
  <si>
    <t>2. 70%-100% diapazone matavimo paklaida ne didesnė nei ±3 arba ne didesnė nei 3 %</t>
  </si>
  <si>
    <t>1. Ne siauresnis nei 33°C – 42°C</t>
  </si>
  <si>
    <t>2. Matavimo paklaida ne didesnė nei ±0,3°C</t>
  </si>
  <si>
    <t>Ekrano indikatoriai</t>
  </si>
  <si>
    <t>1. Maitinimo indikatoriai</t>
  </si>
  <si>
    <t>2. Aliarmų indikatorius</t>
  </si>
  <si>
    <t>3. Baterijos krovimo indikatorius</t>
  </si>
  <si>
    <t>Monitoriaus baterija</t>
  </si>
  <si>
    <t>1. Pakraunama ličio jonų arba lygiavertė</t>
  </si>
  <si>
    <t>2. Užtikrina ≥ 7 valandų autonominį darbą iš baterijos</t>
  </si>
  <si>
    <t>Komplektacija</t>
  </si>
  <si>
    <t>1. Mobilus stovas monitoriui</t>
  </si>
  <si>
    <t>2. 2 komplektai manžečių vienam monitoriui. Į vieną komplektą įeina po 1 vienetą S, M, L arba small adult, adult, larger adult dydžių manžetės. Viso 2 komplektai (6 vnt. manžečių).</t>
  </si>
  <si>
    <t>3. Termometras/temperatūros daviklis temperatūrai matuoti. Temperatūra matuojama ausyje (timpaninis).</t>
  </si>
  <si>
    <t>4. Jeigu naudojami vienkartiniai priedai temperatūros matavimui, tiekėjas turi pateikti ne mažiau kaip vieną pakuotę vienkartinių priemonių.</t>
  </si>
  <si>
    <t>5. SpO2 matavimo daviklis suaugusiems (daugkartinio naudojimo, pirštinis, „clipsinis“) su prailginimo kabeliu (prailginimo kabelį būtina pateikti tik jei gamintojas jį komplektuoja) SpO2 pirštiniam davikliui (daugkartinio naudojimo) - ne mažiau 1 vnt.</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</si>
  <si>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</si>
  <si>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 xml:space="preserve">1. Ekrano įstrižainė </t>
    </r>
    <r>
      <rPr>
        <sz val="12"/>
        <rFont val="Calibri"/>
        <family val="2"/>
        <charset val="186"/>
      </rPr>
      <t>≥</t>
    </r>
    <r>
      <rPr>
        <sz val="12"/>
        <rFont val="Times New Roman"/>
        <family val="1"/>
      </rPr>
      <t xml:space="preserve"> </t>
    </r>
    <r>
      <rPr>
        <sz val="12"/>
        <rFont val="Times New Roman"/>
        <family val="1"/>
        <charset val="186"/>
      </rPr>
      <t>8 coliai</t>
    </r>
  </si>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</sst>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name val="Times New Roman"/>
      <family val="1"/>
      <charset val="186"/>
    </font>
    <font>
      <b/>
      <sz val="12"/>
      <color theme="1"/>
      <name val="Times New Roman"/>
      <family val="1"/>
      <charset val="186"/>
    </font>
    <font>
      <sz val="12"/>
      <color theme="1"/>
      <name val="Times New Roman"/>
      <family val="1"/>
      <charset val="186"/>
    </font>
    <font>
      <b/>
      <sz val="12"/>
      <name val="Times New Roman"/>
      <family val="1"/>
      <charset val="186"/>
    </font>
    <font>
      <sz val="12"/>
      <name val="Calibri"/>
      <family val="2"/>
      <charset val="186"/>
    </font>
    <font>
      <i/>
      <sz val="12"/>
      <name val="Times New Roman"/>
      <family val="1"/>
      <charset val="186"/>
    </font>
    <font>
      <sz val="12"/>
      <color rgb="FFFF0000"/>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3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5"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18"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19"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5"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18" fillId="0" borderId="0" xfId="0" applyFont="1" applyAlignment="1">
      <alignment horizontal="left"/>
    </xf>
    <xf numFmtId="0" fontId="23" fillId="0" borderId="0" xfId="0" applyFont="1"/>
    <xf numFmtId="0" fontId="12" fillId="0" borderId="1" xfId="0" applyFont="1" applyBorder="1" applyAlignment="1" applyProtection="1">
      <alignment horizontal="justify" vertical="center" wrapText="1"/>
      <protection locked="0"/>
    </xf>
    <xf numFmtId="0" fontId="5" fillId="5" borderId="35" xfId="0" applyFont="1" applyFill="1" applyBorder="1" applyAlignment="1">
      <alignment horizontal="center" vertical="center" wrapText="1"/>
    </xf>
    <xf numFmtId="0" fontId="16"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6" fillId="4" borderId="0" xfId="0" applyFont="1" applyFill="1" applyAlignment="1">
      <alignment vertical="center"/>
    </xf>
    <xf numFmtId="0" fontId="25"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2" fontId="1" fillId="5" borderId="1" xfId="0" applyNumberFormat="1" applyFont="1" applyFill="1" applyBorder="1" applyAlignment="1">
      <alignment horizontal="center" vertical="center"/>
    </xf>
    <xf numFmtId="0" fontId="5" fillId="5" borderId="0" xfId="0" applyFont="1" applyFill="1" applyAlignment="1">
      <alignment wrapText="1"/>
    </xf>
    <xf numFmtId="0" fontId="1" fillId="5" borderId="1" xfId="0" applyFont="1" applyFill="1" applyBorder="1"/>
    <xf numFmtId="0" fontId="1" fillId="5" borderId="1" xfId="0" applyFont="1" applyFill="1" applyBorder="1" applyAlignment="1">
      <alignment horizontal="center"/>
    </xf>
    <xf numFmtId="0" fontId="2" fillId="5" borderId="32"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0" fillId="5" borderId="35" xfId="0" applyFont="1" applyFill="1" applyBorder="1" applyAlignment="1">
      <alignment vertical="center" wrapText="1"/>
    </xf>
    <xf numFmtId="0" fontId="2" fillId="5" borderId="0" xfId="0" applyFont="1" applyFill="1"/>
    <xf numFmtId="0" fontId="13" fillId="5" borderId="0" xfId="0" applyFont="1" applyFill="1"/>
    <xf numFmtId="2" fontId="10" fillId="5" borderId="35" xfId="0" applyNumberFormat="1" applyFont="1" applyFill="1" applyBorder="1" applyAlignment="1">
      <alignment horizontal="center" vertical="center" wrapText="1"/>
    </xf>
    <xf numFmtId="0" fontId="1" fillId="5" borderId="0" xfId="0" applyFont="1" applyFill="1" applyAlignment="1">
      <alignment horizontal="left" vertical="top"/>
    </xf>
    <xf numFmtId="0" fontId="5" fillId="5"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6" fillId="5" borderId="0" xfId="0" applyFont="1" applyFill="1"/>
    <xf numFmtId="0" fontId="26" fillId="5" borderId="0" xfId="0" applyFont="1" applyFill="1" applyAlignment="1">
      <alignment horizontal="center" vertical="center"/>
    </xf>
    <xf numFmtId="0" fontId="26" fillId="5" borderId="0" xfId="0" applyFont="1" applyFill="1" applyAlignment="1">
      <alignment horizontal="right"/>
    </xf>
    <xf numFmtId="0" fontId="26" fillId="5" borderId="1" xfId="0" applyFont="1" applyFill="1" applyBorder="1" applyAlignment="1">
      <alignment wrapText="1"/>
    </xf>
    <xf numFmtId="0" fontId="5" fillId="5" borderId="30" xfId="0" applyFont="1" applyFill="1" applyBorder="1" applyAlignment="1">
      <alignment horizontal="justify" vertical="top" wrapText="1"/>
    </xf>
    <xf numFmtId="49" fontId="26" fillId="5" borderId="1" xfId="0" applyNumberFormat="1" applyFont="1" applyFill="1" applyBorder="1" applyAlignment="1">
      <alignment horizontal="justify" vertical="top" wrapText="1"/>
    </xf>
    <xf numFmtId="49" fontId="26" fillId="5" borderId="26" xfId="0" applyNumberFormat="1" applyFont="1" applyFill="1" applyBorder="1" applyAlignment="1">
      <alignment horizontal="center" vertical="top" wrapText="1"/>
    </xf>
    <xf numFmtId="0" fontId="27" fillId="5" borderId="1" xfId="0" applyFont="1" applyFill="1" applyBorder="1" applyAlignment="1">
      <alignment horizontal="justify" vertical="center"/>
    </xf>
    <xf numFmtId="0" fontId="27" fillId="5" borderId="0" xfId="0" applyFont="1" applyFill="1" applyAlignment="1">
      <alignment vertical="top"/>
    </xf>
    <xf numFmtId="0" fontId="28" fillId="5" borderId="0" xfId="0" applyFont="1" applyFill="1" applyAlignment="1">
      <alignment vertical="top" wrapText="1"/>
    </xf>
    <xf numFmtId="0" fontId="28" fillId="5" borderId="0" xfId="0" applyFont="1" applyFill="1"/>
    <xf numFmtId="0" fontId="27" fillId="5" borderId="1" xfId="0" applyFont="1" applyFill="1" applyBorder="1" applyAlignment="1">
      <alignment horizontal="center" vertical="center" wrapText="1"/>
    </xf>
    <xf numFmtId="0" fontId="27" fillId="5" borderId="1" xfId="0" applyFont="1" applyFill="1" applyBorder="1" applyAlignment="1">
      <alignment horizontal="justify" vertical="top" wrapText="1"/>
    </xf>
    <xf numFmtId="49" fontId="26" fillId="5" borderId="1" xfId="0" applyNumberFormat="1" applyFont="1" applyFill="1" applyBorder="1" applyAlignment="1">
      <alignment horizontal="center" vertical="top" wrapText="1"/>
    </xf>
    <xf numFmtId="49" fontId="26" fillId="5" borderId="1" xfId="0" applyNumberFormat="1" applyFont="1" applyFill="1" applyBorder="1" applyAlignment="1">
      <alignment horizontal="justify" vertical="center" wrapText="1"/>
    </xf>
    <xf numFmtId="49" fontId="26" fillId="4" borderId="1" xfId="0" applyNumberFormat="1" applyFont="1" applyFill="1" applyBorder="1" applyAlignment="1">
      <alignment horizontal="justify" vertical="center" wrapText="1"/>
    </xf>
    <xf numFmtId="49" fontId="26" fillId="0" borderId="1" xfId="0" applyNumberFormat="1" applyFont="1" applyBorder="1" applyAlignment="1">
      <alignment horizontal="justify" vertical="center" wrapText="1"/>
    </xf>
    <xf numFmtId="49" fontId="26" fillId="4" borderId="1" xfId="0" applyNumberFormat="1" applyFont="1" applyFill="1" applyBorder="1" applyAlignment="1">
      <alignment horizontal="justify" vertical="top" wrapText="1"/>
    </xf>
    <xf numFmtId="49" fontId="26" fillId="5" borderId="1" xfId="0" applyNumberFormat="1" applyFont="1" applyFill="1" applyBorder="1" applyAlignment="1">
      <alignment horizontal="left" vertical="top" wrapText="1"/>
    </xf>
    <xf numFmtId="49" fontId="26" fillId="5" borderId="1" xfId="0" applyNumberFormat="1" applyFont="1" applyFill="1" applyBorder="1" applyAlignment="1">
      <alignment vertical="top" wrapText="1"/>
    </xf>
    <xf numFmtId="49" fontId="26" fillId="5" borderId="1" xfId="0" applyNumberFormat="1" applyFont="1" applyFill="1" applyBorder="1" applyAlignment="1">
      <alignment vertical="top"/>
    </xf>
    <xf numFmtId="49" fontId="32" fillId="4" borderId="1" xfId="0" applyNumberFormat="1" applyFont="1" applyFill="1" applyBorder="1" applyAlignment="1">
      <alignment horizontal="justify" vertical="top" wrapText="1"/>
    </xf>
    <xf numFmtId="49" fontId="26" fillId="5" borderId="26" xfId="0" applyNumberFormat="1" applyFont="1" applyFill="1" applyBorder="1" applyAlignment="1">
      <alignment horizontal="left" vertical="top"/>
    </xf>
    <xf numFmtId="49" fontId="26" fillId="5" borderId="1" xfId="0" applyNumberFormat="1" applyFont="1" applyFill="1" applyBorder="1" applyAlignment="1">
      <alignment horizontal="justify" vertical="top"/>
    </xf>
    <xf numFmtId="49" fontId="26" fillId="4" borderId="17" xfId="0" applyNumberFormat="1" applyFont="1" applyFill="1" applyBorder="1" applyAlignment="1">
      <alignment horizontal="justify" vertical="top" wrapText="1"/>
    </xf>
    <xf numFmtId="49" fontId="32" fillId="4" borderId="17" xfId="0" applyNumberFormat="1" applyFont="1" applyFill="1" applyBorder="1" applyAlignment="1">
      <alignment horizontal="justify"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4" fillId="4"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justify" wrapText="1"/>
    </xf>
    <xf numFmtId="0" fontId="1" fillId="5" borderId="0" xfId="0" applyFont="1" applyFill="1" applyAlignment="1">
      <alignment horizontal="left" vertical="top" wrapText="1"/>
    </xf>
    <xf numFmtId="0" fontId="1" fillId="5" borderId="0" xfId="0" applyFont="1" applyFill="1" applyAlignment="1">
      <alignment horizontal="justify"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8" fillId="5" borderId="30" xfId="0" applyFont="1" applyFill="1" applyBorder="1" applyAlignment="1">
      <alignment vertical="center" wrapText="1"/>
    </xf>
    <xf numFmtId="0" fontId="8" fillId="5" borderId="31" xfId="0" applyFont="1" applyFill="1" applyBorder="1" applyAlignment="1">
      <alignment vertical="center" wrapText="1"/>
    </xf>
    <xf numFmtId="0" fontId="8" fillId="5" borderId="32" xfId="0" applyFont="1" applyFill="1" applyBorder="1" applyAlignment="1">
      <alignment vertical="center" wrapText="1"/>
    </xf>
    <xf numFmtId="0" fontId="2" fillId="5" borderId="34"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 xfId="0" applyFont="1" applyFill="1" applyBorder="1" applyAlignment="1">
      <alignment horizontal="left" vertical="top"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3" borderId="19" xfId="0" applyFont="1" applyFill="1" applyBorder="1" applyAlignment="1" applyProtection="1">
      <alignment horizontal="center" vertical="center" wrapText="1"/>
      <protection locked="0"/>
    </xf>
    <xf numFmtId="0" fontId="28" fillId="0" borderId="1" xfId="0" applyFont="1" applyBorder="1" applyAlignment="1">
      <alignment horizontal="left"/>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4" borderId="1" xfId="0" applyFont="1" applyFill="1" applyBorder="1" applyAlignment="1" applyProtection="1">
      <alignment horizontal="justify"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0" fillId="0" borderId="18" xfId="0" applyBorder="1" applyAlignment="1">
      <alignment horizontal="left"/>
    </xf>
    <xf numFmtId="0" fontId="0" fillId="0" borderId="19" xfId="0" applyBorder="1" applyAlignment="1">
      <alignment horizontal="left"/>
    </xf>
    <xf numFmtId="0" fontId="0" fillId="0" borderId="17" xfId="0" applyBorder="1" applyAlignment="1">
      <alignment horizontal="left"/>
    </xf>
    <xf numFmtId="0" fontId="6" fillId="5" borderId="0" xfId="0" applyFont="1" applyFill="1" applyAlignment="1">
      <alignment horizontal="center"/>
    </xf>
    <xf numFmtId="0" fontId="28"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5" fillId="5" borderId="0" xfId="0" applyFont="1" applyFill="1" applyAlignment="1">
      <alignment horizontal="justify" vertical="top" wrapText="1"/>
    </xf>
    <xf numFmtId="49" fontId="26" fillId="5" borderId="1" xfId="0" applyNumberFormat="1" applyFont="1" applyFill="1" applyBorder="1" applyAlignment="1">
      <alignment horizontal="center" vertical="top" wrapText="1"/>
    </xf>
    <xf numFmtId="49" fontId="26" fillId="5" borderId="1" xfId="0" applyNumberFormat="1" applyFont="1" applyFill="1" applyBorder="1" applyAlignment="1">
      <alignment horizontal="left" vertical="top"/>
    </xf>
    <xf numFmtId="49" fontId="26" fillId="5" borderId="26" xfId="0" applyNumberFormat="1" applyFont="1" applyFill="1" applyBorder="1" applyAlignment="1">
      <alignment horizontal="center" vertical="top" wrapText="1"/>
    </xf>
    <xf numFmtId="49" fontId="26" fillId="5" borderId="28" xfId="0" applyNumberFormat="1" applyFont="1" applyFill="1" applyBorder="1" applyAlignment="1">
      <alignment horizontal="center" vertical="top" wrapText="1"/>
    </xf>
    <xf numFmtId="49" fontId="26" fillId="5" borderId="27" xfId="0" applyNumberFormat="1" applyFont="1" applyFill="1" applyBorder="1" applyAlignment="1">
      <alignment horizontal="center" vertical="top" wrapText="1"/>
    </xf>
    <xf numFmtId="0" fontId="26" fillId="5" borderId="26" xfId="0" applyFont="1" applyFill="1" applyBorder="1" applyAlignment="1">
      <alignment horizontal="left" vertical="top"/>
    </xf>
    <xf numFmtId="0" fontId="26" fillId="5" borderId="28" xfId="0" applyFont="1" applyFill="1" applyBorder="1" applyAlignment="1">
      <alignment horizontal="left" vertical="top"/>
    </xf>
    <xf numFmtId="0" fontId="26" fillId="5" borderId="27" xfId="0" applyFont="1" applyFill="1" applyBorder="1" applyAlignment="1">
      <alignment horizontal="left" vertical="top"/>
    </xf>
    <xf numFmtId="49" fontId="26" fillId="5" borderId="26" xfId="0" applyNumberFormat="1" applyFont="1" applyFill="1" applyBorder="1" applyAlignment="1">
      <alignment horizontal="left" vertical="top" wrapText="1"/>
    </xf>
    <xf numFmtId="49" fontId="26" fillId="5" borderId="27" xfId="0" applyNumberFormat="1" applyFont="1" applyFill="1" applyBorder="1" applyAlignment="1">
      <alignment horizontal="left" vertical="top" wrapText="1"/>
    </xf>
    <xf numFmtId="49" fontId="26" fillId="5" borderId="28" xfId="0" applyNumberFormat="1" applyFont="1" applyFill="1" applyBorder="1" applyAlignment="1">
      <alignment horizontal="left" vertical="top" wrapText="1"/>
    </xf>
    <xf numFmtId="0" fontId="29" fillId="5" borderId="0" xfId="0" applyFont="1" applyFill="1" applyAlignment="1">
      <alignment horizontal="left" vertical="top"/>
    </xf>
    <xf numFmtId="0" fontId="1" fillId="4" borderId="0" xfId="0" applyFont="1" applyFill="1" applyAlignment="1">
      <alignment horizontal="left"/>
    </xf>
    <xf numFmtId="0" fontId="1" fillId="4" borderId="0" xfId="0" applyFont="1" applyFill="1" applyAlignment="1">
      <alignment horizontal="justify" vertical="top" wrapText="1"/>
    </xf>
    <xf numFmtId="0" fontId="16"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1432</xdr:colOff>
      <xdr:row>35</xdr:row>
      <xdr:rowOff>12731</xdr:rowOff>
    </xdr:from>
    <xdr:ext cx="1593834"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25</xdr:row>
      <xdr:rowOff>97790</xdr:rowOff>
    </xdr:from>
    <xdr:to>
      <xdr:col>3</xdr:col>
      <xdr:colOff>1167765</xdr:colOff>
      <xdr:row>27</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J11" sqref="J11"/>
    </sheetView>
  </sheetViews>
  <sheetFormatPr defaultColWidth="9.1796875" defaultRowHeight="15.5" x14ac:dyDescent="0.35"/>
  <cols>
    <col min="1" max="2" width="9.1796875" style="38"/>
    <col min="3" max="3" width="25.7265625" style="38" customWidth="1"/>
    <col min="4" max="5" width="11" style="38" bestFit="1" customWidth="1"/>
    <col min="6" max="6" width="16.26953125" style="38" customWidth="1"/>
    <col min="7" max="7" width="11" style="38" bestFit="1" customWidth="1"/>
    <col min="8" max="8" width="13.453125" style="38" bestFit="1" customWidth="1"/>
    <col min="9" max="12" width="11" style="38" bestFit="1" customWidth="1"/>
    <col min="13" max="13" width="12.1796875" style="38" bestFit="1" customWidth="1"/>
    <col min="14" max="16384" width="9.1796875" style="38"/>
  </cols>
  <sheetData>
    <row r="1" spans="2:8" ht="20" x14ac:dyDescent="0.4">
      <c r="B1" s="129" t="s">
        <v>99</v>
      </c>
      <c r="C1" s="129"/>
      <c r="D1" s="129"/>
      <c r="E1" s="129"/>
      <c r="F1" s="129"/>
      <c r="G1" s="129"/>
      <c r="H1" s="129"/>
    </row>
    <row r="3" spans="2:8" x14ac:dyDescent="0.35">
      <c r="B3" s="123" t="s">
        <v>101</v>
      </c>
      <c r="C3" s="124"/>
      <c r="D3" s="124"/>
      <c r="E3" s="124"/>
      <c r="F3" s="125"/>
      <c r="G3" s="40">
        <v>6</v>
      </c>
      <c r="H3" s="40" t="s">
        <v>102</v>
      </c>
    </row>
    <row r="4" spans="2:8" x14ac:dyDescent="0.35">
      <c r="B4" s="126" t="s">
        <v>100</v>
      </c>
      <c r="C4" s="127"/>
      <c r="D4" s="127"/>
      <c r="E4" s="127"/>
      <c r="F4" s="128"/>
      <c r="G4" s="40">
        <v>3</v>
      </c>
      <c r="H4" s="40" t="s">
        <v>86</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37</v>
      </c>
    </row>
    <row r="2" spans="1:1" x14ac:dyDescent="0.35">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J53"/>
  <sheetViews>
    <sheetView topLeftCell="A31" zoomScale="139" zoomScaleNormal="76" workbookViewId="0">
      <selection activeCell="B42" sqref="B42:J42"/>
    </sheetView>
  </sheetViews>
  <sheetFormatPr defaultColWidth="9.1796875" defaultRowHeight="15.5" x14ac:dyDescent="0.35"/>
  <cols>
    <col min="1" max="1" width="9.1796875" style="12"/>
    <col min="2" max="2" width="5" style="12" customWidth="1"/>
    <col min="3" max="3" width="40.453125" style="12" customWidth="1"/>
    <col min="4" max="4" width="17" style="12" customWidth="1"/>
    <col min="5" max="5" width="5.7265625" style="12" customWidth="1"/>
    <col min="6" max="6" width="5.1796875" style="12" customWidth="1"/>
    <col min="7" max="8" width="11.7265625" style="12" customWidth="1"/>
    <col min="9" max="9" width="23.1796875" style="12" customWidth="1"/>
    <col min="10" max="16384" width="9.1796875" style="12"/>
  </cols>
  <sheetData>
    <row r="1" spans="2:9" ht="18" x14ac:dyDescent="0.4">
      <c r="B1" s="22" t="s">
        <v>52</v>
      </c>
      <c r="C1" s="23"/>
      <c r="D1" s="23"/>
      <c r="E1" s="23"/>
      <c r="F1" s="23"/>
    </row>
    <row r="2" spans="2:9" ht="18" x14ac:dyDescent="0.4">
      <c r="B2" s="22"/>
      <c r="C2" s="23"/>
      <c r="D2" s="23"/>
      <c r="E2" s="23"/>
      <c r="F2" s="23"/>
    </row>
    <row r="3" spans="2:9" ht="36" customHeight="1" x14ac:dyDescent="0.35">
      <c r="B3" s="133" t="s">
        <v>135</v>
      </c>
      <c r="C3" s="133"/>
      <c r="D3" s="133"/>
      <c r="E3" s="133"/>
      <c r="F3" s="133"/>
      <c r="G3" s="133"/>
      <c r="H3" s="133"/>
    </row>
    <row r="4" spans="2:9" ht="34.5" customHeight="1" x14ac:dyDescent="0.35">
      <c r="B4" s="133" t="s">
        <v>53</v>
      </c>
      <c r="C4" s="133"/>
      <c r="D4" s="133"/>
      <c r="E4" s="133"/>
      <c r="F4" s="133"/>
      <c r="G4" s="133"/>
      <c r="H4" s="133"/>
    </row>
    <row r="6" spans="2:9" x14ac:dyDescent="0.35">
      <c r="B6" s="12" t="s">
        <v>54</v>
      </c>
    </row>
    <row r="7" spans="2:9" x14ac:dyDescent="0.35">
      <c r="C7" s="83" t="s">
        <v>89</v>
      </c>
      <c r="D7" s="84">
        <v>82</v>
      </c>
    </row>
    <row r="8" spans="2:9" x14ac:dyDescent="0.35">
      <c r="C8" s="83" t="s">
        <v>90</v>
      </c>
      <c r="D8" s="84">
        <v>18</v>
      </c>
    </row>
    <row r="10" spans="2:9" x14ac:dyDescent="0.35">
      <c r="B10" s="12" t="s">
        <v>55</v>
      </c>
    </row>
    <row r="11" spans="2:9" ht="16" thickBot="1" x14ac:dyDescent="0.4"/>
    <row r="12" spans="2:9" ht="49.5" customHeight="1" thickBot="1" x14ac:dyDescent="0.4">
      <c r="B12" s="134" t="s">
        <v>56</v>
      </c>
      <c r="C12" s="135"/>
      <c r="D12" s="135"/>
      <c r="E12" s="135"/>
      <c r="F12" s="136"/>
      <c r="G12" s="134" t="s">
        <v>58</v>
      </c>
      <c r="H12" s="136"/>
    </row>
    <row r="13" spans="2:9" ht="16" thickBot="1" x14ac:dyDescent="0.4">
      <c r="B13" s="137" t="s">
        <v>59</v>
      </c>
      <c r="C13" s="138"/>
      <c r="D13" s="138"/>
      <c r="E13" s="138"/>
      <c r="F13" s="139"/>
      <c r="G13" s="86" t="s">
        <v>91</v>
      </c>
      <c r="H13" s="85">
        <f>D7</f>
        <v>82</v>
      </c>
    </row>
    <row r="14" spans="2:9" ht="16" thickBot="1" x14ac:dyDescent="0.4">
      <c r="B14" s="140" t="s">
        <v>60</v>
      </c>
      <c r="C14" s="141"/>
      <c r="D14" s="141"/>
      <c r="E14" s="141"/>
      <c r="F14" s="142"/>
      <c r="G14" s="86" t="s">
        <v>92</v>
      </c>
      <c r="H14" s="85">
        <f>D8</f>
        <v>18</v>
      </c>
    </row>
    <row r="15" spans="2:9" ht="16.5" customHeight="1" thickBot="1" x14ac:dyDescent="0.4">
      <c r="B15" s="87" t="s">
        <v>12</v>
      </c>
      <c r="C15" s="88" t="s">
        <v>34</v>
      </c>
      <c r="D15" s="88" t="s">
        <v>93</v>
      </c>
      <c r="E15" s="143" t="s">
        <v>57</v>
      </c>
      <c r="F15" s="144"/>
      <c r="G15" s="135"/>
      <c r="H15" s="136"/>
    </row>
    <row r="16" spans="2:9" ht="31.5" thickBot="1" x14ac:dyDescent="0.4">
      <c r="B16" s="78" t="s">
        <v>61</v>
      </c>
      <c r="C16" s="101" t="s">
        <v>175</v>
      </c>
      <c r="D16" s="67" t="s">
        <v>129</v>
      </c>
      <c r="E16" s="89" t="s">
        <v>94</v>
      </c>
      <c r="F16" s="92">
        <v>0.4</v>
      </c>
      <c r="G16" s="145" t="s">
        <v>136</v>
      </c>
      <c r="H16" s="146"/>
      <c r="I16" s="37"/>
    </row>
    <row r="17" spans="2:9" s="80" customFormat="1" ht="31.5" thickBot="1" x14ac:dyDescent="0.4">
      <c r="B17" s="78" t="s">
        <v>62</v>
      </c>
      <c r="C17" s="101" t="s">
        <v>176</v>
      </c>
      <c r="D17" s="67" t="s">
        <v>129</v>
      </c>
      <c r="E17" s="89" t="s">
        <v>95</v>
      </c>
      <c r="F17" s="92">
        <v>0.3</v>
      </c>
      <c r="G17" s="147" t="s">
        <v>136</v>
      </c>
      <c r="H17" s="148"/>
      <c r="I17" s="82"/>
    </row>
    <row r="18" spans="2:9" s="80" customFormat="1" ht="31.5" thickBot="1" x14ac:dyDescent="0.4">
      <c r="B18" s="78" t="s">
        <v>63</v>
      </c>
      <c r="C18" s="101" t="s">
        <v>177</v>
      </c>
      <c r="D18" s="67" t="s">
        <v>129</v>
      </c>
      <c r="E18" s="89" t="s">
        <v>96</v>
      </c>
      <c r="F18" s="92">
        <v>0.3</v>
      </c>
      <c r="G18" s="149" t="s">
        <v>136</v>
      </c>
      <c r="H18" s="146"/>
      <c r="I18" s="82"/>
    </row>
    <row r="20" spans="2:9" ht="33.75" customHeight="1" x14ac:dyDescent="0.35">
      <c r="B20" s="131" t="s">
        <v>69</v>
      </c>
      <c r="C20" s="131"/>
      <c r="D20" s="131"/>
      <c r="E20" s="131"/>
      <c r="F20" s="131"/>
      <c r="G20" s="131"/>
      <c r="H20" s="131"/>
    </row>
    <row r="22" spans="2:9" ht="31.5" customHeight="1" x14ac:dyDescent="0.35">
      <c r="B22" s="131" t="s">
        <v>97</v>
      </c>
      <c r="C22" s="131"/>
      <c r="D22" s="131"/>
      <c r="E22" s="131"/>
      <c r="F22" s="131"/>
      <c r="G22" s="131"/>
      <c r="H22" s="131"/>
    </row>
    <row r="23" spans="2:9" x14ac:dyDescent="0.35">
      <c r="D23" s="90" t="s">
        <v>98</v>
      </c>
    </row>
    <row r="25" spans="2:9" ht="31.5" customHeight="1" x14ac:dyDescent="0.35">
      <c r="B25" s="131" t="s">
        <v>148</v>
      </c>
      <c r="C25" s="131"/>
      <c r="D25" s="131"/>
      <c r="E25" s="131"/>
      <c r="F25" s="131"/>
      <c r="G25" s="131"/>
      <c r="H25" s="131"/>
    </row>
    <row r="29" spans="2:9" ht="30.75" customHeight="1" x14ac:dyDescent="0.35">
      <c r="B29" s="131" t="s">
        <v>178</v>
      </c>
      <c r="C29" s="131"/>
      <c r="D29" s="131"/>
      <c r="E29" s="131"/>
      <c r="F29" s="131"/>
      <c r="G29" s="131"/>
      <c r="H29" s="131"/>
    </row>
    <row r="30" spans="2:9" x14ac:dyDescent="0.35">
      <c r="B30" s="130" t="s">
        <v>179</v>
      </c>
      <c r="C30" s="130"/>
      <c r="D30" s="130"/>
      <c r="E30" s="130"/>
      <c r="F30" s="130"/>
      <c r="G30" s="130"/>
      <c r="H30" s="130"/>
    </row>
    <row r="31" spans="2:9" x14ac:dyDescent="0.35">
      <c r="B31" s="130"/>
      <c r="C31" s="130"/>
      <c r="D31" s="130"/>
      <c r="E31" s="130"/>
      <c r="F31" s="130"/>
      <c r="G31" s="130"/>
      <c r="H31" s="130"/>
    </row>
    <row r="32" spans="2:9" x14ac:dyDescent="0.35">
      <c r="B32" s="130"/>
      <c r="C32" s="130"/>
      <c r="D32" s="130"/>
      <c r="E32" s="130"/>
      <c r="F32" s="130"/>
      <c r="G32" s="130"/>
      <c r="H32" s="130"/>
    </row>
    <row r="34" spans="1:10" ht="32.25" customHeight="1" x14ac:dyDescent="0.35">
      <c r="B34" s="131" t="s">
        <v>70</v>
      </c>
      <c r="C34" s="131"/>
      <c r="D34" s="131"/>
      <c r="E34" s="131"/>
      <c r="F34" s="131"/>
      <c r="G34" s="131"/>
      <c r="H34" s="131"/>
    </row>
    <row r="42" spans="1:10" ht="336.65" customHeight="1" x14ac:dyDescent="0.35">
      <c r="A42" s="93" t="s">
        <v>143</v>
      </c>
      <c r="B42" s="132" t="s">
        <v>218</v>
      </c>
      <c r="C42" s="132"/>
      <c r="D42" s="132"/>
      <c r="E42" s="132"/>
      <c r="F42" s="132"/>
      <c r="G42" s="132"/>
      <c r="H42" s="132"/>
      <c r="I42" s="132"/>
      <c r="J42" s="132"/>
    </row>
    <row r="43" spans="1:10" x14ac:dyDescent="0.35">
      <c r="B43" s="91"/>
    </row>
    <row r="44" spans="1:10" ht="15.75" customHeight="1" x14ac:dyDescent="0.35">
      <c r="B44" s="130"/>
      <c r="C44" s="130"/>
      <c r="D44" s="130"/>
      <c r="E44" s="130"/>
      <c r="F44" s="130"/>
      <c r="G44" s="130"/>
      <c r="H44" s="130"/>
    </row>
    <row r="45" spans="1:10" x14ac:dyDescent="0.35">
      <c r="B45" s="130"/>
      <c r="C45" s="130"/>
      <c r="D45" s="130"/>
      <c r="E45" s="130"/>
      <c r="F45" s="130"/>
      <c r="G45" s="130"/>
      <c r="H45" s="130"/>
    </row>
    <row r="46" spans="1:10" x14ac:dyDescent="0.35">
      <c r="B46" s="14"/>
      <c r="C46" s="14"/>
      <c r="D46" s="14"/>
      <c r="E46" s="14"/>
      <c r="F46" s="14"/>
      <c r="G46" s="14"/>
      <c r="H46" s="14"/>
    </row>
    <row r="47" spans="1:10" x14ac:dyDescent="0.35">
      <c r="B47" s="14"/>
      <c r="C47" s="14"/>
      <c r="D47" s="14"/>
      <c r="E47" s="14"/>
      <c r="F47" s="14"/>
      <c r="G47" s="14"/>
      <c r="H47" s="14"/>
    </row>
    <row r="48" spans="1:10" x14ac:dyDescent="0.35">
      <c r="B48" s="14"/>
      <c r="C48" s="14"/>
      <c r="D48" s="14"/>
      <c r="E48" s="14"/>
      <c r="F48" s="14"/>
      <c r="G48" s="14"/>
      <c r="H48" s="14"/>
    </row>
    <row r="49" spans="2:8" x14ac:dyDescent="0.35">
      <c r="B49" s="14"/>
      <c r="C49" s="14"/>
      <c r="D49" s="14"/>
      <c r="E49" s="14"/>
      <c r="F49" s="14"/>
      <c r="G49" s="14"/>
      <c r="H49" s="14"/>
    </row>
    <row r="50" spans="2:8" x14ac:dyDescent="0.35">
      <c r="B50" s="14"/>
      <c r="C50" s="14"/>
      <c r="D50" s="14"/>
      <c r="E50" s="14"/>
      <c r="F50" s="14"/>
      <c r="G50" s="14"/>
      <c r="H50" s="14"/>
    </row>
    <row r="51" spans="2:8" x14ac:dyDescent="0.35">
      <c r="B51" s="14"/>
      <c r="C51" s="14"/>
      <c r="D51" s="14"/>
      <c r="E51" s="14"/>
      <c r="F51" s="14"/>
      <c r="G51" s="14"/>
      <c r="H51" s="14"/>
    </row>
    <row r="52" spans="2:8" x14ac:dyDescent="0.35">
      <c r="B52" s="14"/>
      <c r="C52" s="14"/>
      <c r="D52" s="14"/>
      <c r="E52" s="14"/>
      <c r="F52" s="14"/>
      <c r="G52" s="14"/>
      <c r="H52" s="14"/>
    </row>
    <row r="53" spans="2:8" x14ac:dyDescent="0.35">
      <c r="B53" s="14"/>
      <c r="C53" s="14"/>
      <c r="D53" s="14"/>
      <c r="E53" s="14"/>
      <c r="F53" s="14"/>
      <c r="G53" s="14"/>
      <c r="H53" s="14"/>
    </row>
  </sheetData>
  <mergeCells count="18">
    <mergeCell ref="B20:H20"/>
    <mergeCell ref="B14:F14"/>
    <mergeCell ref="E15:H15"/>
    <mergeCell ref="G16:H16"/>
    <mergeCell ref="G17:H17"/>
    <mergeCell ref="G18:H18"/>
    <mergeCell ref="B3:H3"/>
    <mergeCell ref="B4:H4"/>
    <mergeCell ref="B12:F12"/>
    <mergeCell ref="G12:H12"/>
    <mergeCell ref="B13:F13"/>
    <mergeCell ref="B44:H45"/>
    <mergeCell ref="B22:H22"/>
    <mergeCell ref="B25:H25"/>
    <mergeCell ref="B29:H29"/>
    <mergeCell ref="B30:H32"/>
    <mergeCell ref="B34:H34"/>
    <mergeCell ref="B42:J42"/>
  </mergeCells>
  <phoneticPr fontId="24" type="noConversion"/>
  <dataValidations count="2">
    <dataValidation allowBlank="1" prompt="Pasirinkti parametro vertę: yra / nėra" sqref="H16 G16:G17 G18:H18" xr:uid="{52E8514C-F488-45BA-8FEF-2F1026ABD921}"/>
    <dataValidation allowBlank="1" sqref="C16:C18" xr:uid="{24567E46-8A65-42BF-A494-D562DAB487DC}"/>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3"/>
  <sheetViews>
    <sheetView topLeftCell="A19" zoomScale="115" zoomScaleNormal="79" workbookViewId="0">
      <selection activeCell="D48" sqref="D48"/>
    </sheetView>
  </sheetViews>
  <sheetFormatPr defaultColWidth="9.1796875" defaultRowHeight="15.5" x14ac:dyDescent="0.35"/>
  <cols>
    <col min="1" max="1" width="9.1796875" style="12"/>
    <col min="2" max="2" width="35.7265625" style="12" customWidth="1"/>
    <col min="3" max="3" width="39.453125" style="12" customWidth="1"/>
    <col min="4" max="4" width="36.453125" style="12" customWidth="1"/>
    <col min="5" max="5" width="22.1796875" style="12" customWidth="1"/>
    <col min="6" max="6" width="20.453125" style="12" customWidth="1"/>
    <col min="7" max="7" width="20.7265625" style="12" customWidth="1"/>
    <col min="8" max="8" width="26.26953125" style="12" customWidth="1"/>
    <col min="9" max="9" width="29.7265625" style="12" customWidth="1"/>
    <col min="10" max="10" width="27.7265625" style="12" customWidth="1"/>
    <col min="11" max="16384" width="9.1796875" style="12"/>
  </cols>
  <sheetData>
    <row r="2" spans="2:9" ht="18" x14ac:dyDescent="0.4">
      <c r="B2" s="15"/>
      <c r="C2" s="22"/>
      <c r="D2" s="22"/>
      <c r="E2" s="23"/>
      <c r="F2" s="157"/>
      <c r="G2" s="157"/>
      <c r="H2" s="157"/>
      <c r="I2" s="23"/>
    </row>
    <row r="3" spans="2:9" ht="18" x14ac:dyDescent="0.4">
      <c r="B3" s="15"/>
      <c r="C3" s="22"/>
      <c r="D3" s="22"/>
      <c r="E3" s="23"/>
      <c r="F3" s="24"/>
      <c r="G3" s="24"/>
      <c r="H3" s="24"/>
      <c r="I3" s="23"/>
    </row>
    <row r="4" spans="2:9" ht="18" x14ac:dyDescent="0.4">
      <c r="B4" s="25" t="s">
        <v>0</v>
      </c>
      <c r="C4" s="158" t="s">
        <v>130</v>
      </c>
      <c r="D4" s="158"/>
      <c r="E4" s="23"/>
      <c r="F4" s="24"/>
      <c r="G4" s="24"/>
      <c r="H4" s="24"/>
      <c r="I4" s="23"/>
    </row>
    <row r="5" spans="2:9" ht="18" x14ac:dyDescent="0.4">
      <c r="B5" s="13"/>
      <c r="C5" s="16"/>
      <c r="D5" s="22"/>
      <c r="E5" s="23"/>
      <c r="F5" s="24"/>
      <c r="G5" s="24"/>
      <c r="H5" s="24"/>
      <c r="I5" s="23"/>
    </row>
    <row r="6" spans="2:9" ht="18" x14ac:dyDescent="0.4">
      <c r="B6" s="26" t="s">
        <v>1</v>
      </c>
      <c r="C6" s="79"/>
      <c r="D6" s="22"/>
      <c r="E6" s="23"/>
      <c r="F6" s="24"/>
      <c r="G6" s="24"/>
      <c r="H6" s="24"/>
      <c r="I6" s="23"/>
    </row>
    <row r="7" spans="2:9" ht="18" x14ac:dyDescent="0.4">
      <c r="C7" s="22"/>
      <c r="D7" s="22"/>
      <c r="E7" s="23"/>
      <c r="F7" s="24"/>
      <c r="G7" s="24"/>
      <c r="H7" s="24"/>
      <c r="I7" s="23"/>
    </row>
    <row r="8" spans="2:9" ht="15.75" customHeight="1" x14ac:dyDescent="0.35">
      <c r="B8" s="150" t="s">
        <v>28</v>
      </c>
      <c r="C8" s="150"/>
      <c r="D8" s="150"/>
      <c r="E8" s="150"/>
      <c r="F8" s="152"/>
      <c r="G8" s="153"/>
      <c r="H8" s="153"/>
      <c r="I8" s="154"/>
    </row>
    <row r="9" spans="2:9" ht="16.149999999999999" customHeight="1" x14ac:dyDescent="0.35">
      <c r="B9" s="159" t="s">
        <v>31</v>
      </c>
      <c r="C9" s="159"/>
      <c r="D9" s="159"/>
      <c r="E9" s="159"/>
      <c r="F9" s="155"/>
      <c r="G9" s="156"/>
      <c r="H9" s="156"/>
      <c r="I9" s="156"/>
    </row>
    <row r="10" spans="2:9" ht="16.149999999999999" customHeight="1" x14ac:dyDescent="0.35">
      <c r="B10" s="159" t="s">
        <v>29</v>
      </c>
      <c r="C10" s="159"/>
      <c r="D10" s="159"/>
      <c r="E10" s="159"/>
      <c r="F10" s="155"/>
      <c r="G10" s="156"/>
      <c r="H10" s="156"/>
      <c r="I10" s="156"/>
    </row>
    <row r="11" spans="2:9" ht="16.149999999999999" customHeight="1" x14ac:dyDescent="0.35">
      <c r="B11" s="150" t="s">
        <v>30</v>
      </c>
      <c r="C11" s="150"/>
      <c r="D11" s="150"/>
      <c r="E11" s="150"/>
      <c r="F11" s="155"/>
      <c r="G11" s="156"/>
      <c r="H11" s="156"/>
      <c r="I11" s="156"/>
    </row>
    <row r="12" spans="2:9" ht="31.15" customHeight="1" x14ac:dyDescent="0.35">
      <c r="B12" s="151" t="s">
        <v>2</v>
      </c>
      <c r="C12" s="151"/>
      <c r="D12" s="151"/>
      <c r="E12" s="151"/>
      <c r="F12" s="155"/>
      <c r="G12" s="156"/>
      <c r="H12" s="156"/>
      <c r="I12" s="156"/>
    </row>
    <row r="13" spans="2:9" ht="16.149999999999999" customHeight="1" x14ac:dyDescent="0.35">
      <c r="B13" s="150" t="s">
        <v>3</v>
      </c>
      <c r="C13" s="150"/>
      <c r="D13" s="150"/>
      <c r="E13" s="150"/>
      <c r="F13" s="152"/>
      <c r="G13" s="153"/>
      <c r="H13" s="153"/>
      <c r="I13" s="154"/>
    </row>
    <row r="14" spans="2:9" ht="16.149999999999999" customHeight="1" x14ac:dyDescent="0.35">
      <c r="B14" s="150" t="s">
        <v>32</v>
      </c>
      <c r="C14" s="150"/>
      <c r="D14" s="150"/>
      <c r="E14" s="150"/>
      <c r="F14" s="152"/>
      <c r="G14" s="153"/>
      <c r="H14" s="153"/>
      <c r="I14" s="154"/>
    </row>
    <row r="15" spans="2:9" ht="31.15" customHeight="1" x14ac:dyDescent="0.35">
      <c r="B15" s="150" t="s">
        <v>4</v>
      </c>
      <c r="C15" s="150"/>
      <c r="D15" s="150"/>
      <c r="E15" s="150"/>
      <c r="F15" s="152"/>
      <c r="G15" s="153"/>
      <c r="H15" s="153"/>
      <c r="I15" s="154"/>
    </row>
    <row r="16" spans="2:9" ht="31.15" customHeight="1" x14ac:dyDescent="0.35">
      <c r="B16" s="150" t="s">
        <v>5</v>
      </c>
      <c r="C16" s="150"/>
      <c r="D16" s="150"/>
      <c r="E16" s="150"/>
      <c r="F16" s="152"/>
      <c r="G16" s="153"/>
      <c r="H16" s="153"/>
      <c r="I16" s="154"/>
    </row>
    <row r="17" spans="2:9" ht="18" customHeight="1" x14ac:dyDescent="0.35">
      <c r="C17" s="14"/>
      <c r="D17" s="14"/>
      <c r="E17" s="14"/>
      <c r="F17" s="17"/>
      <c r="G17" s="17"/>
      <c r="H17" s="17"/>
      <c r="I17" s="17"/>
    </row>
    <row r="18" spans="2:9" x14ac:dyDescent="0.35">
      <c r="B18" s="160" t="s">
        <v>6</v>
      </c>
      <c r="C18" s="160"/>
      <c r="D18" s="160"/>
      <c r="E18" s="160"/>
      <c r="F18" s="160"/>
      <c r="G18" s="160"/>
      <c r="H18" s="160"/>
      <c r="I18" s="27"/>
    </row>
    <row r="19" spans="2:9" x14ac:dyDescent="0.35">
      <c r="B19" s="164" t="s">
        <v>7</v>
      </c>
      <c r="C19" s="164"/>
      <c r="D19" s="164"/>
      <c r="E19" s="164"/>
      <c r="F19" s="164"/>
      <c r="G19" s="164"/>
      <c r="H19" s="164"/>
      <c r="I19" s="28"/>
    </row>
    <row r="20" spans="2:9" x14ac:dyDescent="0.35">
      <c r="B20" s="164" t="s">
        <v>73</v>
      </c>
      <c r="C20" s="164"/>
      <c r="D20" s="164"/>
      <c r="E20" s="164"/>
      <c r="F20" s="164"/>
      <c r="G20" s="164"/>
      <c r="H20" s="164"/>
      <c r="I20" s="28"/>
    </row>
    <row r="21" spans="2:9" x14ac:dyDescent="0.35">
      <c r="B21" s="164" t="s">
        <v>8</v>
      </c>
      <c r="C21" s="164"/>
      <c r="D21" s="164"/>
      <c r="E21" s="164"/>
      <c r="F21" s="164"/>
      <c r="G21" s="164"/>
      <c r="H21" s="164"/>
      <c r="I21" s="28"/>
    </row>
    <row r="22" spans="2:9" x14ac:dyDescent="0.35">
      <c r="B22" s="164" t="s">
        <v>9</v>
      </c>
      <c r="C22" s="164"/>
      <c r="D22" s="164"/>
      <c r="E22" s="164"/>
      <c r="F22" s="164"/>
      <c r="G22" s="164"/>
      <c r="H22" s="164"/>
    </row>
    <row r="23" spans="2:9" x14ac:dyDescent="0.35">
      <c r="B23" s="163" t="s">
        <v>10</v>
      </c>
      <c r="C23" s="163"/>
      <c r="D23" s="163"/>
      <c r="E23" s="163"/>
      <c r="F23" s="163"/>
      <c r="G23" s="163"/>
      <c r="H23" s="163"/>
      <c r="I23" s="21"/>
    </row>
    <row r="24" spans="2:9" x14ac:dyDescent="0.35">
      <c r="B24" s="164" t="s">
        <v>155</v>
      </c>
      <c r="C24" s="164"/>
      <c r="D24" s="164"/>
      <c r="E24" s="164"/>
      <c r="F24" s="164"/>
      <c r="G24" s="164"/>
      <c r="H24" s="164"/>
    </row>
    <row r="27" spans="2:9" x14ac:dyDescent="0.35">
      <c r="B27" s="160" t="s">
        <v>74</v>
      </c>
      <c r="C27" s="160"/>
      <c r="D27" s="160"/>
      <c r="E27" s="160"/>
      <c r="F27" s="160"/>
      <c r="G27" s="160"/>
      <c r="H27" s="160"/>
    </row>
    <row r="29" spans="2:9" ht="30" x14ac:dyDescent="0.35">
      <c r="B29" s="29" t="s">
        <v>13</v>
      </c>
      <c r="C29" s="29" t="s">
        <v>75</v>
      </c>
      <c r="D29" s="29" t="s">
        <v>76</v>
      </c>
      <c r="E29" s="30" t="s">
        <v>149</v>
      </c>
      <c r="F29" s="30" t="s">
        <v>77</v>
      </c>
      <c r="G29" s="30" t="s">
        <v>78</v>
      </c>
      <c r="H29" s="30" t="s">
        <v>79</v>
      </c>
    </row>
    <row r="30" spans="2:9" ht="31.15" customHeight="1" x14ac:dyDescent="0.35">
      <c r="B30" s="104" t="s">
        <v>180</v>
      </c>
      <c r="C30" s="66"/>
      <c r="D30" s="66"/>
      <c r="E30" s="31">
        <v>5</v>
      </c>
      <c r="F30" s="33"/>
      <c r="G30" s="81">
        <f>E30*F30</f>
        <v>0</v>
      </c>
      <c r="H30" s="81">
        <f>G30*1.21</f>
        <v>0</v>
      </c>
    </row>
    <row r="32" spans="2:9" x14ac:dyDescent="0.35">
      <c r="B32" s="160" t="s">
        <v>80</v>
      </c>
      <c r="C32" s="160"/>
      <c r="D32" s="160"/>
      <c r="E32" s="160"/>
    </row>
    <row r="34" spans="2:10" ht="45" x14ac:dyDescent="0.35">
      <c r="B34" s="30" t="s">
        <v>12</v>
      </c>
      <c r="C34" s="161" t="s">
        <v>81</v>
      </c>
      <c r="D34" s="162"/>
      <c r="E34" s="32" t="s">
        <v>87</v>
      </c>
    </row>
    <row r="35" spans="2:10" ht="18" customHeight="1" x14ac:dyDescent="0.35">
      <c r="B35" s="35" t="s">
        <v>61</v>
      </c>
      <c r="C35" s="165" t="str">
        <f>'Vertinimo tvarka'!C16</f>
        <v>Spaudimas pamatuojamas per ≤ 10 sekundžių</v>
      </c>
      <c r="D35" s="165"/>
      <c r="E35" s="33"/>
      <c r="F35" s="37"/>
    </row>
    <row r="36" spans="2:10" ht="33" customHeight="1" x14ac:dyDescent="0.35">
      <c r="B36" s="94" t="s">
        <v>62</v>
      </c>
      <c r="C36" s="165" t="str">
        <f>'Vertinimo tvarka'!C17</f>
        <v>Integruota ankstyvojo perspėjimo sistema (EWS)</v>
      </c>
      <c r="D36" s="165"/>
      <c r="E36" s="33"/>
      <c r="F36" s="82"/>
    </row>
    <row r="37" spans="2:10" x14ac:dyDescent="0.35">
      <c r="B37" s="94" t="s">
        <v>63</v>
      </c>
      <c r="C37" s="165" t="str">
        <f>'Vertinimo tvarka'!C18</f>
        <v>Duomenų perdavimas Bluetooth ir WIFI ar lygiaverčiais būdais</v>
      </c>
      <c r="D37" s="165"/>
      <c r="E37" s="33"/>
      <c r="F37" s="82"/>
    </row>
    <row r="39" spans="2:10" x14ac:dyDescent="0.35">
      <c r="B39" s="160" t="s">
        <v>82</v>
      </c>
      <c r="C39" s="160"/>
      <c r="D39" s="160"/>
    </row>
    <row r="40" spans="2:10" x14ac:dyDescent="0.35">
      <c r="C40" s="14"/>
      <c r="D40" s="14"/>
      <c r="E40" s="14"/>
      <c r="F40" s="14"/>
      <c r="G40" s="14"/>
      <c r="H40" s="14"/>
      <c r="I40" s="14"/>
      <c r="J40" s="14"/>
    </row>
    <row r="41" spans="2:10" x14ac:dyDescent="0.35">
      <c r="B41" s="162" t="s">
        <v>83</v>
      </c>
      <c r="C41" s="162"/>
      <c r="D41" s="32" t="s">
        <v>84</v>
      </c>
      <c r="E41" s="30" t="s">
        <v>85</v>
      </c>
      <c r="F41" s="14"/>
      <c r="G41" s="14"/>
      <c r="H41" s="14"/>
      <c r="I41" s="14"/>
      <c r="J41" s="14"/>
    </row>
    <row r="42" spans="2:10" x14ac:dyDescent="0.35">
      <c r="B42" s="172" t="s">
        <v>134</v>
      </c>
      <c r="C42" s="172"/>
      <c r="D42" s="34"/>
      <c r="E42" s="35" t="s">
        <v>86</v>
      </c>
      <c r="F42" s="14"/>
      <c r="G42" s="14"/>
      <c r="H42" s="14"/>
      <c r="I42" s="14"/>
      <c r="J42" s="14"/>
    </row>
    <row r="43" spans="2:10" x14ac:dyDescent="0.35">
      <c r="B43" s="170" t="s">
        <v>88</v>
      </c>
      <c r="C43" s="171"/>
      <c r="D43" s="14"/>
      <c r="E43" s="14"/>
      <c r="F43" s="14"/>
      <c r="G43" s="14"/>
      <c r="H43" s="14"/>
      <c r="I43" s="14"/>
      <c r="J43" s="14"/>
    </row>
    <row r="44" spans="2:10" x14ac:dyDescent="0.35">
      <c r="B44" s="166" t="s">
        <v>64</v>
      </c>
      <c r="C44" s="167"/>
      <c r="D44" s="36"/>
    </row>
    <row r="45" spans="2:10" x14ac:dyDescent="0.35">
      <c r="B45" s="166"/>
      <c r="C45" s="167"/>
      <c r="D45" s="36"/>
    </row>
    <row r="46" spans="2:10" ht="15.75" customHeight="1" x14ac:dyDescent="0.35">
      <c r="B46" s="166" t="s">
        <v>65</v>
      </c>
      <c r="C46" s="167"/>
    </row>
    <row r="47" spans="2:10" x14ac:dyDescent="0.35">
      <c r="B47" s="166"/>
      <c r="C47" s="167"/>
    </row>
    <row r="48" spans="2:10" ht="15.75" customHeight="1" x14ac:dyDescent="0.35">
      <c r="B48" s="166" t="s">
        <v>166</v>
      </c>
      <c r="C48" s="167"/>
    </row>
    <row r="49" spans="2:3" x14ac:dyDescent="0.35">
      <c r="B49" s="166" t="s">
        <v>66</v>
      </c>
      <c r="C49" s="167"/>
    </row>
    <row r="50" spans="2:3" x14ac:dyDescent="0.35">
      <c r="B50" s="166" t="s">
        <v>67</v>
      </c>
      <c r="C50" s="167"/>
    </row>
    <row r="51" spans="2:3" ht="15.75" customHeight="1" x14ac:dyDescent="0.35">
      <c r="B51" s="166" t="s">
        <v>68</v>
      </c>
      <c r="C51" s="167"/>
    </row>
    <row r="52" spans="2:3" x14ac:dyDescent="0.35">
      <c r="B52" s="168"/>
      <c r="C52" s="169"/>
    </row>
    <row r="53" spans="2:3" x14ac:dyDescent="0.35">
      <c r="B53" s="37"/>
      <c r="C53" s="37"/>
    </row>
  </sheetData>
  <mergeCells count="43">
    <mergeCell ref="C35:D35"/>
    <mergeCell ref="B48:C48"/>
    <mergeCell ref="B49:C49"/>
    <mergeCell ref="B50:C50"/>
    <mergeCell ref="B51:C52"/>
    <mergeCell ref="B43:C43"/>
    <mergeCell ref="B46:C47"/>
    <mergeCell ref="B44:C45"/>
    <mergeCell ref="B39:D39"/>
    <mergeCell ref="B41:C41"/>
    <mergeCell ref="B42:C42"/>
    <mergeCell ref="C37:D37"/>
    <mergeCell ref="C36:D36"/>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4" type="noConversion"/>
  <dataValidations count="3">
    <dataValidation type="list" allowBlank="1" showInputMessage="1" showErrorMessage="1" prompt="Pasirinkti parametro vertę: yra / nėra" sqref="E35:E37" xr:uid="{BC22B66D-08B9-4E8A-B4AB-88296C6D243F}">
      <formula1>"Yra, Nėra"</formula1>
    </dataValidation>
    <dataValidation allowBlank="1" sqref="B42:C42 C35:C37" xr:uid="{A50A1BA4-CC4D-40FC-AC9D-32CA624405C2}"/>
    <dataValidation type="list" allowBlank="1" showInputMessage="1" prompt="Pasirinkti garantinio laikotarpio reikšmę" sqref="D42"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4" workbookViewId="0">
      <selection activeCell="A48" sqref="A48:J48"/>
    </sheetView>
  </sheetViews>
  <sheetFormatPr defaultColWidth="8.7265625" defaultRowHeight="14.5" x14ac:dyDescent="0.35"/>
  <cols>
    <col min="2" max="2" width="17.7265625" customWidth="1"/>
    <col min="4" max="4" width="18.7265625" customWidth="1"/>
    <col min="7" max="7" width="11.7265625" customWidth="1"/>
    <col min="10" max="10" width="15.7265625" customWidth="1"/>
    <col min="11" max="11" width="22.7265625" customWidth="1"/>
    <col min="28" max="16384" width="8.7265625" style="69"/>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73" t="s">
        <v>14</v>
      </c>
      <c r="B2" s="173"/>
      <c r="C2" s="173"/>
      <c r="D2" s="173"/>
      <c r="E2" s="173"/>
      <c r="F2" s="173"/>
      <c r="G2" s="173"/>
      <c r="H2" s="173"/>
      <c r="I2" s="173"/>
      <c r="J2" s="173"/>
      <c r="K2" s="174"/>
      <c r="L2" s="1"/>
      <c r="M2" s="1"/>
      <c r="N2" s="1"/>
      <c r="O2" s="1"/>
      <c r="P2" s="1"/>
      <c r="Q2" s="1"/>
      <c r="R2" s="1"/>
      <c r="S2" s="1"/>
      <c r="T2" s="3"/>
      <c r="U2" s="3"/>
      <c r="V2" s="3"/>
      <c r="W2" s="3"/>
      <c r="X2" s="3"/>
      <c r="Y2" s="3"/>
      <c r="Z2" s="3"/>
      <c r="AA2" s="3"/>
    </row>
    <row r="3" spans="1:27" ht="15.5" x14ac:dyDescent="0.35">
      <c r="A3" s="173"/>
      <c r="B3" s="173"/>
      <c r="C3" s="173"/>
      <c r="D3" s="173"/>
      <c r="E3" s="173"/>
      <c r="F3" s="173"/>
      <c r="G3" s="173"/>
      <c r="H3" s="173"/>
      <c r="I3" s="173"/>
      <c r="J3" s="173"/>
      <c r="K3" s="174"/>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55.9" customHeight="1" x14ac:dyDescent="0.35">
      <c r="A5" s="175" t="s">
        <v>15</v>
      </c>
      <c r="B5" s="176"/>
      <c r="C5" s="176" t="s">
        <v>16</v>
      </c>
      <c r="D5" s="176"/>
      <c r="E5" s="176"/>
      <c r="F5" s="176" t="s">
        <v>17</v>
      </c>
      <c r="G5" s="176"/>
      <c r="H5" s="176"/>
      <c r="I5" s="176" t="s">
        <v>18</v>
      </c>
      <c r="J5" s="177"/>
      <c r="K5" s="70" t="s">
        <v>19</v>
      </c>
      <c r="L5" s="1"/>
      <c r="M5" s="1"/>
      <c r="N5" s="1"/>
      <c r="O5" s="1"/>
      <c r="P5" s="1"/>
      <c r="Q5" s="1"/>
      <c r="R5" s="1"/>
      <c r="S5" s="1"/>
      <c r="T5" s="3"/>
      <c r="U5" s="3"/>
      <c r="V5" s="3"/>
      <c r="W5" s="3"/>
      <c r="X5" s="3"/>
      <c r="Y5" s="3"/>
      <c r="Z5" s="3"/>
      <c r="AA5" s="3"/>
    </row>
    <row r="6" spans="1:27" ht="15.5" x14ac:dyDescent="0.35">
      <c r="A6" s="178"/>
      <c r="B6" s="179"/>
      <c r="C6" s="180"/>
      <c r="D6" s="179"/>
      <c r="E6" s="179"/>
      <c r="F6" s="180"/>
      <c r="G6" s="179"/>
      <c r="H6" s="179"/>
      <c r="I6" s="180"/>
      <c r="J6" s="179"/>
      <c r="K6" s="5"/>
      <c r="L6" s="1"/>
      <c r="M6" s="1"/>
      <c r="N6" s="1"/>
      <c r="O6" s="1"/>
      <c r="P6" s="1"/>
      <c r="Q6" s="1"/>
      <c r="R6" s="1"/>
      <c r="S6" s="1"/>
      <c r="T6" s="3"/>
      <c r="U6" s="3"/>
      <c r="V6" s="3"/>
      <c r="W6" s="3"/>
      <c r="X6" s="3"/>
      <c r="Y6" s="3"/>
      <c r="Z6" s="3"/>
      <c r="AA6" s="3"/>
    </row>
    <row r="7" spans="1:27" ht="15.5" x14ac:dyDescent="0.35">
      <c r="A7" s="178"/>
      <c r="B7" s="179"/>
      <c r="C7" s="180"/>
      <c r="D7" s="179"/>
      <c r="E7" s="179"/>
      <c r="F7" s="180"/>
      <c r="G7" s="179"/>
      <c r="H7" s="179"/>
      <c r="I7" s="180"/>
      <c r="J7" s="179"/>
      <c r="K7" s="5"/>
      <c r="L7" s="1"/>
      <c r="M7" s="1"/>
      <c r="N7" s="1"/>
      <c r="O7" s="1"/>
      <c r="P7" s="1"/>
      <c r="Q7" s="1"/>
      <c r="R7" s="1"/>
      <c r="S7" s="1"/>
      <c r="T7" s="3"/>
      <c r="U7" s="3"/>
      <c r="V7" s="3"/>
      <c r="W7" s="3"/>
      <c r="X7" s="3"/>
      <c r="Y7" s="3"/>
      <c r="Z7" s="3"/>
      <c r="AA7" s="3"/>
    </row>
    <row r="8" spans="1:27" ht="15.5" x14ac:dyDescent="0.35">
      <c r="A8" s="178"/>
      <c r="B8" s="179"/>
      <c r="C8" s="180"/>
      <c r="D8" s="179"/>
      <c r="E8" s="179"/>
      <c r="F8" s="180"/>
      <c r="G8" s="179"/>
      <c r="H8" s="179"/>
      <c r="I8" s="180"/>
      <c r="J8" s="179"/>
      <c r="K8" s="5"/>
      <c r="L8" s="1"/>
      <c r="M8" s="1"/>
      <c r="N8" s="1"/>
      <c r="O8" s="1"/>
      <c r="P8" s="1"/>
      <c r="Q8" s="1"/>
      <c r="R8" s="1"/>
      <c r="S8" s="1"/>
      <c r="T8" s="3"/>
      <c r="U8" s="3"/>
      <c r="V8" s="3"/>
      <c r="W8" s="3"/>
      <c r="X8" s="3"/>
      <c r="Y8" s="3"/>
      <c r="Z8" s="3"/>
      <c r="AA8" s="3"/>
    </row>
    <row r="9" spans="1:27" ht="15.5" x14ac:dyDescent="0.35">
      <c r="A9" s="178"/>
      <c r="B9" s="179"/>
      <c r="C9" s="180"/>
      <c r="D9" s="179"/>
      <c r="E9" s="179"/>
      <c r="F9" s="180"/>
      <c r="G9" s="179"/>
      <c r="H9" s="179"/>
      <c r="I9" s="180"/>
      <c r="J9" s="179"/>
      <c r="K9" s="5"/>
      <c r="L9" s="1"/>
      <c r="M9" s="1"/>
      <c r="N9" s="1"/>
      <c r="O9" s="1"/>
      <c r="P9" s="1"/>
      <c r="Q9" s="1"/>
      <c r="R9" s="1"/>
      <c r="S9" s="1"/>
      <c r="T9" s="3"/>
      <c r="U9" s="3"/>
      <c r="V9" s="3"/>
      <c r="W9" s="3"/>
      <c r="X9" s="3"/>
      <c r="Y9" s="3"/>
      <c r="Z9" s="3"/>
      <c r="AA9" s="3"/>
    </row>
    <row r="10" spans="1:27" ht="15.5" x14ac:dyDescent="0.35">
      <c r="A10" s="178"/>
      <c r="B10" s="179"/>
      <c r="C10" s="180"/>
      <c r="D10" s="179"/>
      <c r="E10" s="179"/>
      <c r="F10" s="180"/>
      <c r="G10" s="179"/>
      <c r="H10" s="179"/>
      <c r="I10" s="180"/>
      <c r="J10" s="179"/>
      <c r="K10" s="5"/>
      <c r="L10" s="1"/>
      <c r="M10" s="1"/>
      <c r="N10" s="1"/>
      <c r="O10" s="1"/>
      <c r="P10" s="1"/>
      <c r="Q10" s="1"/>
      <c r="R10" s="1"/>
      <c r="S10" s="1"/>
      <c r="T10" s="3"/>
      <c r="U10" s="3"/>
      <c r="V10" s="3"/>
      <c r="W10" s="3"/>
      <c r="X10" s="3"/>
      <c r="Y10" s="3"/>
      <c r="Z10" s="3"/>
      <c r="AA10" s="3"/>
    </row>
    <row r="11" spans="1:27" ht="15.5" x14ac:dyDescent="0.35">
      <c r="A11" s="178"/>
      <c r="B11" s="179"/>
      <c r="C11" s="180"/>
      <c r="D11" s="179"/>
      <c r="E11" s="179"/>
      <c r="F11" s="180"/>
      <c r="G11" s="179"/>
      <c r="H11" s="179"/>
      <c r="I11" s="180"/>
      <c r="J11" s="179"/>
      <c r="K11" s="5"/>
      <c r="L11" s="1"/>
      <c r="M11" s="1"/>
      <c r="N11" s="1"/>
      <c r="O11" s="1"/>
      <c r="P11" s="1"/>
      <c r="Q11" s="1"/>
      <c r="R11" s="1"/>
      <c r="S11" s="1"/>
      <c r="T11" s="3"/>
      <c r="U11" s="3"/>
      <c r="V11" s="3"/>
      <c r="W11" s="3"/>
      <c r="X11" s="3"/>
      <c r="Y11" s="3"/>
      <c r="Z11" s="3"/>
      <c r="AA11" s="3"/>
    </row>
    <row r="12" spans="1:27" ht="15.5" x14ac:dyDescent="0.35">
      <c r="A12" s="178"/>
      <c r="B12" s="179"/>
      <c r="C12" s="180"/>
      <c r="D12" s="179"/>
      <c r="E12" s="179"/>
      <c r="F12" s="180"/>
      <c r="G12" s="179"/>
      <c r="H12" s="179"/>
      <c r="I12" s="180"/>
      <c r="J12" s="179"/>
      <c r="K12" s="5"/>
      <c r="L12" s="1"/>
      <c r="M12" s="1"/>
      <c r="N12" s="1"/>
      <c r="O12" s="1"/>
      <c r="P12" s="1"/>
      <c r="Q12" s="1"/>
      <c r="R12" s="1"/>
      <c r="S12" s="1"/>
      <c r="T12" s="3"/>
      <c r="U12" s="3"/>
      <c r="V12" s="3"/>
      <c r="W12" s="3"/>
      <c r="X12" s="3"/>
      <c r="Y12" s="3"/>
      <c r="Z12" s="3"/>
      <c r="AA12" s="3"/>
    </row>
    <row r="13" spans="1:27" ht="15.5" x14ac:dyDescent="0.35">
      <c r="A13" s="178"/>
      <c r="B13" s="179"/>
      <c r="C13" s="180"/>
      <c r="D13" s="179"/>
      <c r="E13" s="179"/>
      <c r="F13" s="180"/>
      <c r="G13" s="179"/>
      <c r="H13" s="179"/>
      <c r="I13" s="180"/>
      <c r="J13" s="179"/>
      <c r="K13" s="5"/>
      <c r="L13" s="1"/>
      <c r="M13" s="1"/>
      <c r="N13" s="1"/>
      <c r="O13" s="1"/>
      <c r="P13" s="1"/>
      <c r="Q13" s="1"/>
      <c r="R13" s="1"/>
      <c r="S13" s="1"/>
      <c r="T13" s="3"/>
      <c r="U13" s="3"/>
      <c r="V13" s="3"/>
      <c r="W13" s="3"/>
      <c r="X13" s="3"/>
      <c r="Y13" s="3"/>
      <c r="Z13" s="3"/>
      <c r="AA13" s="3"/>
    </row>
    <row r="14" spans="1:27" ht="15.5" x14ac:dyDescent="0.35">
      <c r="A14" s="178"/>
      <c r="B14" s="179"/>
      <c r="C14" s="180"/>
      <c r="D14" s="179"/>
      <c r="E14" s="179"/>
      <c r="F14" s="180"/>
      <c r="G14" s="179"/>
      <c r="H14" s="179"/>
      <c r="I14" s="180"/>
      <c r="J14" s="179"/>
      <c r="K14" s="5"/>
      <c r="L14" s="1"/>
      <c r="M14" s="1"/>
      <c r="N14" s="1"/>
      <c r="O14" s="1"/>
      <c r="P14" s="1"/>
      <c r="Q14" s="1"/>
      <c r="R14" s="1"/>
      <c r="S14" s="1"/>
      <c r="T14" s="3"/>
      <c r="U14" s="3"/>
      <c r="V14" s="3"/>
      <c r="W14" s="3"/>
      <c r="X14" s="3"/>
      <c r="Y14" s="3"/>
      <c r="Z14" s="3"/>
      <c r="AA14" s="3"/>
    </row>
    <row r="15" spans="1:27" ht="16" thickBot="1" x14ac:dyDescent="0.4">
      <c r="A15" s="181"/>
      <c r="B15" s="182"/>
      <c r="C15" s="183"/>
      <c r="D15" s="182"/>
      <c r="E15" s="182"/>
      <c r="F15" s="183"/>
      <c r="G15" s="182"/>
      <c r="H15" s="182"/>
      <c r="I15" s="183"/>
      <c r="J15" s="182"/>
      <c r="K15" s="6"/>
      <c r="L15" s="1"/>
      <c r="M15" s="1"/>
      <c r="N15" s="1"/>
      <c r="O15" s="1"/>
      <c r="P15" s="1"/>
      <c r="Q15" s="1"/>
      <c r="R15" s="1"/>
      <c r="S15" s="1"/>
      <c r="T15" s="3"/>
      <c r="U15" s="3"/>
      <c r="V15" s="3"/>
      <c r="W15" s="3"/>
      <c r="X15" s="3"/>
      <c r="Y15" s="3"/>
      <c r="Z15" s="3"/>
      <c r="AA15" s="3"/>
    </row>
    <row r="16" spans="1:27" ht="15.5" x14ac:dyDescent="0.3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5" x14ac:dyDescent="0.35">
      <c r="A17" s="184" t="s">
        <v>20</v>
      </c>
      <c r="B17" s="184"/>
      <c r="C17" s="184"/>
      <c r="D17" s="184"/>
      <c r="E17" s="184"/>
      <c r="F17" s="184"/>
      <c r="G17" s="184"/>
      <c r="H17" s="184"/>
      <c r="I17" s="184"/>
      <c r="J17" s="184"/>
      <c r="K17" s="184"/>
      <c r="L17" s="1"/>
      <c r="M17" s="1"/>
      <c r="N17" s="1"/>
      <c r="O17" s="1"/>
      <c r="P17" s="1"/>
      <c r="Q17" s="1"/>
      <c r="R17" s="1"/>
      <c r="S17" s="1"/>
      <c r="T17" s="3"/>
      <c r="U17" s="3"/>
      <c r="V17" s="3"/>
      <c r="W17" s="3"/>
      <c r="X17" s="3"/>
      <c r="Y17" s="3"/>
      <c r="Z17" s="3"/>
      <c r="AA17" s="3"/>
    </row>
    <row r="18" spans="1:27" ht="16" thickBot="1" x14ac:dyDescent="0.4">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35">
      <c r="A19" s="185" t="s">
        <v>13</v>
      </c>
      <c r="B19" s="186"/>
      <c r="C19" s="177" t="s">
        <v>16</v>
      </c>
      <c r="D19" s="187"/>
      <c r="E19" s="186"/>
      <c r="F19" s="177" t="s">
        <v>21</v>
      </c>
      <c r="G19" s="187"/>
      <c r="H19" s="186"/>
      <c r="I19" s="177" t="s">
        <v>18</v>
      </c>
      <c r="J19" s="188"/>
      <c r="K19" s="8"/>
      <c r="L19" s="1"/>
      <c r="M19" s="1"/>
      <c r="N19" s="1"/>
      <c r="O19" s="1"/>
      <c r="P19" s="1"/>
      <c r="Q19" s="1"/>
      <c r="R19" s="1"/>
      <c r="S19" s="1"/>
      <c r="T19" s="3"/>
      <c r="U19" s="3"/>
      <c r="V19" s="3"/>
      <c r="W19" s="3"/>
      <c r="X19" s="3"/>
      <c r="Y19" s="3"/>
      <c r="Z19" s="3"/>
      <c r="AA19" s="3"/>
    </row>
    <row r="20" spans="1:27" ht="15.5" x14ac:dyDescent="0.35">
      <c r="A20" s="189"/>
      <c r="B20" s="190"/>
      <c r="C20" s="191"/>
      <c r="D20" s="192"/>
      <c r="E20" s="190"/>
      <c r="F20" s="191"/>
      <c r="G20" s="192"/>
      <c r="H20" s="190"/>
      <c r="I20" s="191"/>
      <c r="J20" s="193"/>
      <c r="K20" s="8"/>
      <c r="L20" s="1"/>
      <c r="M20" s="1"/>
      <c r="N20" s="1"/>
      <c r="O20" s="1"/>
      <c r="P20" s="1"/>
      <c r="Q20" s="1"/>
      <c r="R20" s="1"/>
      <c r="S20" s="1"/>
      <c r="T20" s="3"/>
      <c r="U20" s="3"/>
      <c r="V20" s="3"/>
      <c r="W20" s="3"/>
      <c r="X20" s="3"/>
      <c r="Y20" s="3"/>
      <c r="Z20" s="3"/>
      <c r="AA20" s="3"/>
    </row>
    <row r="21" spans="1:27" ht="15.5" x14ac:dyDescent="0.35">
      <c r="A21" s="189"/>
      <c r="B21" s="190"/>
      <c r="C21" s="191"/>
      <c r="D21" s="192"/>
      <c r="E21" s="190"/>
      <c r="F21" s="191"/>
      <c r="G21" s="192"/>
      <c r="H21" s="190"/>
      <c r="I21" s="191"/>
      <c r="J21" s="193"/>
      <c r="K21" s="8"/>
      <c r="L21" s="1"/>
      <c r="M21" s="1"/>
      <c r="N21" s="1"/>
      <c r="O21" s="1"/>
      <c r="P21" s="1"/>
      <c r="Q21" s="1"/>
      <c r="R21" s="1"/>
      <c r="S21" s="1"/>
      <c r="T21" s="3"/>
      <c r="U21" s="3"/>
      <c r="V21" s="3"/>
      <c r="W21" s="3"/>
      <c r="X21" s="3"/>
      <c r="Y21" s="3"/>
      <c r="Z21" s="3"/>
      <c r="AA21" s="3"/>
    </row>
    <row r="22" spans="1:27" ht="15.5" x14ac:dyDescent="0.35">
      <c r="A22" s="189"/>
      <c r="B22" s="190"/>
      <c r="C22" s="191"/>
      <c r="D22" s="192"/>
      <c r="E22" s="190"/>
      <c r="F22" s="191"/>
      <c r="G22" s="192"/>
      <c r="H22" s="190"/>
      <c r="I22" s="191"/>
      <c r="J22" s="193"/>
      <c r="K22" s="8"/>
      <c r="L22" s="1"/>
      <c r="M22" s="1"/>
      <c r="N22" s="1"/>
      <c r="O22" s="1"/>
      <c r="P22" s="1"/>
      <c r="Q22" s="1"/>
      <c r="R22" s="1"/>
      <c r="S22" s="1"/>
      <c r="T22" s="3"/>
      <c r="U22" s="3"/>
      <c r="V22" s="3"/>
      <c r="W22" s="3"/>
      <c r="X22" s="3"/>
      <c r="Y22" s="3"/>
      <c r="Z22" s="3"/>
      <c r="AA22" s="3"/>
    </row>
    <row r="23" spans="1:27" ht="15.5" x14ac:dyDescent="0.35">
      <c r="A23" s="189"/>
      <c r="B23" s="190"/>
      <c r="C23" s="191"/>
      <c r="D23" s="192"/>
      <c r="E23" s="190"/>
      <c r="F23" s="191"/>
      <c r="G23" s="192"/>
      <c r="H23" s="190"/>
      <c r="I23" s="191"/>
      <c r="J23" s="193"/>
      <c r="K23" s="8"/>
      <c r="L23" s="1"/>
      <c r="M23" s="1"/>
      <c r="N23" s="1"/>
      <c r="O23" s="1"/>
      <c r="P23" s="1"/>
      <c r="Q23" s="1"/>
      <c r="R23" s="1"/>
      <c r="S23" s="1"/>
      <c r="T23" s="3"/>
      <c r="U23" s="3"/>
      <c r="V23" s="3"/>
      <c r="W23" s="3"/>
      <c r="X23" s="3"/>
      <c r="Y23" s="3"/>
      <c r="Z23" s="3"/>
      <c r="AA23" s="3"/>
    </row>
    <row r="24" spans="1:27" ht="15.5" x14ac:dyDescent="0.35">
      <c r="A24" s="189"/>
      <c r="B24" s="190"/>
      <c r="C24" s="191"/>
      <c r="D24" s="192"/>
      <c r="E24" s="190"/>
      <c r="F24" s="191"/>
      <c r="G24" s="192"/>
      <c r="H24" s="190"/>
      <c r="I24" s="191"/>
      <c r="J24" s="193"/>
      <c r="K24" s="8"/>
      <c r="L24" s="1"/>
      <c r="M24" s="1"/>
      <c r="N24" s="1"/>
      <c r="O24" s="1"/>
      <c r="P24" s="1"/>
      <c r="Q24" s="1"/>
      <c r="R24" s="1"/>
      <c r="S24" s="1"/>
      <c r="T24" s="3"/>
      <c r="U24" s="3"/>
      <c r="V24" s="3"/>
      <c r="W24" s="3"/>
      <c r="X24" s="3"/>
      <c r="Y24" s="3"/>
      <c r="Z24" s="3"/>
      <c r="AA24" s="3"/>
    </row>
    <row r="25" spans="1:27" ht="15.5" x14ac:dyDescent="0.35">
      <c r="A25" s="189"/>
      <c r="B25" s="190"/>
      <c r="C25" s="191"/>
      <c r="D25" s="192"/>
      <c r="E25" s="190"/>
      <c r="F25" s="191"/>
      <c r="G25" s="192"/>
      <c r="H25" s="190"/>
      <c r="I25" s="191"/>
      <c r="J25" s="193"/>
      <c r="K25" s="8"/>
      <c r="L25" s="1"/>
      <c r="M25" s="1"/>
      <c r="N25" s="1"/>
      <c r="O25" s="1"/>
      <c r="P25" s="1"/>
      <c r="Q25" s="1"/>
      <c r="R25" s="1"/>
      <c r="S25" s="1"/>
      <c r="T25" s="3"/>
      <c r="U25" s="3"/>
      <c r="V25" s="3"/>
      <c r="W25" s="3"/>
      <c r="X25" s="3"/>
      <c r="Y25" s="3"/>
      <c r="Z25" s="3"/>
      <c r="AA25" s="3"/>
    </row>
    <row r="26" spans="1:27" ht="15.5" x14ac:dyDescent="0.35">
      <c r="A26" s="189"/>
      <c r="B26" s="190"/>
      <c r="C26" s="191"/>
      <c r="D26" s="192"/>
      <c r="E26" s="190"/>
      <c r="F26" s="191"/>
      <c r="G26" s="192"/>
      <c r="H26" s="190"/>
      <c r="I26" s="191"/>
      <c r="J26" s="193"/>
      <c r="K26" s="8"/>
      <c r="L26" s="1"/>
      <c r="M26" s="1"/>
      <c r="N26" s="1"/>
      <c r="O26" s="1"/>
      <c r="P26" s="1"/>
      <c r="Q26" s="1"/>
      <c r="R26" s="1"/>
      <c r="S26" s="1"/>
      <c r="T26" s="3"/>
      <c r="U26" s="3"/>
      <c r="V26" s="3"/>
      <c r="W26" s="3"/>
      <c r="X26" s="3"/>
      <c r="Y26" s="3"/>
      <c r="Z26" s="3"/>
      <c r="AA26" s="3"/>
    </row>
    <row r="27" spans="1:27" ht="15.5" x14ac:dyDescent="0.35">
      <c r="A27" s="189"/>
      <c r="B27" s="190"/>
      <c r="C27" s="191"/>
      <c r="D27" s="192"/>
      <c r="E27" s="190"/>
      <c r="F27" s="191"/>
      <c r="G27" s="192"/>
      <c r="H27" s="190"/>
      <c r="I27" s="191"/>
      <c r="J27" s="193"/>
      <c r="K27" s="8"/>
      <c r="L27" s="1"/>
      <c r="M27" s="1"/>
      <c r="N27" s="1"/>
      <c r="O27" s="1"/>
      <c r="P27" s="1"/>
      <c r="Q27" s="1"/>
      <c r="R27" s="1"/>
      <c r="S27" s="1"/>
      <c r="T27" s="3"/>
      <c r="U27" s="3"/>
      <c r="V27" s="3"/>
      <c r="W27" s="3"/>
      <c r="X27" s="3"/>
      <c r="Y27" s="3"/>
      <c r="Z27" s="3"/>
      <c r="AA27" s="3"/>
    </row>
    <row r="28" spans="1:27" ht="15.5" x14ac:dyDescent="0.35">
      <c r="A28" s="189"/>
      <c r="B28" s="190"/>
      <c r="C28" s="191"/>
      <c r="D28" s="192"/>
      <c r="E28" s="190"/>
      <c r="F28" s="191"/>
      <c r="G28" s="192"/>
      <c r="H28" s="190"/>
      <c r="I28" s="191"/>
      <c r="J28" s="193"/>
      <c r="K28" s="8"/>
      <c r="L28" s="1"/>
      <c r="M28" s="1"/>
      <c r="N28" s="1"/>
      <c r="O28" s="1"/>
      <c r="P28" s="1"/>
      <c r="Q28" s="1"/>
      <c r="R28" s="1"/>
      <c r="S28" s="1"/>
      <c r="T28" s="3"/>
      <c r="U28" s="3"/>
      <c r="V28" s="3"/>
      <c r="W28" s="3"/>
      <c r="X28" s="3"/>
      <c r="Y28" s="3"/>
      <c r="Z28" s="3"/>
      <c r="AA28" s="3"/>
    </row>
    <row r="29" spans="1:27" ht="15.5" x14ac:dyDescent="0.35">
      <c r="A29" s="189"/>
      <c r="B29" s="190"/>
      <c r="C29" s="191"/>
      <c r="D29" s="192"/>
      <c r="E29" s="190"/>
      <c r="F29" s="191"/>
      <c r="G29" s="192"/>
      <c r="H29" s="190"/>
      <c r="I29" s="191"/>
      <c r="J29" s="193"/>
      <c r="K29" s="8"/>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94"/>
      <c r="B31" s="194"/>
      <c r="C31" s="194"/>
      <c r="D31" s="194"/>
      <c r="E31" s="194"/>
      <c r="F31" s="194"/>
      <c r="G31" s="194"/>
      <c r="H31" s="194"/>
      <c r="I31" s="194"/>
      <c r="J31" s="194"/>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19" t="s">
        <v>40</v>
      </c>
      <c r="B33" s="18"/>
      <c r="C33" s="18"/>
      <c r="D33" s="18"/>
      <c r="E33" s="18"/>
      <c r="F33" s="18"/>
      <c r="G33" s="18"/>
      <c r="H33" s="18"/>
      <c r="I33" s="18"/>
      <c r="J33" s="18"/>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15" customHeight="1" x14ac:dyDescent="0.35">
      <c r="A35" s="9" t="s">
        <v>12</v>
      </c>
      <c r="B35" s="187" t="s">
        <v>22</v>
      </c>
      <c r="C35" s="187"/>
      <c r="D35" s="187"/>
      <c r="E35" s="187"/>
      <c r="F35" s="187"/>
      <c r="G35" s="186"/>
      <c r="H35" s="187" t="s">
        <v>41</v>
      </c>
      <c r="I35" s="187"/>
      <c r="J35" s="188"/>
      <c r="K35" s="1"/>
      <c r="L35" s="1"/>
      <c r="M35" s="1"/>
      <c r="N35" s="1"/>
      <c r="O35" s="1"/>
      <c r="P35" s="1"/>
      <c r="Q35" s="1"/>
      <c r="R35" s="1"/>
      <c r="S35" s="1"/>
      <c r="T35" s="3"/>
      <c r="U35" s="3"/>
      <c r="V35" s="3"/>
      <c r="W35" s="3"/>
      <c r="X35" s="3"/>
      <c r="Y35" s="3"/>
      <c r="Z35" s="3"/>
      <c r="AA35" s="3"/>
    </row>
    <row r="36" spans="1:27" ht="15.65" customHeight="1" x14ac:dyDescent="0.35">
      <c r="A36" s="95">
        <v>1</v>
      </c>
      <c r="B36" s="196" t="s">
        <v>150</v>
      </c>
      <c r="C36" s="196"/>
      <c r="D36" s="196"/>
      <c r="E36" s="196"/>
      <c r="F36" s="196"/>
      <c r="G36" s="196"/>
      <c r="H36" s="195"/>
      <c r="I36" s="192"/>
      <c r="J36" s="193"/>
      <c r="K36" s="1"/>
      <c r="L36" s="1"/>
      <c r="M36" s="1"/>
      <c r="N36" s="1"/>
      <c r="O36" s="1"/>
      <c r="P36" s="1"/>
      <c r="Q36" s="1"/>
      <c r="R36" s="1"/>
      <c r="S36" s="1"/>
      <c r="T36" s="3"/>
      <c r="U36" s="3"/>
      <c r="V36" s="3"/>
      <c r="W36" s="3"/>
      <c r="X36" s="3"/>
      <c r="Y36" s="3"/>
      <c r="Z36" s="3"/>
      <c r="AA36" s="3"/>
    </row>
    <row r="37" spans="1:27" ht="15.65" customHeight="1" x14ac:dyDescent="0.35">
      <c r="A37" s="95">
        <v>2</v>
      </c>
      <c r="B37" s="198" t="s">
        <v>24</v>
      </c>
      <c r="C37" s="199"/>
      <c r="D37" s="199"/>
      <c r="E37" s="199"/>
      <c r="F37" s="199"/>
      <c r="G37" s="200"/>
      <c r="H37" s="195"/>
      <c r="I37" s="192"/>
      <c r="J37" s="193"/>
      <c r="K37" s="1"/>
      <c r="L37" s="1"/>
      <c r="M37" s="1"/>
      <c r="N37" s="1"/>
      <c r="O37" s="1"/>
      <c r="P37" s="1"/>
      <c r="Q37" s="1"/>
      <c r="R37" s="1"/>
      <c r="S37" s="1"/>
      <c r="T37" s="3"/>
      <c r="U37" s="3"/>
      <c r="V37" s="3"/>
      <c r="W37" s="3"/>
      <c r="X37" s="3"/>
      <c r="Y37" s="3"/>
      <c r="Z37" s="3"/>
      <c r="AA37" s="3"/>
    </row>
    <row r="38" spans="1:27" ht="17.5" customHeight="1" x14ac:dyDescent="0.35">
      <c r="A38" s="95">
        <v>3</v>
      </c>
      <c r="B38" s="198" t="s">
        <v>151</v>
      </c>
      <c r="C38" s="199"/>
      <c r="D38" s="199"/>
      <c r="E38" s="199"/>
      <c r="F38" s="199"/>
      <c r="G38" s="200"/>
      <c r="H38" s="191"/>
      <c r="I38" s="195"/>
      <c r="J38" s="197"/>
      <c r="K38" s="1"/>
      <c r="L38" s="1"/>
      <c r="M38" s="1"/>
      <c r="N38" s="1"/>
      <c r="O38" s="1"/>
      <c r="P38" s="1"/>
      <c r="Q38" s="1"/>
      <c r="R38" s="1"/>
      <c r="S38" s="1"/>
      <c r="T38" s="3"/>
      <c r="U38" s="3"/>
      <c r="V38" s="3"/>
      <c r="W38" s="3"/>
      <c r="X38" s="3"/>
      <c r="Y38" s="3"/>
      <c r="Z38" s="3"/>
      <c r="AA38" s="3"/>
    </row>
    <row r="39" spans="1:27" ht="32.25" customHeight="1" x14ac:dyDescent="0.35">
      <c r="A39" s="95">
        <v>4</v>
      </c>
      <c r="B39" s="198" t="s">
        <v>25</v>
      </c>
      <c r="C39" s="199"/>
      <c r="D39" s="199"/>
      <c r="E39" s="199"/>
      <c r="F39" s="199"/>
      <c r="G39" s="200"/>
      <c r="H39" s="195"/>
      <c r="I39" s="192"/>
      <c r="J39" s="193"/>
      <c r="K39" s="1"/>
      <c r="L39" s="1"/>
      <c r="M39" s="1"/>
      <c r="N39" s="1"/>
      <c r="O39" s="1"/>
      <c r="P39" s="1"/>
      <c r="Q39" s="1"/>
      <c r="R39" s="1"/>
      <c r="S39" s="1"/>
      <c r="T39" s="3"/>
      <c r="U39" s="3"/>
      <c r="V39" s="3"/>
      <c r="W39" s="3"/>
      <c r="X39" s="3"/>
      <c r="Y39" s="3"/>
      <c r="Z39" s="3"/>
      <c r="AA39" s="3"/>
    </row>
    <row r="40" spans="1:27" ht="15.65" customHeight="1" x14ac:dyDescent="0.35">
      <c r="A40" s="96">
        <v>5</v>
      </c>
      <c r="B40" s="198" t="s">
        <v>23</v>
      </c>
      <c r="C40" s="199"/>
      <c r="D40" s="199"/>
      <c r="E40" s="199"/>
      <c r="F40" s="199"/>
      <c r="G40" s="200"/>
      <c r="H40" s="195"/>
      <c r="I40" s="192"/>
      <c r="J40" s="193"/>
      <c r="K40" s="1"/>
      <c r="L40" s="1"/>
      <c r="M40" s="1"/>
      <c r="N40" s="1"/>
      <c r="O40" s="1"/>
      <c r="P40" s="1"/>
      <c r="Q40" s="1"/>
      <c r="R40" s="1"/>
      <c r="S40" s="1"/>
      <c r="T40" s="3"/>
      <c r="U40" s="3"/>
      <c r="V40" s="3"/>
      <c r="W40" s="3"/>
      <c r="X40" s="3"/>
      <c r="Y40" s="3"/>
      <c r="Z40" s="3"/>
      <c r="AA40" s="3"/>
    </row>
    <row r="41" spans="1:27" ht="43.5" customHeight="1" x14ac:dyDescent="0.35">
      <c r="A41" s="10">
        <v>6</v>
      </c>
      <c r="B41" s="198" t="s">
        <v>152</v>
      </c>
      <c r="C41" s="199"/>
      <c r="D41" s="199"/>
      <c r="E41" s="199"/>
      <c r="F41" s="199"/>
      <c r="G41" s="200"/>
      <c r="H41" s="195"/>
      <c r="I41" s="192"/>
      <c r="J41" s="193"/>
      <c r="K41" s="1"/>
      <c r="L41" s="1"/>
      <c r="M41" s="1"/>
      <c r="N41" s="1"/>
      <c r="O41" s="1"/>
      <c r="P41" s="1"/>
      <c r="Q41" s="1"/>
      <c r="R41" s="1"/>
      <c r="S41" s="1"/>
      <c r="T41" s="3"/>
      <c r="U41" s="3"/>
      <c r="V41" s="3"/>
      <c r="W41" s="3"/>
      <c r="X41" s="3"/>
      <c r="Y41" s="3"/>
      <c r="Z41" s="3"/>
      <c r="AA41" s="3"/>
    </row>
    <row r="42" spans="1:27" ht="15.5" x14ac:dyDescent="0.35">
      <c r="A42" s="10">
        <v>7</v>
      </c>
      <c r="B42" s="201" t="s">
        <v>153</v>
      </c>
      <c r="C42" s="201"/>
      <c r="D42" s="201"/>
      <c r="E42" s="201"/>
      <c r="F42" s="201"/>
      <c r="G42" s="201"/>
      <c r="H42" s="195"/>
      <c r="I42" s="192"/>
      <c r="J42" s="193"/>
      <c r="K42" s="1"/>
      <c r="L42" s="1"/>
      <c r="M42" s="1"/>
      <c r="N42" s="1"/>
      <c r="O42" s="1"/>
      <c r="P42" s="1"/>
      <c r="Q42" s="1"/>
      <c r="R42" s="1"/>
      <c r="S42" s="1"/>
      <c r="T42" s="3"/>
      <c r="U42" s="3"/>
      <c r="V42" s="3"/>
      <c r="W42" s="3"/>
      <c r="X42" s="3"/>
      <c r="Y42" s="3"/>
      <c r="Z42" s="3"/>
      <c r="AA42" s="3"/>
    </row>
    <row r="43" spans="1:27" ht="15.5" x14ac:dyDescent="0.35">
      <c r="A43" s="10">
        <v>8</v>
      </c>
      <c r="B43" s="215" t="s">
        <v>154</v>
      </c>
      <c r="C43" s="216"/>
      <c r="D43" s="216"/>
      <c r="E43" s="216"/>
      <c r="F43" s="216"/>
      <c r="G43" s="217"/>
      <c r="H43" s="195"/>
      <c r="I43" s="192"/>
      <c r="J43" s="193"/>
      <c r="K43" s="1"/>
      <c r="L43" s="1"/>
      <c r="M43" s="1"/>
      <c r="N43" s="1"/>
      <c r="O43" s="1"/>
      <c r="P43" s="1"/>
      <c r="Q43" s="1"/>
      <c r="R43" s="1"/>
      <c r="S43" s="1"/>
      <c r="T43" s="3"/>
      <c r="U43" s="3"/>
      <c r="V43" s="3"/>
      <c r="W43" s="3"/>
      <c r="X43" s="3"/>
      <c r="Y43" s="3"/>
      <c r="Z43" s="3"/>
      <c r="AA43" s="3"/>
    </row>
    <row r="44" spans="1:27" ht="15.5" x14ac:dyDescent="0.35">
      <c r="A44" s="10"/>
      <c r="B44" s="212"/>
      <c r="C44" s="213"/>
      <c r="D44" s="213"/>
      <c r="E44" s="213"/>
      <c r="F44" s="213"/>
      <c r="G44" s="214"/>
      <c r="H44" s="195"/>
      <c r="I44" s="192"/>
      <c r="J44" s="193"/>
      <c r="K44" s="1"/>
      <c r="L44" s="1"/>
      <c r="M44" s="1"/>
      <c r="N44" s="1"/>
      <c r="O44" s="1"/>
      <c r="P44" s="1"/>
      <c r="Q44" s="1"/>
      <c r="R44" s="1"/>
      <c r="S44" s="1"/>
      <c r="T44" s="3"/>
      <c r="U44" s="3"/>
      <c r="V44" s="3"/>
      <c r="W44" s="3"/>
      <c r="X44" s="3"/>
      <c r="Y44" s="3"/>
      <c r="Z44" s="3"/>
      <c r="AA44" s="3"/>
    </row>
    <row r="45" spans="1:27" ht="15.5" x14ac:dyDescent="0.35">
      <c r="A45" s="10"/>
      <c r="B45" s="212"/>
      <c r="C45" s="213"/>
      <c r="D45" s="213"/>
      <c r="E45" s="213"/>
      <c r="F45" s="213"/>
      <c r="G45" s="214"/>
      <c r="H45" s="195"/>
      <c r="I45" s="192"/>
      <c r="J45" s="193"/>
      <c r="K45" s="1"/>
      <c r="L45" s="1"/>
      <c r="M45" s="1"/>
      <c r="N45" s="1"/>
      <c r="O45" s="1"/>
      <c r="P45" s="1"/>
      <c r="Q45" s="1"/>
      <c r="R45" s="1"/>
      <c r="S45" s="1"/>
      <c r="T45" s="3"/>
      <c r="U45" s="3"/>
      <c r="V45" s="3"/>
      <c r="W45" s="3"/>
      <c r="X45" s="3"/>
      <c r="Y45" s="3"/>
      <c r="Z45" s="3"/>
      <c r="AA45" s="3"/>
    </row>
    <row r="46" spans="1:27" ht="16" thickBot="1" x14ac:dyDescent="0.4">
      <c r="A46" s="11"/>
      <c r="B46" s="202"/>
      <c r="C46" s="203"/>
      <c r="D46" s="203"/>
      <c r="E46" s="203"/>
      <c r="F46" s="203"/>
      <c r="G46" s="204"/>
      <c r="H46" s="205"/>
      <c r="I46" s="206"/>
      <c r="J46" s="207"/>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208" t="s">
        <v>26</v>
      </c>
      <c r="B48" s="208"/>
      <c r="C48" s="208"/>
      <c r="D48" s="208"/>
      <c r="E48" s="208"/>
      <c r="F48" s="208"/>
      <c r="G48" s="208"/>
      <c r="H48" s="208"/>
      <c r="I48" s="208"/>
      <c r="J48" s="208"/>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209" t="s">
        <v>27</v>
      </c>
      <c r="B51" s="209"/>
      <c r="C51" s="209"/>
      <c r="D51" s="209"/>
      <c r="E51" s="210"/>
      <c r="F51" s="211"/>
      <c r="G51" s="211"/>
      <c r="H51" s="211"/>
      <c r="I51" s="211"/>
      <c r="J51" s="211"/>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209" t="s">
        <v>141</v>
      </c>
      <c r="B53" s="209"/>
      <c r="C53" s="209"/>
      <c r="D53" s="209"/>
      <c r="E53" s="210"/>
      <c r="F53" s="211"/>
      <c r="G53" s="211"/>
      <c r="H53" s="211"/>
      <c r="I53" s="211"/>
      <c r="J53" s="211"/>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H43:J43"/>
    <mergeCell ref="B44:G44"/>
    <mergeCell ref="H44:J44"/>
    <mergeCell ref="B45:G45"/>
    <mergeCell ref="H45:J45"/>
    <mergeCell ref="B43:G43"/>
    <mergeCell ref="H40:J40"/>
    <mergeCell ref="H41:J41"/>
    <mergeCell ref="H42:J42"/>
    <mergeCell ref="H37:J37"/>
    <mergeCell ref="H38:J38"/>
    <mergeCell ref="H39:J39"/>
    <mergeCell ref="B40:G40"/>
    <mergeCell ref="B41:G41"/>
    <mergeCell ref="B42:G42"/>
    <mergeCell ref="B37:G37"/>
    <mergeCell ref="B38:G38"/>
    <mergeCell ref="B39:G39"/>
    <mergeCell ref="A31:J31"/>
    <mergeCell ref="B35:G35"/>
    <mergeCell ref="H35:J35"/>
    <mergeCell ref="H36:J36"/>
    <mergeCell ref="A28:B28"/>
    <mergeCell ref="C28:E28"/>
    <mergeCell ref="F28:H28"/>
    <mergeCell ref="I28:J28"/>
    <mergeCell ref="A29:B29"/>
    <mergeCell ref="C29:E29"/>
    <mergeCell ref="F29:H29"/>
    <mergeCell ref="I29:J29"/>
    <mergeCell ref="B36:G36"/>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5"/>
  <sheetViews>
    <sheetView tabSelected="1" topLeftCell="A10" zoomScale="115" zoomScaleNormal="115" workbookViewId="0">
      <selection activeCell="B26" sqref="B26:O27"/>
    </sheetView>
  </sheetViews>
  <sheetFormatPr defaultColWidth="9.1796875" defaultRowHeight="15.5" x14ac:dyDescent="0.35"/>
  <cols>
    <col min="1" max="1" width="3.453125" style="12" customWidth="1"/>
    <col min="2" max="14" width="9.1796875" style="12"/>
    <col min="15" max="15" width="15.1796875" style="12" customWidth="1"/>
    <col min="16" max="16384" width="9.1796875" style="12"/>
  </cols>
  <sheetData>
    <row r="1" spans="1:15" ht="17.5" x14ac:dyDescent="0.35">
      <c r="A1" s="218" t="s">
        <v>132</v>
      </c>
      <c r="B1" s="218"/>
      <c r="C1" s="218"/>
      <c r="D1" s="218"/>
      <c r="E1" s="218"/>
      <c r="F1" s="218"/>
      <c r="G1" s="218"/>
      <c r="H1" s="218"/>
      <c r="I1" s="218"/>
      <c r="J1" s="218"/>
      <c r="K1" s="218"/>
      <c r="L1" s="218"/>
      <c r="M1" s="218"/>
      <c r="N1" s="218"/>
      <c r="O1" s="218"/>
    </row>
    <row r="2" spans="1:15" x14ac:dyDescent="0.35">
      <c r="A2" s="76" t="s">
        <v>39</v>
      </c>
      <c r="B2" s="219" t="s">
        <v>181</v>
      </c>
      <c r="C2" s="130"/>
      <c r="D2" s="130"/>
      <c r="E2" s="130"/>
      <c r="F2" s="130"/>
      <c r="G2" s="130"/>
      <c r="H2" s="130"/>
      <c r="I2" s="130"/>
      <c r="J2" s="130"/>
      <c r="K2" s="130"/>
      <c r="L2" s="130"/>
      <c r="M2" s="130"/>
      <c r="N2" s="130"/>
      <c r="O2" s="130"/>
    </row>
    <row r="3" spans="1:15" x14ac:dyDescent="0.35">
      <c r="A3" s="76"/>
      <c r="B3" s="130"/>
      <c r="C3" s="130"/>
      <c r="D3" s="130"/>
      <c r="E3" s="130"/>
      <c r="F3" s="130"/>
      <c r="G3" s="130"/>
      <c r="H3" s="130"/>
      <c r="I3" s="130"/>
      <c r="J3" s="130"/>
      <c r="K3" s="130"/>
      <c r="L3" s="130"/>
      <c r="M3" s="130"/>
      <c r="N3" s="130"/>
      <c r="O3" s="130"/>
    </row>
    <row r="4" spans="1:15" x14ac:dyDescent="0.35">
      <c r="A4" s="76"/>
      <c r="B4" s="130"/>
      <c r="C4" s="130"/>
      <c r="D4" s="130"/>
      <c r="E4" s="130"/>
      <c r="F4" s="130"/>
      <c r="G4" s="130"/>
      <c r="H4" s="130"/>
      <c r="I4" s="130"/>
      <c r="J4" s="130"/>
      <c r="K4" s="130"/>
      <c r="L4" s="130"/>
      <c r="M4" s="130"/>
      <c r="N4" s="130"/>
      <c r="O4" s="130"/>
    </row>
    <row r="5" spans="1:15" x14ac:dyDescent="0.35">
      <c r="A5" s="76"/>
      <c r="B5" s="130"/>
      <c r="C5" s="130"/>
      <c r="D5" s="130"/>
      <c r="E5" s="130"/>
      <c r="F5" s="130"/>
      <c r="G5" s="130"/>
      <c r="H5" s="130"/>
      <c r="I5" s="130"/>
      <c r="J5" s="130"/>
      <c r="K5" s="130"/>
      <c r="L5" s="130"/>
      <c r="M5" s="130"/>
      <c r="N5" s="130"/>
      <c r="O5" s="130"/>
    </row>
    <row r="6" spans="1:15" x14ac:dyDescent="0.35">
      <c r="A6" s="76"/>
      <c r="B6" s="130"/>
      <c r="C6" s="130"/>
      <c r="D6" s="130"/>
      <c r="E6" s="130"/>
      <c r="F6" s="130"/>
      <c r="G6" s="130"/>
      <c r="H6" s="130"/>
      <c r="I6" s="130"/>
      <c r="J6" s="130"/>
      <c r="K6" s="130"/>
      <c r="L6" s="130"/>
      <c r="M6" s="130"/>
      <c r="N6" s="130"/>
      <c r="O6" s="130"/>
    </row>
    <row r="7" spans="1:15" x14ac:dyDescent="0.35">
      <c r="A7" s="76"/>
      <c r="B7" s="130"/>
      <c r="C7" s="130"/>
      <c r="D7" s="130"/>
      <c r="E7" s="130"/>
      <c r="F7" s="130"/>
      <c r="G7" s="130"/>
      <c r="H7" s="130"/>
      <c r="I7" s="130"/>
      <c r="J7" s="130"/>
      <c r="K7" s="130"/>
      <c r="L7" s="130"/>
      <c r="M7" s="130"/>
      <c r="N7" s="130"/>
      <c r="O7" s="130"/>
    </row>
    <row r="8" spans="1:15" x14ac:dyDescent="0.35">
      <c r="A8" s="76"/>
      <c r="B8" s="130"/>
      <c r="C8" s="130"/>
      <c r="D8" s="130"/>
      <c r="E8" s="130"/>
      <c r="F8" s="130"/>
      <c r="G8" s="130"/>
      <c r="H8" s="130"/>
      <c r="I8" s="130"/>
      <c r="J8" s="130"/>
      <c r="K8" s="130"/>
      <c r="L8" s="130"/>
      <c r="M8" s="130"/>
      <c r="N8" s="130"/>
      <c r="O8" s="130"/>
    </row>
    <row r="9" spans="1:15" ht="21.5" customHeight="1" x14ac:dyDescent="0.35">
      <c r="A9" s="76"/>
      <c r="B9" s="130"/>
      <c r="C9" s="130"/>
      <c r="D9" s="130"/>
      <c r="E9" s="130"/>
      <c r="F9" s="130"/>
      <c r="G9" s="130"/>
      <c r="H9" s="130"/>
      <c r="I9" s="130"/>
      <c r="J9" s="130"/>
      <c r="K9" s="130"/>
      <c r="L9" s="130"/>
      <c r="M9" s="130"/>
      <c r="N9" s="130"/>
      <c r="O9" s="130"/>
    </row>
    <row r="10" spans="1:15" x14ac:dyDescent="0.35">
      <c r="A10" s="220" t="s">
        <v>42</v>
      </c>
      <c r="B10" s="130" t="s">
        <v>142</v>
      </c>
      <c r="C10" s="130"/>
      <c r="D10" s="130"/>
      <c r="E10" s="130"/>
      <c r="F10" s="130"/>
      <c r="G10" s="130"/>
      <c r="H10" s="130"/>
      <c r="I10" s="130"/>
      <c r="J10" s="130"/>
      <c r="K10" s="130"/>
      <c r="L10" s="130"/>
      <c r="M10" s="130"/>
      <c r="N10" s="130"/>
      <c r="O10" s="130"/>
    </row>
    <row r="11" spans="1:15" x14ac:dyDescent="0.35">
      <c r="A11" s="220"/>
      <c r="B11" s="130"/>
      <c r="C11" s="130"/>
      <c r="D11" s="130"/>
      <c r="E11" s="130"/>
      <c r="F11" s="130"/>
      <c r="G11" s="130"/>
      <c r="H11" s="130"/>
      <c r="I11" s="130"/>
      <c r="J11" s="130"/>
      <c r="K11" s="130"/>
      <c r="L11" s="130"/>
      <c r="M11" s="130"/>
      <c r="N11" s="130"/>
      <c r="O11" s="130"/>
    </row>
    <row r="12" spans="1:15" x14ac:dyDescent="0.35">
      <c r="A12" s="220"/>
      <c r="B12" s="130"/>
      <c r="C12" s="130"/>
      <c r="D12" s="130"/>
      <c r="E12" s="130"/>
      <c r="F12" s="130"/>
      <c r="G12" s="130"/>
      <c r="H12" s="130"/>
      <c r="I12" s="130"/>
      <c r="J12" s="130"/>
      <c r="K12" s="130"/>
      <c r="L12" s="130"/>
      <c r="M12" s="130"/>
      <c r="N12" s="130"/>
      <c r="O12" s="130"/>
    </row>
    <row r="13" spans="1:15" x14ac:dyDescent="0.35">
      <c r="A13" s="220"/>
      <c r="B13" s="130"/>
      <c r="C13" s="130"/>
      <c r="D13" s="130"/>
      <c r="E13" s="130"/>
      <c r="F13" s="130"/>
      <c r="G13" s="130"/>
      <c r="H13" s="130"/>
      <c r="I13" s="130"/>
      <c r="J13" s="130"/>
      <c r="K13" s="130"/>
      <c r="L13" s="130"/>
      <c r="M13" s="130"/>
      <c r="N13" s="130"/>
      <c r="O13" s="130"/>
    </row>
    <row r="14" spans="1:15" x14ac:dyDescent="0.35">
      <c r="A14" s="220"/>
      <c r="B14" s="130"/>
      <c r="C14" s="130"/>
      <c r="D14" s="130"/>
      <c r="E14" s="130"/>
      <c r="F14" s="130"/>
      <c r="G14" s="130"/>
      <c r="H14" s="130"/>
      <c r="I14" s="130"/>
      <c r="J14" s="130"/>
      <c r="K14" s="130"/>
      <c r="L14" s="130"/>
      <c r="M14" s="130"/>
      <c r="N14" s="130"/>
      <c r="O14" s="130"/>
    </row>
    <row r="15" spans="1:15" x14ac:dyDescent="0.35">
      <c r="A15" s="220"/>
      <c r="B15" s="130"/>
      <c r="C15" s="130"/>
      <c r="D15" s="130"/>
      <c r="E15" s="130"/>
      <c r="F15" s="130"/>
      <c r="G15" s="130"/>
      <c r="H15" s="130"/>
      <c r="I15" s="130"/>
      <c r="J15" s="130"/>
      <c r="K15" s="130"/>
      <c r="L15" s="130"/>
      <c r="M15" s="130"/>
      <c r="N15" s="130"/>
      <c r="O15" s="130"/>
    </row>
    <row r="16" spans="1:15" x14ac:dyDescent="0.35">
      <c r="A16" s="220"/>
      <c r="B16" s="130"/>
      <c r="C16" s="130"/>
      <c r="D16" s="130"/>
      <c r="E16" s="130"/>
      <c r="F16" s="130"/>
      <c r="G16" s="130"/>
      <c r="H16" s="130"/>
      <c r="I16" s="130"/>
      <c r="J16" s="130"/>
      <c r="K16" s="130"/>
      <c r="L16" s="130"/>
      <c r="M16" s="130"/>
      <c r="N16" s="130"/>
      <c r="O16" s="130"/>
    </row>
    <row r="17" spans="1:15" x14ac:dyDescent="0.35">
      <c r="A17" s="220"/>
      <c r="B17" s="130"/>
      <c r="C17" s="130"/>
      <c r="D17" s="130"/>
      <c r="E17" s="130"/>
      <c r="F17" s="130"/>
      <c r="G17" s="130"/>
      <c r="H17" s="130"/>
      <c r="I17" s="130"/>
      <c r="J17" s="130"/>
      <c r="K17" s="130"/>
      <c r="L17" s="130"/>
      <c r="M17" s="130"/>
      <c r="N17" s="130"/>
      <c r="O17" s="130"/>
    </row>
    <row r="18" spans="1:15" x14ac:dyDescent="0.35">
      <c r="A18" s="220"/>
      <c r="B18" s="130"/>
      <c r="C18" s="130"/>
      <c r="D18" s="130"/>
      <c r="E18" s="130"/>
      <c r="F18" s="130"/>
      <c r="G18" s="130"/>
      <c r="H18" s="130"/>
      <c r="I18" s="130"/>
      <c r="J18" s="130"/>
      <c r="K18" s="130"/>
      <c r="L18" s="130"/>
      <c r="M18" s="130"/>
      <c r="N18" s="130"/>
      <c r="O18" s="130"/>
    </row>
    <row r="19" spans="1:15" ht="32.5" customHeight="1" x14ac:dyDescent="0.35">
      <c r="A19" s="220"/>
      <c r="B19" s="130"/>
      <c r="C19" s="130"/>
      <c r="D19" s="130"/>
      <c r="E19" s="130"/>
      <c r="F19" s="130"/>
      <c r="G19" s="130"/>
      <c r="H19" s="130"/>
      <c r="I19" s="130"/>
      <c r="J19" s="130"/>
      <c r="K19" s="130"/>
      <c r="L19" s="130"/>
      <c r="M19" s="130"/>
      <c r="N19" s="130"/>
      <c r="O19" s="130"/>
    </row>
    <row r="20" spans="1:15" x14ac:dyDescent="0.35">
      <c r="A20" s="220" t="s">
        <v>43</v>
      </c>
      <c r="B20" s="130" t="s">
        <v>170</v>
      </c>
      <c r="C20" s="130"/>
      <c r="D20" s="130"/>
      <c r="E20" s="130"/>
      <c r="F20" s="130"/>
      <c r="G20" s="130"/>
      <c r="H20" s="130"/>
      <c r="I20" s="130"/>
      <c r="J20" s="130"/>
      <c r="K20" s="130"/>
      <c r="L20" s="130"/>
      <c r="M20" s="130"/>
      <c r="N20" s="130"/>
      <c r="O20" s="130"/>
    </row>
    <row r="21" spans="1:15" x14ac:dyDescent="0.35">
      <c r="A21" s="220"/>
      <c r="B21" s="130"/>
      <c r="C21" s="130"/>
      <c r="D21" s="130"/>
      <c r="E21" s="130"/>
      <c r="F21" s="130"/>
      <c r="G21" s="130"/>
      <c r="H21" s="130"/>
      <c r="I21" s="130"/>
      <c r="J21" s="130"/>
      <c r="K21" s="130"/>
      <c r="L21" s="130"/>
      <c r="M21" s="130"/>
      <c r="N21" s="130"/>
      <c r="O21" s="130"/>
    </row>
    <row r="22" spans="1:15" x14ac:dyDescent="0.35">
      <c r="A22" s="220"/>
      <c r="B22" s="130"/>
      <c r="C22" s="130"/>
      <c r="D22" s="130"/>
      <c r="E22" s="130"/>
      <c r="F22" s="130"/>
      <c r="G22" s="130"/>
      <c r="H22" s="130"/>
      <c r="I22" s="130"/>
      <c r="J22" s="130"/>
      <c r="K22" s="130"/>
      <c r="L22" s="130"/>
      <c r="M22" s="130"/>
      <c r="N22" s="130"/>
      <c r="O22" s="130"/>
    </row>
    <row r="23" spans="1:15" x14ac:dyDescent="0.35">
      <c r="A23" s="220" t="s">
        <v>44</v>
      </c>
      <c r="B23" s="130" t="s">
        <v>171</v>
      </c>
      <c r="C23" s="130"/>
      <c r="D23" s="130"/>
      <c r="E23" s="130"/>
      <c r="F23" s="130"/>
      <c r="G23" s="130"/>
      <c r="H23" s="130"/>
      <c r="I23" s="130"/>
      <c r="J23" s="130"/>
      <c r="K23" s="130"/>
      <c r="L23" s="130"/>
      <c r="M23" s="130"/>
      <c r="N23" s="130"/>
      <c r="O23" s="130"/>
    </row>
    <row r="24" spans="1:15" x14ac:dyDescent="0.35">
      <c r="A24" s="220"/>
      <c r="B24" s="130"/>
      <c r="C24" s="130"/>
      <c r="D24" s="130"/>
      <c r="E24" s="130"/>
      <c r="F24" s="130"/>
      <c r="G24" s="130"/>
      <c r="H24" s="130"/>
      <c r="I24" s="130"/>
      <c r="J24" s="130"/>
      <c r="K24" s="130"/>
      <c r="L24" s="130"/>
      <c r="M24" s="130"/>
      <c r="N24" s="130"/>
      <c r="O24" s="130"/>
    </row>
    <row r="25" spans="1:15" x14ac:dyDescent="0.35">
      <c r="A25" s="220"/>
      <c r="B25" s="130"/>
      <c r="C25" s="130"/>
      <c r="D25" s="130"/>
      <c r="E25" s="130"/>
      <c r="F25" s="130"/>
      <c r="G25" s="130"/>
      <c r="H25" s="130"/>
      <c r="I25" s="130"/>
      <c r="J25" s="130"/>
      <c r="K25" s="130"/>
      <c r="L25" s="130"/>
      <c r="M25" s="130"/>
      <c r="N25" s="130"/>
      <c r="O25" s="130"/>
    </row>
    <row r="26" spans="1:15" ht="15.75" customHeight="1" x14ac:dyDescent="0.35">
      <c r="A26" s="220" t="s">
        <v>45</v>
      </c>
      <c r="B26" s="130" t="s">
        <v>173</v>
      </c>
      <c r="C26" s="130"/>
      <c r="D26" s="130"/>
      <c r="E26" s="130"/>
      <c r="F26" s="130"/>
      <c r="G26" s="130"/>
      <c r="H26" s="130"/>
      <c r="I26" s="130"/>
      <c r="J26" s="130"/>
      <c r="K26" s="130"/>
      <c r="L26" s="130"/>
      <c r="M26" s="130"/>
      <c r="N26" s="130"/>
      <c r="O26" s="130"/>
    </row>
    <row r="27" spans="1:15" x14ac:dyDescent="0.35">
      <c r="A27" s="220"/>
      <c r="B27" s="130"/>
      <c r="C27" s="130"/>
      <c r="D27" s="130"/>
      <c r="E27" s="130"/>
      <c r="F27" s="130"/>
      <c r="G27" s="130"/>
      <c r="H27" s="130"/>
      <c r="I27" s="130"/>
      <c r="J27" s="130"/>
      <c r="K27" s="130"/>
      <c r="L27" s="130"/>
      <c r="M27" s="130"/>
      <c r="N27" s="130"/>
      <c r="O27" s="130"/>
    </row>
    <row r="28" spans="1:15" x14ac:dyDescent="0.35">
      <c r="A28" s="20" t="s">
        <v>46</v>
      </c>
      <c r="B28" s="130" t="s">
        <v>48</v>
      </c>
      <c r="C28" s="130"/>
      <c r="D28" s="130"/>
      <c r="E28" s="130"/>
      <c r="F28" s="130"/>
      <c r="G28" s="130"/>
      <c r="H28" s="130"/>
      <c r="I28" s="130"/>
      <c r="J28" s="130"/>
      <c r="K28" s="130"/>
      <c r="L28" s="130"/>
      <c r="M28" s="130"/>
      <c r="N28" s="130"/>
      <c r="O28" s="130"/>
    </row>
    <row r="29" spans="1:15" x14ac:dyDescent="0.35">
      <c r="A29" s="20"/>
      <c r="B29" s="221" t="s">
        <v>144</v>
      </c>
      <c r="C29" s="221"/>
      <c r="D29" s="221"/>
      <c r="E29" s="221"/>
      <c r="F29" s="221"/>
      <c r="G29" s="221"/>
      <c r="H29" s="221"/>
      <c r="I29" s="221"/>
      <c r="J29" s="221"/>
      <c r="K29" s="221"/>
      <c r="L29" s="221"/>
      <c r="M29" s="221"/>
      <c r="N29" s="221"/>
      <c r="O29" s="221"/>
    </row>
    <row r="30" spans="1:15" ht="15.75" customHeight="1" x14ac:dyDescent="0.35">
      <c r="A30" s="20"/>
      <c r="B30" s="130" t="s">
        <v>169</v>
      </c>
      <c r="C30" s="130"/>
      <c r="D30" s="130"/>
      <c r="E30" s="130"/>
      <c r="F30" s="130"/>
      <c r="G30" s="130"/>
      <c r="H30" s="130"/>
      <c r="I30" s="130"/>
      <c r="J30" s="130"/>
      <c r="K30" s="130"/>
      <c r="L30" s="130"/>
      <c r="M30" s="130"/>
      <c r="N30" s="130"/>
      <c r="O30" s="130"/>
    </row>
    <row r="31" spans="1:15" x14ac:dyDescent="0.35">
      <c r="A31" s="20"/>
      <c r="B31" s="130"/>
      <c r="C31" s="130"/>
      <c r="D31" s="130"/>
      <c r="E31" s="130"/>
      <c r="F31" s="130"/>
      <c r="G31" s="130"/>
      <c r="H31" s="130"/>
      <c r="I31" s="130"/>
      <c r="J31" s="130"/>
      <c r="K31" s="130"/>
      <c r="L31" s="130"/>
      <c r="M31" s="130"/>
      <c r="N31" s="130"/>
      <c r="O31" s="130"/>
    </row>
    <row r="32" spans="1:15" x14ac:dyDescent="0.35">
      <c r="A32" s="20"/>
      <c r="B32" s="130"/>
      <c r="C32" s="130"/>
      <c r="D32" s="130"/>
      <c r="E32" s="130"/>
      <c r="F32" s="130"/>
      <c r="G32" s="130"/>
      <c r="H32" s="130"/>
      <c r="I32" s="130"/>
      <c r="J32" s="130"/>
      <c r="K32" s="130"/>
      <c r="L32" s="130"/>
      <c r="M32" s="130"/>
      <c r="N32" s="130"/>
      <c r="O32" s="130"/>
    </row>
    <row r="33" spans="1:15" x14ac:dyDescent="0.35">
      <c r="A33" s="20" t="s">
        <v>47</v>
      </c>
      <c r="B33" s="130" t="s">
        <v>49</v>
      </c>
      <c r="C33" s="130"/>
      <c r="D33" s="130"/>
      <c r="E33" s="130"/>
      <c r="F33" s="130"/>
      <c r="G33" s="130"/>
      <c r="H33" s="130"/>
      <c r="I33" s="130"/>
      <c r="J33" s="130"/>
      <c r="K33" s="130"/>
      <c r="L33" s="130"/>
      <c r="M33" s="130"/>
      <c r="N33" s="130"/>
      <c r="O33" s="130"/>
    </row>
    <row r="34" spans="1:15" x14ac:dyDescent="0.35">
      <c r="A34" s="20"/>
      <c r="B34" s="130" t="s">
        <v>50</v>
      </c>
      <c r="C34" s="130"/>
      <c r="D34" s="130"/>
      <c r="E34" s="130"/>
      <c r="F34" s="130"/>
      <c r="G34" s="130"/>
      <c r="H34" s="130"/>
      <c r="I34" s="130"/>
      <c r="J34" s="130"/>
      <c r="K34" s="130"/>
      <c r="L34" s="130"/>
      <c r="M34" s="130"/>
      <c r="N34" s="130"/>
      <c r="O34" s="130"/>
    </row>
    <row r="35" spans="1:15" x14ac:dyDescent="0.35">
      <c r="A35" s="20"/>
      <c r="B35" s="130" t="s">
        <v>51</v>
      </c>
      <c r="C35" s="130"/>
      <c r="D35" s="130"/>
      <c r="E35" s="130"/>
      <c r="F35" s="130"/>
      <c r="G35" s="130"/>
      <c r="H35" s="130"/>
      <c r="I35" s="130"/>
      <c r="J35" s="130"/>
      <c r="K35" s="130"/>
      <c r="L35" s="130"/>
      <c r="M35" s="130"/>
      <c r="N35" s="130"/>
      <c r="O35" s="130"/>
    </row>
    <row r="36" spans="1:15" ht="15.75" customHeight="1" x14ac:dyDescent="0.35">
      <c r="A36" s="20"/>
      <c r="B36" s="130" t="s">
        <v>71</v>
      </c>
      <c r="C36" s="130"/>
      <c r="D36" s="130"/>
      <c r="E36" s="130"/>
      <c r="F36" s="130"/>
      <c r="G36" s="130"/>
      <c r="H36" s="130"/>
      <c r="I36" s="130"/>
      <c r="J36" s="130"/>
      <c r="K36" s="130"/>
      <c r="L36" s="130"/>
      <c r="M36" s="130"/>
      <c r="N36" s="130"/>
      <c r="O36" s="130"/>
    </row>
    <row r="37" spans="1:15" ht="15.75" customHeight="1" x14ac:dyDescent="0.35">
      <c r="A37" s="20"/>
      <c r="B37" s="130"/>
      <c r="C37" s="130"/>
      <c r="D37" s="130"/>
      <c r="E37" s="130"/>
      <c r="F37" s="130"/>
      <c r="G37" s="130"/>
      <c r="H37" s="130"/>
      <c r="I37" s="130"/>
      <c r="J37" s="130"/>
      <c r="K37" s="130"/>
      <c r="L37" s="130"/>
      <c r="M37" s="130"/>
      <c r="N37" s="130"/>
      <c r="O37" s="130"/>
    </row>
    <row r="38" spans="1:15" x14ac:dyDescent="0.35">
      <c r="A38" s="20"/>
      <c r="B38" s="130"/>
      <c r="C38" s="130"/>
      <c r="D38" s="130"/>
      <c r="E38" s="130"/>
      <c r="F38" s="130"/>
      <c r="G38" s="130"/>
      <c r="H38" s="130"/>
      <c r="I38" s="130"/>
      <c r="J38" s="130"/>
      <c r="K38" s="130"/>
      <c r="L38" s="130"/>
      <c r="M38" s="130"/>
      <c r="N38" s="130"/>
      <c r="O38" s="130"/>
    </row>
    <row r="39" spans="1:15" x14ac:dyDescent="0.35">
      <c r="A39" s="20"/>
      <c r="B39" s="130" t="s">
        <v>72</v>
      </c>
      <c r="C39" s="130"/>
      <c r="D39" s="130"/>
      <c r="E39" s="130"/>
      <c r="F39" s="130"/>
      <c r="G39" s="130"/>
      <c r="H39" s="130"/>
      <c r="I39" s="130"/>
      <c r="J39" s="130"/>
      <c r="K39" s="130"/>
      <c r="L39" s="130"/>
      <c r="M39" s="130"/>
      <c r="N39" s="130"/>
      <c r="O39" s="130"/>
    </row>
    <row r="40" spans="1:15" x14ac:dyDescent="0.35">
      <c r="A40" s="20"/>
      <c r="B40" s="130"/>
      <c r="C40" s="130"/>
      <c r="D40" s="130"/>
      <c r="E40" s="130"/>
      <c r="F40" s="130"/>
      <c r="G40" s="130"/>
      <c r="H40" s="130"/>
      <c r="I40" s="130"/>
      <c r="J40" s="130"/>
      <c r="K40" s="130"/>
      <c r="L40" s="130"/>
      <c r="M40" s="130"/>
      <c r="N40" s="130"/>
      <c r="O40" s="130"/>
    </row>
    <row r="41" spans="1:15" x14ac:dyDescent="0.35">
      <c r="A41" s="20" t="s">
        <v>131</v>
      </c>
      <c r="B41" s="221" t="s">
        <v>172</v>
      </c>
      <c r="C41" s="221"/>
      <c r="D41" s="221"/>
      <c r="E41" s="221"/>
      <c r="F41" s="221"/>
      <c r="G41" s="221"/>
      <c r="H41" s="221"/>
      <c r="I41" s="221"/>
      <c r="J41" s="221"/>
      <c r="K41" s="221"/>
      <c r="L41" s="221"/>
      <c r="M41" s="221"/>
      <c r="N41" s="221"/>
      <c r="O41" s="221"/>
    </row>
    <row r="42" spans="1:15" x14ac:dyDescent="0.35">
      <c r="A42" s="20"/>
      <c r="B42" s="222" t="s">
        <v>182</v>
      </c>
      <c r="C42" s="222"/>
      <c r="D42" s="222"/>
      <c r="E42" s="222"/>
      <c r="F42" s="222"/>
      <c r="G42" s="222"/>
      <c r="H42" s="222"/>
      <c r="I42" s="222"/>
      <c r="J42" s="222"/>
      <c r="K42" s="222"/>
      <c r="L42" s="222"/>
      <c r="M42" s="222"/>
      <c r="N42" s="222"/>
      <c r="O42" s="222"/>
    </row>
    <row r="43" spans="1:15" x14ac:dyDescent="0.35">
      <c r="A43" s="20"/>
      <c r="B43" s="222" t="s">
        <v>167</v>
      </c>
      <c r="C43" s="222"/>
      <c r="D43" s="222"/>
      <c r="E43" s="222"/>
      <c r="F43" s="222"/>
      <c r="G43" s="222"/>
      <c r="H43" s="222"/>
      <c r="I43" s="222"/>
      <c r="J43" s="222"/>
      <c r="K43" s="222"/>
      <c r="L43" s="222"/>
      <c r="M43" s="222"/>
      <c r="N43" s="222"/>
      <c r="O43" s="222"/>
    </row>
    <row r="44" spans="1:15" x14ac:dyDescent="0.35">
      <c r="A44" s="20"/>
      <c r="B44" s="222" t="s">
        <v>168</v>
      </c>
      <c r="C44" s="222"/>
      <c r="D44" s="222"/>
      <c r="E44" s="222"/>
      <c r="F44" s="222"/>
      <c r="G44" s="222"/>
      <c r="H44" s="222"/>
      <c r="I44" s="222"/>
      <c r="J44" s="222"/>
      <c r="K44" s="222"/>
      <c r="L44" s="222"/>
      <c r="M44" s="222"/>
      <c r="N44" s="222"/>
      <c r="O44" s="222"/>
    </row>
    <row r="45" spans="1:15" x14ac:dyDescent="0.35">
      <c r="A45" s="20"/>
      <c r="B45" s="77"/>
      <c r="C45" s="77"/>
      <c r="D45" s="77"/>
      <c r="E45" s="77"/>
      <c r="F45" s="77"/>
      <c r="G45" s="77"/>
      <c r="H45" s="77"/>
      <c r="I45" s="77"/>
      <c r="J45" s="77"/>
      <c r="K45" s="77"/>
      <c r="L45" s="77"/>
      <c r="M45" s="77"/>
      <c r="N45" s="77"/>
      <c r="O45" s="77"/>
    </row>
  </sheetData>
  <mergeCells count="22">
    <mergeCell ref="B44:O44"/>
    <mergeCell ref="B33:O33"/>
    <mergeCell ref="B41:O41"/>
    <mergeCell ref="B39:O40"/>
    <mergeCell ref="B42:O42"/>
    <mergeCell ref="B43:O43"/>
    <mergeCell ref="A1:O1"/>
    <mergeCell ref="B2:O9"/>
    <mergeCell ref="A10:A19"/>
    <mergeCell ref="B35:O35"/>
    <mergeCell ref="B36:O38"/>
    <mergeCell ref="B26:O27"/>
    <mergeCell ref="B34:O34"/>
    <mergeCell ref="B10:O19"/>
    <mergeCell ref="A20:A22"/>
    <mergeCell ref="B20:O22"/>
    <mergeCell ref="A23:A25"/>
    <mergeCell ref="B23:O25"/>
    <mergeCell ref="A26:A27"/>
    <mergeCell ref="B28:O28"/>
    <mergeCell ref="B29:O29"/>
    <mergeCell ref="B30:O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1A42-C2A8-4A29-842E-324D99A6BD9F}">
  <sheetPr>
    <pageSetUpPr fitToPage="1"/>
  </sheetPr>
  <dimension ref="A1:D31"/>
  <sheetViews>
    <sheetView zoomScale="90" zoomScaleNormal="90" workbookViewId="0">
      <selection activeCell="H9" sqref="H9"/>
    </sheetView>
  </sheetViews>
  <sheetFormatPr defaultColWidth="9.1796875" defaultRowHeight="15.5" x14ac:dyDescent="0.35"/>
  <cols>
    <col min="1" max="1" width="10" style="97" customWidth="1"/>
    <col min="2" max="2" width="56.453125" style="97" customWidth="1"/>
    <col min="3" max="3" width="50.7265625" style="97" customWidth="1"/>
    <col min="4" max="4" width="30.7265625" style="97" customWidth="1"/>
    <col min="5" max="16384" width="9.1796875" style="97"/>
  </cols>
  <sheetData>
    <row r="1" spans="1:4" x14ac:dyDescent="0.35">
      <c r="D1" s="99"/>
    </row>
    <row r="2" spans="1:4" x14ac:dyDescent="0.35">
      <c r="A2" s="234" t="str">
        <f>Pasiūlymas!B30</f>
        <v>Triažinis gyvybinių funkcijų monitorius</v>
      </c>
      <c r="B2" s="234"/>
      <c r="C2" s="234"/>
      <c r="D2" s="234"/>
    </row>
    <row r="3" spans="1:4" x14ac:dyDescent="0.35">
      <c r="A3" s="105" t="s">
        <v>11</v>
      </c>
      <c r="B3" s="106"/>
      <c r="C3" s="106"/>
      <c r="D3" s="107"/>
    </row>
    <row r="4" spans="1:4" s="98" customFormat="1" ht="82.5" customHeight="1" x14ac:dyDescent="0.35">
      <c r="A4" s="108" t="s">
        <v>33</v>
      </c>
      <c r="B4" s="108" t="s">
        <v>34</v>
      </c>
      <c r="C4" s="108" t="s">
        <v>35</v>
      </c>
      <c r="D4" s="109" t="s">
        <v>36</v>
      </c>
    </row>
    <row r="5" spans="1:4" s="98" customFormat="1" ht="31" x14ac:dyDescent="0.35">
      <c r="A5" s="110" t="s">
        <v>138</v>
      </c>
      <c r="B5" s="111" t="s">
        <v>156</v>
      </c>
      <c r="C5" s="102" t="s">
        <v>157</v>
      </c>
      <c r="D5" s="112"/>
    </row>
    <row r="6" spans="1:4" s="98" customFormat="1" x14ac:dyDescent="0.35">
      <c r="A6" s="225" t="s">
        <v>139</v>
      </c>
      <c r="B6" s="231" t="s">
        <v>158</v>
      </c>
      <c r="C6" s="102" t="s">
        <v>217</v>
      </c>
      <c r="D6" s="112"/>
    </row>
    <row r="7" spans="1:4" s="98" customFormat="1" x14ac:dyDescent="0.35">
      <c r="A7" s="226"/>
      <c r="B7" s="233"/>
      <c r="C7" s="102" t="s">
        <v>183</v>
      </c>
      <c r="D7" s="113"/>
    </row>
    <row r="8" spans="1:4" s="98" customFormat="1" x14ac:dyDescent="0.35">
      <c r="A8" s="227"/>
      <c r="B8" s="232"/>
      <c r="C8" s="102" t="s">
        <v>184</v>
      </c>
      <c r="D8" s="114"/>
    </row>
    <row r="9" spans="1:4" s="98" customFormat="1" ht="33" customHeight="1" x14ac:dyDescent="0.35">
      <c r="A9" s="225" t="s">
        <v>140</v>
      </c>
      <c r="B9" s="231" t="s">
        <v>185</v>
      </c>
      <c r="C9" s="115" t="s">
        <v>186</v>
      </c>
      <c r="D9" s="112"/>
    </row>
    <row r="10" spans="1:4" s="98" customFormat="1" ht="34.5" customHeight="1" x14ac:dyDescent="0.35">
      <c r="A10" s="226"/>
      <c r="B10" s="233"/>
      <c r="C10" s="115" t="s">
        <v>187</v>
      </c>
      <c r="D10" s="112"/>
    </row>
    <row r="11" spans="1:4" s="98" customFormat="1" ht="31" x14ac:dyDescent="0.35">
      <c r="A11" s="227"/>
      <c r="B11" s="232"/>
      <c r="C11" s="115" t="s">
        <v>188</v>
      </c>
      <c r="D11" s="112"/>
    </row>
    <row r="12" spans="1:4" s="98" customFormat="1" x14ac:dyDescent="0.35">
      <c r="A12" s="225" t="s">
        <v>146</v>
      </c>
      <c r="B12" s="231" t="s">
        <v>189</v>
      </c>
      <c r="C12" s="102" t="s">
        <v>190</v>
      </c>
      <c r="D12" s="112"/>
    </row>
    <row r="13" spans="1:4" s="98" customFormat="1" x14ac:dyDescent="0.35">
      <c r="A13" s="226"/>
      <c r="B13" s="233"/>
      <c r="C13" s="116" t="s">
        <v>191</v>
      </c>
      <c r="D13" s="112"/>
    </row>
    <row r="14" spans="1:4" s="98" customFormat="1" x14ac:dyDescent="0.35">
      <c r="A14" s="226"/>
      <c r="B14" s="233"/>
      <c r="C14" s="116" t="s">
        <v>192</v>
      </c>
      <c r="D14" s="112"/>
    </row>
    <row r="15" spans="1:4" s="98" customFormat="1" x14ac:dyDescent="0.35">
      <c r="A15" s="226"/>
      <c r="B15" s="233"/>
      <c r="C15" s="116" t="s">
        <v>193</v>
      </c>
      <c r="D15" s="112"/>
    </row>
    <row r="16" spans="1:4" s="98" customFormat="1" x14ac:dyDescent="0.35">
      <c r="A16" s="110" t="s">
        <v>147</v>
      </c>
      <c r="B16" s="117" t="s">
        <v>194</v>
      </c>
      <c r="C16" s="102" t="s">
        <v>195</v>
      </c>
      <c r="D16" s="118"/>
    </row>
    <row r="17" spans="1:4" s="98" customFormat="1" x14ac:dyDescent="0.35">
      <c r="A17" s="103" t="s">
        <v>159</v>
      </c>
      <c r="B17" s="119" t="s">
        <v>196</v>
      </c>
      <c r="C17" s="120" t="s">
        <v>197</v>
      </c>
      <c r="D17" s="114"/>
    </row>
    <row r="18" spans="1:4" s="98" customFormat="1" x14ac:dyDescent="0.35">
      <c r="A18" s="225" t="s">
        <v>160</v>
      </c>
      <c r="B18" s="231" t="s">
        <v>198</v>
      </c>
      <c r="C18" s="102" t="s">
        <v>199</v>
      </c>
      <c r="D18" s="114"/>
    </row>
    <row r="19" spans="1:4" s="98" customFormat="1" ht="31" x14ac:dyDescent="0.35">
      <c r="A19" s="227"/>
      <c r="B19" s="232"/>
      <c r="C19" s="102" t="s">
        <v>200</v>
      </c>
      <c r="D19" s="114"/>
    </row>
    <row r="20" spans="1:4" s="98" customFormat="1" ht="17.5" customHeight="1" x14ac:dyDescent="0.35">
      <c r="A20" s="225" t="s">
        <v>161</v>
      </c>
      <c r="B20" s="231" t="s">
        <v>164</v>
      </c>
      <c r="C20" s="102" t="s">
        <v>201</v>
      </c>
      <c r="D20" s="113"/>
    </row>
    <row r="21" spans="1:4" s="98" customFormat="1" x14ac:dyDescent="0.35">
      <c r="A21" s="227"/>
      <c r="B21" s="232"/>
      <c r="C21" s="102" t="s">
        <v>202</v>
      </c>
      <c r="D21" s="114"/>
    </row>
    <row r="22" spans="1:4" s="98" customFormat="1" x14ac:dyDescent="0.35">
      <c r="A22" s="225" t="s">
        <v>162</v>
      </c>
      <c r="B22" s="231" t="s">
        <v>203</v>
      </c>
      <c r="C22" s="102" t="s">
        <v>204</v>
      </c>
      <c r="D22" s="114"/>
    </row>
    <row r="23" spans="1:4" s="98" customFormat="1" x14ac:dyDescent="0.35">
      <c r="A23" s="226"/>
      <c r="B23" s="233"/>
      <c r="C23" s="102" t="s">
        <v>205</v>
      </c>
      <c r="D23" s="114"/>
    </row>
    <row r="24" spans="1:4" s="98" customFormat="1" ht="18.75" customHeight="1" x14ac:dyDescent="0.35">
      <c r="A24" s="227"/>
      <c r="B24" s="232"/>
      <c r="C24" s="102" t="s">
        <v>206</v>
      </c>
      <c r="D24" s="114"/>
    </row>
    <row r="25" spans="1:4" s="98" customFormat="1" x14ac:dyDescent="0.35">
      <c r="A25" s="223" t="s">
        <v>163</v>
      </c>
      <c r="B25" s="224" t="s">
        <v>207</v>
      </c>
      <c r="C25" s="102" t="s">
        <v>208</v>
      </c>
      <c r="D25" s="121"/>
    </row>
    <row r="26" spans="1:4" s="98" customFormat="1" x14ac:dyDescent="0.35">
      <c r="A26" s="223"/>
      <c r="B26" s="224"/>
      <c r="C26" s="102" t="s">
        <v>209</v>
      </c>
      <c r="D26" s="122"/>
    </row>
    <row r="27" spans="1:4" x14ac:dyDescent="0.35">
      <c r="A27" s="225" t="s">
        <v>165</v>
      </c>
      <c r="B27" s="228" t="s">
        <v>210</v>
      </c>
      <c r="C27" s="100" t="s">
        <v>211</v>
      </c>
      <c r="D27" s="122"/>
    </row>
    <row r="28" spans="1:4" ht="62" x14ac:dyDescent="0.35">
      <c r="A28" s="226"/>
      <c r="B28" s="229"/>
      <c r="C28" s="100" t="s">
        <v>212</v>
      </c>
      <c r="D28" s="122"/>
    </row>
    <row r="29" spans="1:4" ht="31" x14ac:dyDescent="0.35">
      <c r="A29" s="226"/>
      <c r="B29" s="229"/>
      <c r="C29" s="100" t="s">
        <v>213</v>
      </c>
      <c r="D29" s="122"/>
    </row>
    <row r="30" spans="1:4" ht="46.5" x14ac:dyDescent="0.35">
      <c r="A30" s="226"/>
      <c r="B30" s="229"/>
      <c r="C30" s="100" t="s">
        <v>214</v>
      </c>
      <c r="D30" s="122"/>
    </row>
    <row r="31" spans="1:4" ht="77.5" x14ac:dyDescent="0.35">
      <c r="A31" s="227"/>
      <c r="B31" s="230"/>
      <c r="C31" s="100" t="s">
        <v>215</v>
      </c>
      <c r="D31" s="118"/>
    </row>
  </sheetData>
  <mergeCells count="17">
    <mergeCell ref="A12:A15"/>
    <mergeCell ref="B12:B15"/>
    <mergeCell ref="A2:D2"/>
    <mergeCell ref="A6:A8"/>
    <mergeCell ref="B6:B8"/>
    <mergeCell ref="A9:A11"/>
    <mergeCell ref="B9:B11"/>
    <mergeCell ref="A25:A26"/>
    <mergeCell ref="B25:B26"/>
    <mergeCell ref="A27:A31"/>
    <mergeCell ref="B27:B31"/>
    <mergeCell ref="A18:A19"/>
    <mergeCell ref="B18:B19"/>
    <mergeCell ref="A20:A21"/>
    <mergeCell ref="B20:B21"/>
    <mergeCell ref="A22:A24"/>
    <mergeCell ref="B22:B24"/>
  </mergeCells>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5"/>
  <sheetViews>
    <sheetView zoomScale="116" workbookViewId="0">
      <selection activeCell="B6" sqref="B6"/>
    </sheetView>
  </sheetViews>
  <sheetFormatPr defaultColWidth="9.1796875" defaultRowHeight="15.5" x14ac:dyDescent="0.35"/>
  <cols>
    <col min="1" max="1" width="41" style="49" bestFit="1" customWidth="1"/>
    <col min="2" max="4" width="60.7265625" style="38" customWidth="1"/>
    <col min="5" max="16384" width="9.1796875" style="38"/>
  </cols>
  <sheetData>
    <row r="1" spans="1:4" ht="16.149999999999999" customHeight="1" x14ac:dyDescent="0.35">
      <c r="A1" s="74"/>
      <c r="B1" s="74"/>
      <c r="C1" s="74"/>
      <c r="D1" s="74"/>
    </row>
    <row r="2" spans="1:4" ht="16.899999999999999" customHeight="1" thickBot="1" x14ac:dyDescent="0.4">
      <c r="A2" s="74"/>
      <c r="B2" s="75"/>
      <c r="C2" s="75"/>
      <c r="D2" s="75"/>
    </row>
    <row r="3" spans="1:4" ht="16" thickBot="1" x14ac:dyDescent="0.4">
      <c r="A3" s="41"/>
      <c r="B3" s="42" t="s">
        <v>104</v>
      </c>
      <c r="C3" s="42" t="s">
        <v>105</v>
      </c>
      <c r="D3" s="42" t="s">
        <v>137</v>
      </c>
    </row>
    <row r="4" spans="1:4" ht="18.5" thickBot="1" x14ac:dyDescent="0.4">
      <c r="A4" s="72" t="s">
        <v>106</v>
      </c>
      <c r="B4" s="43"/>
      <c r="C4" s="43"/>
      <c r="D4" s="43"/>
    </row>
    <row r="5" spans="1:4" ht="33.5" thickBot="1" x14ac:dyDescent="0.4">
      <c r="A5" s="72" t="s">
        <v>107</v>
      </c>
      <c r="B5" s="44"/>
      <c r="C5" s="44"/>
      <c r="D5" s="44"/>
    </row>
    <row r="6" spans="1:4" ht="18.5" thickBot="1" x14ac:dyDescent="0.4">
      <c r="A6" s="72" t="s">
        <v>108</v>
      </c>
      <c r="B6" s="45"/>
      <c r="C6" s="45"/>
      <c r="D6" s="45"/>
    </row>
    <row r="7" spans="1:4" ht="18.5" thickBot="1" x14ac:dyDescent="0.4">
      <c r="A7" s="72" t="s">
        <v>109</v>
      </c>
      <c r="B7" s="45"/>
      <c r="C7" s="45"/>
      <c r="D7" s="45"/>
    </row>
    <row r="8" spans="1:4" ht="18.5" thickBot="1" x14ac:dyDescent="0.4">
      <c r="A8" s="72" t="s">
        <v>110</v>
      </c>
      <c r="B8" s="45"/>
      <c r="C8" s="45"/>
      <c r="D8" s="45"/>
    </row>
    <row r="10" spans="1:4" x14ac:dyDescent="0.35">
      <c r="A10" s="47" t="s">
        <v>111</v>
      </c>
    </row>
    <row r="11" spans="1:4" ht="18" x14ac:dyDescent="0.45">
      <c r="A11" s="235" t="s">
        <v>133</v>
      </c>
      <c r="B11" s="235"/>
      <c r="C11" s="235"/>
      <c r="D11" s="235"/>
    </row>
    <row r="12" spans="1:4" x14ac:dyDescent="0.35">
      <c r="A12" s="236" t="s">
        <v>145</v>
      </c>
      <c r="B12" s="236"/>
      <c r="C12" s="236"/>
      <c r="D12" s="236"/>
    </row>
    <row r="13" spans="1:4" ht="19.149999999999999" customHeight="1" x14ac:dyDescent="0.35">
      <c r="A13" s="236"/>
      <c r="B13" s="236"/>
      <c r="C13" s="236"/>
      <c r="D13" s="236"/>
    </row>
    <row r="14" spans="1:4" ht="18" x14ac:dyDescent="0.45">
      <c r="A14" s="235" t="s">
        <v>216</v>
      </c>
      <c r="B14" s="235"/>
      <c r="C14" s="235"/>
      <c r="D14" s="235"/>
    </row>
    <row r="15" spans="1:4" x14ac:dyDescent="0.35">
      <c r="A15" s="48"/>
    </row>
  </sheetData>
  <mergeCells count="3">
    <mergeCell ref="A11:D11"/>
    <mergeCell ref="A14:D14"/>
    <mergeCell ref="A12:D13"/>
  </mergeCells>
  <phoneticPr fontId="24" type="noConversion"/>
  <dataValidations count="2">
    <dataValidation type="list" allowBlank="1" showInputMessage="1" showErrorMessage="1" sqref="B5:D5" xr:uid="{B1CC987E-D3ED-4D14-B5D6-6560F7057193}">
      <formula1>"3,4,5,"</formula1>
    </dataValidation>
    <dataValidation type="list" allowBlank="1" showInputMessage="1" showErrorMessage="1" sqref="B6:D8"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5" sqref="B5"/>
    </sheetView>
  </sheetViews>
  <sheetFormatPr defaultColWidth="9.1796875" defaultRowHeight="15.5" x14ac:dyDescent="0.35"/>
  <cols>
    <col min="1" max="1" width="40.453125" style="49" customWidth="1"/>
    <col min="2" max="4" width="60.7265625" style="38" customWidth="1"/>
    <col min="5" max="7" width="9.1796875" style="38"/>
    <col min="8" max="9" width="9.453125" style="38" bestFit="1" customWidth="1"/>
    <col min="10" max="17" width="11.26953125" style="38" bestFit="1" customWidth="1"/>
    <col min="18" max="16384" width="9.1796875" style="38"/>
  </cols>
  <sheetData>
    <row r="1" spans="1:7" x14ac:dyDescent="0.35">
      <c r="A1" s="237"/>
      <c r="B1" s="237"/>
      <c r="C1" s="237"/>
      <c r="D1" s="237"/>
    </row>
    <row r="2" spans="1:7" ht="16" thickBot="1" x14ac:dyDescent="0.4">
      <c r="A2" s="237"/>
      <c r="B2" s="237"/>
      <c r="C2" s="237"/>
      <c r="D2" s="237"/>
    </row>
    <row r="3" spans="1:7" ht="16" thickBot="1" x14ac:dyDescent="0.4">
      <c r="A3" s="38"/>
      <c r="B3" s="50" t="s">
        <v>104</v>
      </c>
      <c r="C3" s="50" t="s">
        <v>105</v>
      </c>
      <c r="D3" s="50" t="s">
        <v>137</v>
      </c>
      <c r="F3" s="46"/>
      <c r="G3" s="46"/>
    </row>
    <row r="4" spans="1:7" ht="33.5" thickBot="1" x14ac:dyDescent="0.5">
      <c r="A4" s="51" t="s">
        <v>112</v>
      </c>
      <c r="B4" s="52">
        <f>('Pasiūlymų suvestinė_Bendra'!B5-'Vertinimo sąlygos'!G4)*('Pasiūlymų suvestinė_Bendra'!B4*(('Vertinimo sąlygos'!G3/100)))</f>
        <v>0</v>
      </c>
      <c r="C4" s="52">
        <f>('Pasiūlymų suvestinė_Bendra'!C5-'Vertinimo sąlygos'!G4)*('Pasiūlymų suvestinė_Bendra'!C4*(('Vertinimo sąlygos'!G3/100)))</f>
        <v>0</v>
      </c>
      <c r="D4" s="52">
        <f>('Pasiūlymų suvestinė_Bendra'!D5-'Vertinimo sąlygos'!G4)*('Pasiūlymų suvestinė_Bendra'!D4*(('Vertinimo sąlygos'!G3/100)))</f>
        <v>0</v>
      </c>
    </row>
    <row r="5" spans="1:7" ht="18" thickBot="1" x14ac:dyDescent="0.5">
      <c r="A5" s="53" t="s">
        <v>113</v>
      </c>
      <c r="B5" s="44">
        <f>'Pasiūlymų suvestinė_Bendra'!B4-'Pasiūlymų suvestinė_Koreguota'!B4</f>
        <v>0</v>
      </c>
      <c r="C5" s="44">
        <f>'Pasiūlymų suvestinė_Bendra'!C4-'Pasiūlymų suvestinė_Koreguota'!C4</f>
        <v>0</v>
      </c>
      <c r="D5" s="44">
        <f>'Pasiūlymų suvestinė_Bendra'!D4-'Pasiūlymų suvestinė_Koreguota'!D4</f>
        <v>0</v>
      </c>
    </row>
    <row r="7" spans="1:7" x14ac:dyDescent="0.35">
      <c r="A7" s="47" t="s">
        <v>114</v>
      </c>
    </row>
    <row r="8" spans="1:7" ht="18" x14ac:dyDescent="0.45">
      <c r="A8" s="235" t="s">
        <v>115</v>
      </c>
      <c r="B8" s="235"/>
      <c r="C8" s="235"/>
      <c r="D8" s="235"/>
    </row>
    <row r="9" spans="1:7" ht="18" x14ac:dyDescent="0.45">
      <c r="A9" s="235" t="s">
        <v>116</v>
      </c>
      <c r="B9" s="235"/>
      <c r="C9" s="235"/>
      <c r="D9" s="235"/>
    </row>
    <row r="10" spans="1:7" x14ac:dyDescent="0.35">
      <c r="A10" s="48"/>
    </row>
    <row r="11" spans="1:7" x14ac:dyDescent="0.35">
      <c r="A11" s="54" t="s">
        <v>103</v>
      </c>
      <c r="B11" s="39"/>
      <c r="C11" s="39"/>
    </row>
    <row r="12" spans="1:7" ht="17.5" x14ac:dyDescent="0.45">
      <c r="A12" s="55" t="s">
        <v>117</v>
      </c>
      <c r="B12" s="39"/>
      <c r="C12" s="39"/>
    </row>
    <row r="13" spans="1:7" x14ac:dyDescent="0.35">
      <c r="A13" s="55"/>
      <c r="B13" s="39"/>
      <c r="C13" s="39"/>
    </row>
    <row r="14" spans="1:7" ht="17.5" x14ac:dyDescent="0.45">
      <c r="A14" s="55" t="s">
        <v>174</v>
      </c>
      <c r="B14" s="39"/>
      <c r="C14" s="39"/>
    </row>
    <row r="15" spans="1:7" x14ac:dyDescent="0.35">
      <c r="A15" s="56"/>
      <c r="B15" s="39"/>
      <c r="C15" s="39"/>
    </row>
    <row r="16" spans="1:7" x14ac:dyDescent="0.35">
      <c r="A16" s="48"/>
    </row>
    <row r="17" spans="1:1" x14ac:dyDescent="0.35">
      <c r="A17" s="48"/>
    </row>
    <row r="18" spans="1:1" x14ac:dyDescent="0.35">
      <c r="A18" s="48"/>
    </row>
  </sheetData>
  <mergeCells count="3">
    <mergeCell ref="A8:D8"/>
    <mergeCell ref="A9:D9"/>
    <mergeCell ref="A1:D2"/>
  </mergeCells>
  <phoneticPr fontId="24"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4"/>
  <sheetViews>
    <sheetView workbookViewId="0">
      <selection activeCell="B8" sqref="B8"/>
    </sheetView>
  </sheetViews>
  <sheetFormatPr defaultColWidth="9.1796875" defaultRowHeight="15.5" x14ac:dyDescent="0.35"/>
  <cols>
    <col min="1" max="1" width="37.7265625" style="2" bestFit="1" customWidth="1"/>
    <col min="2" max="4" width="60.7265625" style="2" customWidth="1"/>
    <col min="5" max="6" width="10.7265625" style="2" bestFit="1" customWidth="1"/>
    <col min="7" max="16384" width="9.1796875" style="2"/>
  </cols>
  <sheetData>
    <row r="1" spans="1:4" ht="18" thickBot="1" x14ac:dyDescent="0.4">
      <c r="B1" s="68"/>
      <c r="C1" s="68"/>
      <c r="D1" s="68"/>
    </row>
    <row r="2" spans="1:4" ht="16" thickBot="1" x14ac:dyDescent="0.4">
      <c r="B2" s="50" t="s">
        <v>104</v>
      </c>
      <c r="C2" s="50" t="s">
        <v>105</v>
      </c>
      <c r="D2" s="50" t="s">
        <v>137</v>
      </c>
    </row>
    <row r="3" spans="1:4" ht="18" thickBot="1" x14ac:dyDescent="0.5">
      <c r="A3" s="57" t="s">
        <v>118</v>
      </c>
      <c r="B3" s="58">
        <f>'Pasiūlymų suvestinė_Bendra'!B4</f>
        <v>0</v>
      </c>
      <c r="C3" s="58">
        <f>'Pasiūlymų suvestinė_Bendra'!C4</f>
        <v>0</v>
      </c>
      <c r="D3" s="58">
        <f>'Pasiūlymų suvestinė_Bendra'!D4</f>
        <v>0</v>
      </c>
    </row>
    <row r="4" spans="1:4" ht="18" thickBot="1" x14ac:dyDescent="0.5">
      <c r="A4" s="57" t="s">
        <v>119</v>
      </c>
      <c r="B4" s="58">
        <f>'Pasiūlymų suvestinė_Koreguota'!B5</f>
        <v>0</v>
      </c>
      <c r="C4" s="58">
        <f>'Pasiūlymų suvestinė_Koreguota'!C5</f>
        <v>0</v>
      </c>
      <c r="D4" s="58">
        <f>'Pasiūlymų suvestinė_Koreguota'!D5</f>
        <v>0</v>
      </c>
    </row>
    <row r="5" spans="1:4" ht="18" thickBot="1" x14ac:dyDescent="0.5">
      <c r="A5" s="57" t="s">
        <v>120</v>
      </c>
      <c r="B5" s="59" t="e">
        <f>(MIN(B3:D3)/B3)*'Vertinimo tvarka'!H13</f>
        <v>#DIV/0!</v>
      </c>
      <c r="C5" s="59" t="e">
        <f>(MIN(B3:D3)/C3)*'Vertinimo tvarka'!H13</f>
        <v>#DIV/0!</v>
      </c>
      <c r="D5" s="59" t="e">
        <f>(MIN(B3:D3)/D3)*'Vertinimo tvarka'!H13</f>
        <v>#DIV/0!</v>
      </c>
    </row>
    <row r="6" spans="1:4" ht="18" thickBot="1" x14ac:dyDescent="0.5">
      <c r="A6" s="57" t="s">
        <v>121</v>
      </c>
      <c r="B6" s="59" t="e">
        <f>(MIN(B4:D4)/B4)*'Vertinimo tvarka'!H13</f>
        <v>#DIV/0!</v>
      </c>
      <c r="C6" s="59" t="e">
        <f>(MIN(B4:D4)/C4)*'Vertinimo tvarka'!H13</f>
        <v>#DIV/0!</v>
      </c>
      <c r="D6" s="59" t="e">
        <f>(MIN(B4:D4)/D4)*'Vertinimo tvarka'!H13</f>
        <v>#DIV/0!</v>
      </c>
    </row>
    <row r="7" spans="1:4" ht="18" thickBot="1" x14ac:dyDescent="0.5">
      <c r="A7" s="60" t="s">
        <v>122</v>
      </c>
      <c r="B7" s="59">
        <f>SUM(B8:B10)*'Vertinimo tvarka'!H14</f>
        <v>0</v>
      </c>
      <c r="C7" s="59">
        <f>SUM(C8:C10)*'Vertinimo tvarka'!H14</f>
        <v>0</v>
      </c>
      <c r="D7" s="59">
        <f>SUM(D8:D10)*'Vertinimo tvarka'!H14</f>
        <v>0</v>
      </c>
    </row>
    <row r="8" spans="1:4" ht="17.5" x14ac:dyDescent="0.35">
      <c r="A8" s="61" t="s">
        <v>123</v>
      </c>
      <c r="B8" s="73">
        <f>COUNTIF('Pasiūlymų suvestinė_Bendra'!B6, "Yra")*'Vertinimo tvarka'!F16</f>
        <v>0</v>
      </c>
      <c r="C8" s="73">
        <f>COUNTIF('Pasiūlymų suvestinė_Bendra'!C6, "Yra")*'Vertinimo tvarka'!F16</f>
        <v>0</v>
      </c>
      <c r="D8" s="73">
        <f>COUNTIF('Pasiūlymų suvestinė_Bendra'!D6, "Yra")*'Vertinimo tvarka'!F16</f>
        <v>0</v>
      </c>
    </row>
    <row r="9" spans="1:4" ht="17.5" x14ac:dyDescent="0.35">
      <c r="A9" s="62" t="s">
        <v>124</v>
      </c>
      <c r="B9" s="73">
        <f>COUNTIF('Pasiūlymų suvestinė_Bendra'!B7, "Yra")*'Vertinimo tvarka'!F17</f>
        <v>0</v>
      </c>
      <c r="C9" s="73">
        <f>COUNTIF('Pasiūlymų suvestinė_Bendra'!C7, "Yra")*'Vertinimo tvarka'!F17</f>
        <v>0</v>
      </c>
      <c r="D9" s="73">
        <f>COUNTIF('Pasiūlymų suvestinė_Bendra'!D7, "Yra")*'Vertinimo tvarka'!F17</f>
        <v>0</v>
      </c>
    </row>
    <row r="10" spans="1:4" ht="17.5" x14ac:dyDescent="0.35">
      <c r="A10" s="62" t="s">
        <v>125</v>
      </c>
      <c r="B10" s="73">
        <f>COUNTIF('Pasiūlymų suvestinė_Bendra'!B8, "Yra")*'Vertinimo tvarka'!F18</f>
        <v>0</v>
      </c>
      <c r="C10" s="73">
        <f>COUNTIF('Pasiūlymų suvestinė_Bendra'!C8, "Yra")*'Vertinimo tvarka'!F18</f>
        <v>0</v>
      </c>
      <c r="D10" s="73">
        <f>COUNTIF('Pasiūlymų suvestinė_Bendra'!D8, "Yra")*'Vertinimo tvarka'!F18</f>
        <v>0</v>
      </c>
    </row>
    <row r="11" spans="1:4" ht="18" thickBot="1" x14ac:dyDescent="0.5">
      <c r="A11" s="57" t="s">
        <v>126</v>
      </c>
      <c r="B11" s="71" t="e">
        <f>SUM(B6+B7)</f>
        <v>#DIV/0!</v>
      </c>
      <c r="C11" s="71" t="e">
        <f>SUM(C6+C7)</f>
        <v>#DIV/0!</v>
      </c>
      <c r="D11" s="71" t="e">
        <f>SUM(D6+D7)</f>
        <v>#DIV/0!</v>
      </c>
    </row>
    <row r="12" spans="1:4" ht="16" thickBot="1" x14ac:dyDescent="0.4">
      <c r="A12" s="57" t="s">
        <v>127</v>
      </c>
      <c r="B12" s="63" t="e">
        <f>_xlfn.RANK.EQ(B11, $B$11:$D$11, 0)</f>
        <v>#DIV/0!</v>
      </c>
      <c r="C12" s="63" t="e">
        <f t="shared" ref="C12:D12" si="0">_xlfn.RANK.EQ(C11, $B$11:$D$11, 0)</f>
        <v>#DIV/0!</v>
      </c>
      <c r="D12" s="63" t="e">
        <f t="shared" si="0"/>
        <v>#DIV/0!</v>
      </c>
    </row>
    <row r="14" spans="1:4" x14ac:dyDescent="0.35">
      <c r="B14" s="2" t="s">
        <v>128</v>
      </c>
    </row>
    <row r="19" spans="1:1" x14ac:dyDescent="0.35">
      <c r="A19" s="64"/>
    </row>
    <row r="24" spans="1:1" x14ac:dyDescent="0.35">
      <c r="A24" s="65"/>
    </row>
  </sheetData>
  <phoneticPr fontId="24" type="noConversion"/>
  <conditionalFormatting sqref="B12:D12">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2025-11-27T12:14:58Z</dcterms:modified>
</cp:coreProperties>
</file>