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66925"/>
  <xr:revisionPtr revIDLastSave="1025" documentId="13_ncr:1_{DEC08057-B28E-43DF-8060-22606D066CA6}" xr6:coauthVersionLast="47" xr6:coauthVersionMax="47" xr10:uidLastSave="{43602709-D5B9-497D-8F13-A3FF4331916A}"/>
  <bookViews>
    <workbookView xWindow="-110" yWindow="-110" windowWidth="38620" windowHeight="21100" activeTab="4" xr2:uid="{5483DBAB-F8D9-4D07-8840-AC47F9C153B4}"/>
  </bookViews>
  <sheets>
    <sheet name="Vertinimo sąlygos" sheetId="15" r:id="rId1"/>
    <sheet name="Vertinimo tvarka" sheetId="13" r:id="rId2"/>
    <sheet name="Pasiūlymas" sheetId="1" r:id="rId3"/>
    <sheet name="Subtiekėjai ir priedai" sheetId="2" r:id="rId4"/>
    <sheet name="Specialieji reikalavimai" sheetId="9" r:id="rId5"/>
    <sheet name="Techninė specifikacija" sheetId="20" r:id="rId6"/>
    <sheet name="Pasiūlymų suvestinė_Bendra" sheetId="16" r:id="rId7"/>
    <sheet name="Pasiūlymų suvestinė_Koreguota" sheetId="17" r:id="rId8"/>
    <sheet name="Pasiūlymų vertinimo rezultatai" sheetId="18" r:id="rId9"/>
    <sheet name="Sheet6" sheetId="8"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8" l="1"/>
  <c r="A2" i="20" l="1"/>
  <c r="D11" i="18" l="1"/>
  <c r="D12" i="18"/>
  <c r="C11" i="18"/>
  <c r="C12" i="18"/>
  <c r="B11" i="18"/>
  <c r="B12" i="18"/>
  <c r="C38" i="1" l="1"/>
  <c r="C39" i="1"/>
  <c r="H13" i="13"/>
  <c r="H14" i="13"/>
  <c r="C4" i="17"/>
  <c r="C5" i="17" s="1"/>
  <c r="C4" i="18" s="1"/>
  <c r="C10" i="18"/>
  <c r="C9" i="18"/>
  <c r="C8" i="18"/>
  <c r="C7" i="18" s="1"/>
  <c r="C3" i="18"/>
  <c r="C37" i="1"/>
  <c r="D10" i="18"/>
  <c r="D9" i="18"/>
  <c r="B10" i="18"/>
  <c r="B9" i="18"/>
  <c r="C36" i="1"/>
  <c r="C35" i="1"/>
  <c r="B3" i="18"/>
  <c r="D8" i="18"/>
  <c r="B8" i="18"/>
  <c r="D3" i="18"/>
  <c r="D4" i="17"/>
  <c r="D5" i="17" s="1"/>
  <c r="D4" i="18" s="1"/>
  <c r="B4" i="17"/>
  <c r="B5" i="17" s="1"/>
  <c r="B4" i="18" s="1"/>
  <c r="G30" i="1"/>
  <c r="H30" i="1" s="1"/>
  <c r="D7" i="18" l="1"/>
  <c r="C6" i="18"/>
  <c r="B5" i="18"/>
  <c r="C5" i="18"/>
  <c r="D6" i="18"/>
  <c r="D5" i="18"/>
  <c r="B6" i="18"/>
  <c r="C13" i="18" l="1"/>
  <c r="D13" i="18"/>
  <c r="B13" i="18"/>
  <c r="B14" i="18" l="1"/>
  <c r="C14" i="18"/>
  <c r="D14" i="18"/>
</calcChain>
</file>

<file path=xl/sharedStrings.xml><?xml version="1.0" encoding="utf-8"?>
<sst xmlns="http://schemas.openxmlformats.org/spreadsheetml/2006/main" count="363" uniqueCount="326">
  <si>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</si>
  <si>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</si>
  <si>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</si>
  <si>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</si>
  <si>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</si>
  <si>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</si>
  <si>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</si>
  <si>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</si>
  <si>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</si>
  <si>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</si>
  <si>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</si>
  <si>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</si>
  <si>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</si>
  <si>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</si>
  <si>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</si>
  <si>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</si>
  <si>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</si>
  <si>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</si>
  <si>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</si>
  <si>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</si>
  <si>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</si>
  <si>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</si>
  <si>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</si>
  <si>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</si>
  <si>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</si>
  <si>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</si>
  <si>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</si>
  <si>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</si>
  <si>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</si>
  <si>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</si>
  <si>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</si>
  <si>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</si>
  <si>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</si>
  <si>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</si>
  <si>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</si>
  <si>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</si>
  <si>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</si>
  <si>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</si>
  <si>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</si>
  <si>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1.</t>
  </si>
  <si>
    <t>Kartu su pasiūlymu pateikiami šie dokumentai (būtina nurodyti visus su pasiūlymu pateikiamus dokumentus):</t>
  </si>
  <si>
    <t>Dokumentas yra konfidencialus? Taip / Ne</t>
  </si>
  <si>
    <t>2.</t>
  </si>
  <si>
    <t>3.</t>
  </si>
  <si>
    <t>4.</t>
  </si>
  <si>
    <t>5.</t>
  </si>
  <si>
    <t>6.</t>
  </si>
  <si>
    <t>7.</t>
  </si>
  <si>
    <t>Garantinis laikotarpis</t>
  </si>
  <si>
    <t>Kartu su įranga pateikiama dokumentacija</t>
  </si>
  <si>
    <t>1. Naudojimo instrukcija lietuvių kalba,</t>
  </si>
  <si>
    <t>2. Serviso dokumentacija lietuvių arba anglų kalba.</t>
  </si>
  <si>
    <t>PASIŪLYMŲ VERTINIMAS</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</si>
  <si>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</si>
  <si>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</si>
  <si>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</si>
  <si>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</si>
  <si>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</si>
  <si>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</si>
  <si>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</si>
  <si>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</si>
  <si>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</si>
  <si>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</si>
  <si>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</si>
  <si>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 xml:space="preserve">1. atlieka prekės techninę priežiūrą (įskaitant techninei priežiūrai atlikti reikalingas detales ir/arba medžiagas); </t>
  </si>
  <si>
    <t>2. atlieka garantijos sąlygas atitinkančių gedimų (jei jie nutiko naudojant įrangą pagal paskirtį, laikantis pateiktų instrukcijų bei nurodytų eksploatavimo sąlygų) šalinimą;</t>
  </si>
  <si>
    <t>4. informuoja pirkėją apie prevencinius veiksmus (jei tokių būtina imtis);</t>
  </si>
  <si>
    <t>5. teikia pirkėjui išsamias konsultacijas ir paaiškinimus;</t>
  </si>
  <si>
    <t>6. gedimo atveju atvyksta remontuoti ne vėliau kaip per 48 (keturiasdešimt aštuonias) valandas nuo pranešimo apie prekės gedimą gavimo;</t>
  </si>
  <si>
    <t>Pasiūlymo ekonominio naudingumo (kainos ir kokybės santykio) apskaičiavimo tvarka (formulė) yra pateikiama žemiau:</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</si>
  <si>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</si>
  <si>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</si>
  <si>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</si>
  <si>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</si>
  <si>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</si>
  <si>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</si>
  <si>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</si>
  <si>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</si>
  <si>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</si>
  <si>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</si>
  <si>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</si>
  <si>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</si>
  <si>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</si>
  <si>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</si>
  <si>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</si>
  <si>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</si>
  <si>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metai</t>
  </si>
  <si>
    <t>Pasirinkti (Yra / Nėra) parametro reikšmę</t>
  </si>
  <si>
    <t>* Garantijos laikotarpiu tiekėjas teisės aktų nustatyta tvarka nemokamai:</t>
  </si>
  <si>
    <t>1) Kaina (K)</t>
  </si>
  <si>
    <t>2) Techniniai pranašumai (T)</t>
  </si>
  <si>
    <t>X =</t>
  </si>
  <si>
    <t>Y =</t>
  </si>
  <si>
    <t>Formulės rūšis</t>
  </si>
  <si>
    <t>L1 =</t>
  </si>
  <si>
    <t>L2 =</t>
  </si>
  <si>
    <t>L3 =</t>
  </si>
  <si>
    <t>1. Pasiūlymo ekonominis naudingumas (E) apskaičiuojamas sudedant tiekėjo pasiūlymo kainos (K) ir techninių pranašumų (T) balus:</t>
  </si>
  <si>
    <t>E = K + T</t>
  </si>
  <si>
    <t>Vertinimo sąlygos</t>
  </si>
  <si>
    <t>Minimalus garantinis laikotarpis (gamintojo garantija arba garantija pagal įstatymą) (MGL)</t>
  </si>
  <si>
    <t>Ekonominis pranašumas už kiekvienus papildomos garantijos metus (EpPG)</t>
  </si>
  <si>
    <t>%</t>
  </si>
  <si>
    <t>Formulės:</t>
  </si>
  <si>
    <t>Tiekėjas 1</t>
  </si>
  <si>
    <t>Tiekėjas 2</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</si>
  <si>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</si>
  <si>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</si>
  <si>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</si>
  <si>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</si>
  <si>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</si>
  <si>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t>Žymėjimų paaiškinimai:</t>
  </si>
  <si>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</si>
  <si>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</si>
  <si>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</si>
  <si>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suteiktą papildomą garantiją, € su PVM.</t>
    </r>
  </si>
  <si>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</si>
  <si>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</si>
  <si>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</si>
  <si>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</si>
  <si>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</si>
  <si>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</si>
  <si>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</si>
  <si>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</si>
  <si>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</si>
  <si>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</si>
  <si>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</si>
  <si>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</si>
  <si>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</si>
  <si>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Statinis:
(yra/nėra)</t>
  </si>
  <si>
    <t xml:space="preserve"> VšĮ Vilniaus universiteto ligoninė Santaros klinikos</t>
  </si>
  <si>
    <t>8.</t>
  </si>
  <si>
    <t>SPECIALIEJI REIKALAVIMAI</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</si>
  <si>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 medicinos prietaiso kaina (€ su PVM), nurodyta komerciniame pasiūlyme.</t>
    </r>
  </si>
  <si>
    <t>Siūlomas medicinos prietaiso garantinis laikotarpis*</t>
  </si>
  <si>
    <r>
      <t xml:space="preserve">1. Perkančiosios organizacijos neatmesti pasiūlymai vertinami taikant ekonomiškai naudingiausio pasiūlymo vertinimo kriterijus, kai vertinama </t>
    </r>
    <r>
      <rPr>
        <b/>
        <sz val="12"/>
        <color theme="1"/>
        <rFont val="Times New Roman"/>
        <family val="1"/>
      </rPr>
      <t>kaina ir kokybė.</t>
    </r>
  </si>
  <si>
    <t>Įrašyti parametro vertę: yra / nėra</t>
  </si>
  <si>
    <t>Tiekėjas 3</t>
  </si>
  <si>
    <t>1</t>
  </si>
  <si>
    <t>2</t>
  </si>
  <si>
    <t>3</t>
  </si>
  <si>
    <t>Tiekėjo arba įgalioto asmens vardas ir pavardė</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</si>
  <si>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</si>
  <si>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
  </si>
  <si>
    <t>1. Ne mažiau nei 36 mėn.</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</si>
  <si>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prietaiso garantinis laikotarpis (metais). Minimalus garantinis laikorpis yra 3 m., tačiau kiekvienas Tiekėjas gali duoti papildomą garantiją už kurią gaus ekonominį pranašumą, t.y. už kiekvienus papildomus metus Tiekėjui bus minusuojami 6 % nuo pasiūlymo kainos.</t>
    </r>
  </si>
  <si>
    <t>4</t>
  </si>
  <si>
    <t>5</t>
  </si>
  <si>
    <t>T4</t>
  </si>
  <si>
    <t>T5</t>
  </si>
  <si>
    <t>L5 =</t>
  </si>
  <si>
    <t>2. Pasiūlymo kainos (K) balai apskaičiuojami mažiausios pasiūlytos kainos (Kmin) ir vertinamo pasiūlymo kainos (Kv) santykį padauginant iš kainos lyginamojo svorio (X)*:</t>
  </si>
  <si>
    <t>3. Kadangi siūlomo objekto T1 - T5 techniniai parametrai neturi skaitinių išraiškų (yra arba nėra), todėl parametrų įvertinimas apskaičiuojamas pagal metodiką:</t>
  </si>
  <si>
    <t>Kiekis, kompl.</t>
  </si>
  <si>
    <t>Pasiūlymas (Pasiūlymas_techninė specifikacija)</t>
  </si>
  <si>
    <t>Tiekėjo teikiamos deklaracijos</t>
  </si>
  <si>
    <t>Subtiekimo sutartis, ketinimų protokolas, preliminarios sutartys ar kiti dokumentai, patvirtinantys, kad laimėjus pirkimą tiekėjui bus prieinami kitų ūkio subjektų ištekliai (jei pasitelkiami kvalifikacijos atitikimui) (jei taikoma)</t>
  </si>
  <si>
    <t>Įgaliojimas teikti ir pasirašyti pasiūlymą (jei taikoma)</t>
  </si>
  <si>
    <t>....</t>
  </si>
  <si>
    <t>4. Pasiūlymas galioja 90 kalendorinių dienų nuo pasiūlymų pateikimo termino pabaigos.</t>
  </si>
  <si>
    <t>Siūlomos prekės pavadinimas (modelis, konkreti modifikacija), gamintojas, kilmės šalis</t>
  </si>
  <si>
    <t>Nurodyti</t>
  </si>
  <si>
    <t>Būtina</t>
  </si>
  <si>
    <t>Monitoriaus ekranas</t>
  </si>
  <si>
    <t>Monitoriaus maitinimo šaltiniai</t>
  </si>
  <si>
    <t>6</t>
  </si>
  <si>
    <t>7</t>
  </si>
  <si>
    <t>8</t>
  </si>
  <si>
    <t>9</t>
  </si>
  <si>
    <t>10</t>
  </si>
  <si>
    <t>11</t>
  </si>
  <si>
    <t>12</t>
  </si>
  <si>
    <t>13</t>
  </si>
  <si>
    <t>Prisijungimas prie centrinės monitoravimo stoties:</t>
  </si>
  <si>
    <t>14</t>
  </si>
  <si>
    <r>
      <t>Techninis pranašumas T4 (T4</t>
    </r>
    <r>
      <rPr>
        <b/>
        <vertAlign val="subscript"/>
        <sz val="12"/>
        <color theme="1"/>
        <rFont val="Times New Roman"/>
        <family val="1"/>
      </rPr>
      <t>n</t>
    </r>
    <r>
      <rPr>
        <b/>
        <sz val="12"/>
        <color theme="1"/>
        <rFont val="Times New Roman"/>
        <family val="1"/>
      </rPr>
      <t>)</t>
    </r>
  </si>
  <si>
    <r>
      <t>Techninis pranašumas T5 (T5</t>
    </r>
    <r>
      <rPr>
        <b/>
        <vertAlign val="subscript"/>
        <sz val="12"/>
        <color theme="1"/>
        <rFont val="Times New Roman"/>
        <family val="1"/>
      </rPr>
      <t>n</t>
    </r>
    <r>
      <rPr>
        <b/>
        <sz val="12"/>
        <color theme="1"/>
        <rFont val="Times New Roman"/>
        <family val="1"/>
      </rPr>
      <t>)</t>
    </r>
  </si>
  <si>
    <r>
      <rPr>
        <b/>
        <sz val="12"/>
        <color theme="1"/>
        <rFont val="Times New Roman"/>
        <family val="1"/>
      </rPr>
      <t>T1</t>
    </r>
    <r>
      <rPr>
        <b/>
        <vertAlign val="subscript"/>
        <sz val="12"/>
        <color theme="1"/>
        <rFont val="Times New Roman"/>
        <family val="1"/>
      </rPr>
      <t>n</t>
    </r>
    <r>
      <rPr>
        <b/>
        <sz val="12"/>
        <color theme="1"/>
        <rFont val="Times New Roman"/>
        <family val="1"/>
      </rPr>
      <t xml:space="preserve"> - T5</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</si>
  <si>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r>
      <t>T4</t>
    </r>
    <r>
      <rPr>
        <vertAlign val="subscript"/>
        <sz val="12"/>
        <color theme="1"/>
        <rFont val="Times New Roman"/>
        <family val="1"/>
      </rPr>
      <t>n</t>
    </r>
  </si>
  <si>
    <r>
      <t>T5</t>
    </r>
    <r>
      <rPr>
        <vertAlign val="subscript"/>
        <sz val="12"/>
        <rFont val="Times New Roman"/>
        <family val="1"/>
      </rPr>
      <t>n</t>
    </r>
  </si>
  <si>
    <t>3. atlieka techninės būklės patikrinimus pagal gamintojo reikalavimus/rekomendacijas (jeigu taikoma);</t>
  </si>
  <si>
    <t>2. Į garantiją įskaičiuotas nemokamai atliekamas įrangos remontas, įskaitant remontui atlikti reikalingas detales bei medžiagas, o taip pat ir gamintojo rekomenduojamu periodiškumu nemokamai atliekama techninė priežiūra, techninės būklės tikrinimas (jeigu taikoma), įskaitant techninei priežiūrai atlikti reikalingas detales ir medžiagas. Reikalavimai netaikomi garantijos sąlygų neatitinkančių gedimų atvejams, kai įranga sugenda dėl vartotojo kaltės.</t>
  </si>
  <si>
    <r>
      <t xml:space="preserve">Siūlomos prekės privalo turėti CE sertifikatą arba EB deklaraciją. </t>
    </r>
    <r>
      <rPr>
        <b/>
        <sz val="12"/>
        <color theme="1"/>
        <rFont val="Times New Roman"/>
        <family val="1"/>
        <charset val="186"/>
      </rPr>
      <t>Tiekėjas kartu su pristatoma preke privalo pateikti CE sertifikato arba EB deklaracijos kopiją.</t>
    </r>
    <r>
      <rPr>
        <sz val="12"/>
        <color theme="1"/>
        <rFont val="Times New Roman"/>
        <family val="1"/>
      </rPr>
      <t xml:space="preserve"> Pateikiant EB deklaracijos kopiją, kad pasiūlyta prekė atitiks reikiamus standartus, bei prekės klasei būtinus reglamentus, kartu pateikiami ir techniniai dokumentai, pagrindžiantys prekės atitiktį reikiamiems standartams bei reglamentams.</t>
    </r>
  </si>
  <si>
    <r>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
    </r>
    <r>
      <rPr>
        <b/>
        <sz val="12"/>
        <color theme="1"/>
        <rFont val="Times New Roman"/>
        <family val="1"/>
        <charset val="186"/>
      </rPr>
      <t xml:space="preserve">Tiekėjas dokumentus, įrodančius, kad pirkimo sutartį vykdys turėdami teisę instaliuoti ir teikti garantinį aptarnavimą, privalo pristatyti kartu su prekėmis. </t>
    </r>
  </si>
  <si>
    <t>Personalo mokymai (po apmokymų pateikti apmokymų aktą / sertifikatą arba kitą mokymų faktą įrodantį dokumentą):</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</si>
  <si>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</si>
  <si>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EpPG</t>
    </r>
    <r>
      <rPr>
        <i/>
        <vertAlign val="subscript"/>
        <sz val="12"/>
        <rFont val="Times New Roman"/>
        <family val="1"/>
      </rPr>
      <t>n</t>
    </r>
  </si>
  <si>
    <r>
      <rPr>
        <b/>
        <sz val="12"/>
        <color theme="1"/>
        <rFont val="Times New Roman"/>
        <family val="1"/>
        <charset val="186"/>
      </rPr>
      <t>Tiekėjas turi pateikti dokumentus, įrodančius siūlomos įrangos atitikimą kokybės ir techniniams reikalavimams, nurodytiems pirkimo dokumentų techninėje specifikacijoje:</t>
    </r>
    <r>
      <rPr>
        <sz val="12"/>
        <color theme="1"/>
        <rFont val="Times New Roman"/>
        <family val="1"/>
      </rPr>
      <t xml:space="preserv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</si>
  <si>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t xml:space="preserve">Bendri reikalavimai moduliniam gyvybinių funkcijų monitoriui </t>
  </si>
  <si>
    <t>Elektros maitinimo šaltiniai</t>
  </si>
  <si>
    <t>1. 220 V ± 10%, 50Hz,</t>
  </si>
  <si>
    <t>2. Monitoriaus aušinimui nenaudojami ventiliatoriai.</t>
  </si>
  <si>
    <t>1. Ekrano įstrižainė ne mažesnė kaip 19",</t>
  </si>
  <si>
    <t>2. Ekrano rezoliucija ne mažesnė 1280 x 1024.</t>
  </si>
  <si>
    <t>Monitoriaus parametrų valdymas</t>
  </si>
  <si>
    <t>1. Lietimui jautriu monitoriaus ekranu („touchscreen“),</t>
  </si>
  <si>
    <t>2. Monitoriaus rotacijos/rotacinė nustatymų ir parametrų valdymo rankenėlė arba valdymas per lietimui jautrų monitorių.</t>
  </si>
  <si>
    <t>Galimas skirtingų parametrų kreivių skaičius ekrane vienu metu</t>
  </si>
  <si>
    <t>≥ 10</t>
  </si>
  <si>
    <t>Kreivių skaičius ekrane vienu metu</t>
  </si>
  <si>
    <t>Ne mažiau kaip 10</t>
  </si>
  <si>
    <t>Monitoriaus matuojamų parametrų atmintis</t>
  </si>
  <si>
    <t>Ne mažiau 48 val. grafinės ir skaitmeninės informacijos</t>
  </si>
  <si>
    <t>Matuojami parametrai</t>
  </si>
  <si>
    <t>1. EKG,</t>
  </si>
  <si>
    <t>2. Kvėpavimas,</t>
  </si>
  <si>
    <t>3. SpO2,</t>
  </si>
  <si>
    <t>4. Invazinis kraujospūdis,</t>
  </si>
  <si>
    <t>5. Neinvazinis kraujospūdis - ne mažiau 1 kanalas,</t>
  </si>
  <si>
    <t>6. Temperatūra - ne mažiau 1 kanalas.</t>
  </si>
  <si>
    <t>Reikalavimai EKG monitoravimui</t>
  </si>
  <si>
    <t>1. EKG derivacijos: I, II, III, aVR, aVL, aVF, V1, V2, V3, V4, V5, V6,</t>
  </si>
  <si>
    <t>2. Apsauga nuo defibriliatoriaus iškrovos,</t>
  </si>
  <si>
    <t>3. Širdies susitraukimo dažnio matavimo ribos ne siauresnės kaip 30 - 250 k/min,</t>
  </si>
  <si>
    <t>4. Kardiogramos kreivės slinkimo greitis fiksuotas 25 mm/s arba diapazone nuo 6.25 mm/s iki 50mm/s (ne siauresniame už nurodytą).</t>
  </si>
  <si>
    <t>Kvėpavimo registravimas</t>
  </si>
  <si>
    <t>1. Kvėpavimo sustojimo atpažinimas,</t>
  </si>
  <si>
    <t>2. Kvėpavimo dažnio matavimo ribos ne siauresnės kaip 4 - 100 kartų/min,</t>
  </si>
  <si>
    <t>3. Matavimo paklaida ≤ ± 5 kartas/min. visame matuojamajame diapazone.</t>
  </si>
  <si>
    <t>Temperatūros matavimas</t>
  </si>
  <si>
    <t>1. Temperatūros matavimo ribos ne siauresnės kaip 20 –  45°C,</t>
  </si>
  <si>
    <t>2. Matavimo paklaida ≤ ± 0,1°C,</t>
  </si>
  <si>
    <t>3. Skaitmeninė temperatūros matavimo rezultatų išraiška.</t>
  </si>
  <si>
    <t>SpO2 matavimas</t>
  </si>
  <si>
    <t>1. SpO2 matavimo ribos ne siauresnės kaip 1 - 100 %,</t>
  </si>
  <si>
    <t>2. Matavimo paklaida ribose nuo 70 iki 100%  ne daugiau  ± 3,0 % su siūlomu davikliu,</t>
  </si>
  <si>
    <t>3. SpO2 matavimo duomenys pateikiami kreive ir skaitmenine išraiška.</t>
  </si>
  <si>
    <t>4. ŠSD matavimo diapazonas iš SpO2 ne siauresnis nei 30 – 239 k/min,</t>
  </si>
  <si>
    <t>Neinvazinio kraujospūdžio matavimas</t>
  </si>
  <si>
    <t>1. Kraujospūdžio matavimo ribos ne siauresnės kaip nuo 15 iki 250 mmHg,</t>
  </si>
  <si>
    <t>2. Intervalo tarp matavimų pasirinkimas ne siauresnis kaip nuo 1 iki 120 min,</t>
  </si>
  <si>
    <t>3. Atvaizduojami parametrai: sistolinis, diastolinis ir vidurinis,</t>
  </si>
  <si>
    <t>4. Matavimų režimai: vienkartinis, intervalinis, nuolatinis,</t>
  </si>
  <si>
    <t>5. Neinvazinio kraujo spaudimo matavimo metodas (NIBP) oscilometrinis.</t>
  </si>
  <si>
    <t>Visų matuojamų parametrų išsaugojimas monitoriaus vidinėje atmintyje</t>
  </si>
  <si>
    <t xml:space="preserve">Gamykliškai sukurti parametrų laukų išdėstymo ekrane šablonai </t>
  </si>
  <si>
    <t>≥ 4-ių variantų</t>
  </si>
  <si>
    <t>Galimybė susikurti ir išsaugoti ekrano atmintyje  parametrų laukų išdėstymo ekrane šablonus</t>
  </si>
  <si>
    <t>Įvykių išsaugojimas</t>
  </si>
  <si>
    <t>≥ 100</t>
  </si>
  <si>
    <t>Mobilaus paciento gyvybinių funkcijų modulio prijungimas prie gyvybinių funkcijų monitoriaus per mobilaus paciento gyvybinių funkcijų monitoriaus tvirtinimo stotelę arba įstatomas į gyvybinių funkcijų monitorių</t>
  </si>
  <si>
    <t>15</t>
  </si>
  <si>
    <t>Integruotų duomenų perdavimo ir jungčių tipai</t>
  </si>
  <si>
    <t>16</t>
  </si>
  <si>
    <t xml:space="preserve">Reikalavimai invazinio kraujospūdžio kanalui </t>
  </si>
  <si>
    <t>16.1</t>
  </si>
  <si>
    <t>Matavimo ribos (ne siauresnės už nurodytas)</t>
  </si>
  <si>
    <t>Nuo -40 iki +300 mmHg</t>
  </si>
  <si>
    <t>16.2</t>
  </si>
  <si>
    <t>Matavimo paklaida</t>
  </si>
  <si>
    <t>Ne daugiau ± 5% arba ± 4 mmHg (priklausomai kuris yra didesnis)</t>
  </si>
  <si>
    <t>PPV (pulsinės bangos variacijos matavimas)</t>
  </si>
  <si>
    <t>17</t>
  </si>
  <si>
    <t>Reikalavimai kapnometrijos matavimo moduliui</t>
  </si>
  <si>
    <t>17.1</t>
  </si>
  <si>
    <t>Matavimo metodika</t>
  </si>
  <si>
    <t xml:space="preserve">Šoninės tėkmės arba lygiavertė technologija </t>
  </si>
  <si>
    <t>17.2</t>
  </si>
  <si>
    <t>CO2 matavimo ribos (ne siauresniame diapazone už nurodytą)</t>
  </si>
  <si>
    <t>0-99 mmHg</t>
  </si>
  <si>
    <t>18</t>
  </si>
  <si>
    <t>Mobilus gyvybinių funkcijų multiparametrų modulis</t>
  </si>
  <si>
    <t>1. Elektros tinklas 220 V ± 10 %, 50 Hz prijungiamas per pakrovimo stotelę,</t>
  </si>
  <si>
    <t>2. Vidinis maitinimo šaltinis (akumuliatorius); modulio veikimo laikas ne mažiau 3 val.</t>
  </si>
  <si>
    <t xml:space="preserve"> Monitoriaus ekranas</t>
  </si>
  <si>
    <t>1. Spalvoto vaizdo, lietimui jautrus,</t>
  </si>
  <si>
    <t>2. Įstrižainė ≥ 6“,</t>
  </si>
  <si>
    <t>3. Lietimui jautrus ekranas (Touch Screen),</t>
  </si>
  <si>
    <t>4. Kreivių skaičius ekrane vienu metu  ≥ 3.</t>
  </si>
  <si>
    <t>Parametrų išsaugojimas modulio vidinėje atmintyje</t>
  </si>
  <si>
    <t>1. Grafinis ir skaitmeninis;</t>
  </si>
  <si>
    <t>2. Ne trumpiau kaip 24 val. laikotarpį.</t>
  </si>
  <si>
    <t>Monitoruojami parametrai</t>
  </si>
  <si>
    <t>1. EKG (derivacijos: I, II, III, aVL, aVR, aVF, V1-6),</t>
  </si>
  <si>
    <t xml:space="preserve">3. Širdies susitraukimų dažnis, </t>
  </si>
  <si>
    <t>4. Temperatūra,</t>
  </si>
  <si>
    <t>5. Neinvazinis kraujospūdis,</t>
  </si>
  <si>
    <t>6. SpO2,</t>
  </si>
  <si>
    <t>7. Invazinis kraujospūdis ≥ 2-jų kanalų.</t>
  </si>
  <si>
    <t>Modulių aliarmo sistema</t>
  </si>
  <si>
    <t>1. Kontroliuojamų parametrų ribinių reikšmių nustatymo ir indikacijos galimybė,</t>
  </si>
  <si>
    <t>2. Garsinis ir vizualinis aliarmo signalai.</t>
  </si>
  <si>
    <t>Monitorius turi turėti galimybę jungtis prie centrinės stebėjimo stoties (RJ45 jungtis arba lygiavertė) ir perduoti į ją visus monitoruojamus paciento gyvybinių funkcijų parametrus.  Įranga turi būti sukomplektuota, jog būtų galima pajungti prie centrinės stoties be jokių papildomų išlaidų</t>
  </si>
  <si>
    <t>Komplektacija Nr. 1 (iš viso 24 vnt.)</t>
  </si>
  <si>
    <t>1. Modulinias gyvybinių funkcijų monitorius - 1 vnt,</t>
  </si>
  <si>
    <t>2. Mobilus gyvybinių funkcijų multiparametrų modulis - 1 vnt,</t>
  </si>
  <si>
    <t>3. EKG paciento kabelis, 3 laidų (daugkartinio naudojimo) - ne mažiau 1 vnt,</t>
  </si>
  <si>
    <t>4. EKG paciento kabelis, 5 laidų (daugkartinio naudojimo) - ne mažiau 1 vnt,</t>
  </si>
  <si>
    <r>
      <t>5. SpO2 matavimo daviklis suaugusiems (silikoninis ar lygiavertis, daugkartinio naudojimo, pirštinis, Nellcor arba lygiaverčio tipo) su prailginimo kabeliu (</t>
    </r>
    <r>
      <rPr>
        <i/>
        <sz val="12"/>
        <rFont val="Times New Roman"/>
        <family val="1"/>
      </rPr>
      <t>prailginimo kabelį būtina pateikti tik jei gamintojas jį komplektuoja</t>
    </r>
    <r>
      <rPr>
        <sz val="12"/>
        <rFont val="Times New Roman"/>
        <family val="1"/>
      </rPr>
      <t>) SpO2 pirštiniam davikliui (daugkartinio naudojimo) - ne mažiau 1 komplekto,</t>
    </r>
  </si>
  <si>
    <t>6. Manžetės  neinvazinio kraujospūdžio matavimui (daugkartinio naudojimo, skirtingų dydžių (m-l-xl arba adult / large Adult / adult XL)) su žarnele manžetės prijungimui prie monitoriaus (daugkartinio naudojimo, tinkama komplektuojamoms manžetėms). Komplektuojamos: 3 vnt. M arba Adult dydžio, 1 vnt. L arba large Adult dydžio ir 6 vnt. XL arba adult XL dydžio (iš viso 10 skirtingų dydžių manžečių),</t>
  </si>
  <si>
    <t>7. Odos (paviršinis) temperatūros daviklis - ne mažiau 1 vnt,</t>
  </si>
  <si>
    <t>8. Stemplinis / rektalinis temperatūros daviklis - 1 vnt,</t>
  </si>
  <si>
    <t>9. Parkavimo stotelė skirta mobilaus gyvybinių funkcijų modulio maitinimui, akumuliatorių pakrovimui,  komunikaciniams kabeliams tarp paciento gyvybinių funkcijų monitoravimo modulio ir mobilaus gyvybinių funkcijų modulio prijungti - 1 vnt.</t>
  </si>
  <si>
    <t>10. Pateikiami visi priedai reikalingi matuoti specifikacijoje aprašytiems parametrams (pvz. invazinio kraujo spaudimui, CO2 matuoti).</t>
  </si>
  <si>
    <t>Komplektacija Nr. 2 (iš viso 6 vnt.)</t>
  </si>
  <si>
    <t>1. Modulinis gyvybinių funkcijų monitorius - 1 vnt,</t>
  </si>
  <si>
    <r>
      <t>5. SpO2 matavimo daviklis suaugusiems (daugkartinio naudojimo, pirštinis, „clipsinis“) su prailginimo kabeliu (</t>
    </r>
    <r>
      <rPr>
        <i/>
        <sz val="12"/>
        <rFont val="Times New Roman"/>
        <family val="1"/>
      </rPr>
      <t>prailginimo kabelį būtina pateikti tik jei gamintojas jį komplektuoja</t>
    </r>
    <r>
      <rPr>
        <sz val="12"/>
        <rFont val="Times New Roman"/>
        <family val="1"/>
      </rPr>
      <t>) SpO2 pirštiniam davikliui (daugkartinio naudojimo) - ne mažiau 1 komplektas,</t>
    </r>
  </si>
  <si>
    <t>ST analizė: ST segmento grafinis vaizdavimas žemėlapio pavidalu priekinėje ir horizontalioje plokštumose</t>
  </si>
  <si>
    <t>Mobilus gyvybinių funkcijų multiparametrų modulis gali perduoti duomenis belaidžiu ryšiu (pagal IEEE 802.11 arba lygiavertį standartą)</t>
  </si>
  <si>
    <t>Galimybė rodyti piktogramą su paciento būkle realiuoju laiku. Piktograma automatiškai keičiasi priklausomai nuo parametrų kitimo realiuoju laiku: etCO2, kvėpavimo dažnio, širdies susitraukimų dažnio, kraujospūdžio, temperatūros, invazinio slėgio, smegenų veiklos, deguonies prisotinimo, širdies veiklos, kvėpavimo takų slėgio, kvėpavimo tūrio, FiO2, pulso dažnio, ST segmento, nervų ir raumenų reakcijos</t>
  </si>
  <si>
    <t>Ankstyvojo įspėjimo balo įrankis EWS (Early warning system)</t>
  </si>
  <si>
    <t>Ekrano įstrižainė ne mažesnė kaip 21,5"</t>
  </si>
  <si>
    <t>L4 =</t>
  </si>
  <si>
    <t>Jei siūlomas objektas turi nurodytą pranašumą gauna maksimalų balų skaičių pagal lyginamąjį svorį: T1 = L1 = 0.10, T2 = L2 = 0.20, T3 = L3 = 0.30, T4 = L4 = 0.30, T5 = L5 = 0,10. Jei siūlomas objektas neturi nurodyto pranašumo gauna 0 balų: T1 = L1 = 0, T2 = L2 = 0, T3 = L3 = 0, T4 = L4 = 0, T5 = L5 = 0.</t>
  </si>
  <si>
    <t>Gyvybinių funkcijų monitorius (II tipas)</t>
  </si>
  <si>
    <t>3. Mokymai ≥ 2 inžinieriui (mokymų trukmė: ne mažiau 4 akademinės valandos).</t>
  </si>
  <si>
    <t>2. Mokymai ≥ 45 slaugytojų (mokymų trukmė: ne mažiau 8 akademinės valandos),</t>
  </si>
  <si>
    <t>1. Mokymai ≥ 60 gydytojų (mokymų trukmė: ne mažiau 8 akademinės valandos),</t>
  </si>
  <si>
    <t>2. Kompiuterinio tinklo jungtis (LAN ar lygiavertė) .</t>
  </si>
  <si>
    <r>
      <t xml:space="preserve">6. Manžetės  neinvazinio kraujospūdžio matavimui (daugkartinio naudojimo, skirtingų dydžių (s-m-l arba child/ adult / large Adult arba 18-26/25-35/33-47 cm </t>
    </r>
    <r>
      <rPr>
        <sz val="12"/>
        <rFont val="Calibri"/>
        <family val="2"/>
        <charset val="186"/>
      </rPr>
      <t>±</t>
    </r>
    <r>
      <rPr>
        <sz val="12"/>
        <rFont val="Times New Roman"/>
        <family val="1"/>
      </rPr>
      <t xml:space="preserve"> </t>
    </r>
    <r>
      <rPr>
        <sz val="12"/>
        <rFont val="Times New Roman"/>
        <family val="1"/>
        <charset val="186"/>
      </rPr>
      <t>3 cm</t>
    </r>
    <r>
      <rPr>
        <sz val="12"/>
        <rFont val="Times New Roman"/>
        <family val="1"/>
      </rPr>
      <t>)) su žarnele manžetės prijungimui prie monitoriaus (daugkartinio naudojimo, tinkama komplektuojamoms manžetėms) Prie monitoriaus komplektuojama: 2 vnt. S arba child arba 18-26 cm ± 3 cm dydžio, 4 vnt. M arba Adult arba 25-35 cm ± 3 cm dydžio, 4 vnt. L arba large Adult arba 33-47 cm ± 3 cm dydžio (iš viso komplektuojamos 10 skirtingų dydžių manžečių),</t>
    </r>
  </si>
  <si>
    <t>1. USB ar lygiavertė jungtis ne mažiau kaip 1 vnt.;</t>
  </si>
  <si>
    <t>2.1</t>
  </si>
  <si>
    <t>2.2</t>
  </si>
  <si>
    <t>2.3</t>
  </si>
  <si>
    <t>2.4</t>
  </si>
  <si>
    <t>2.5</t>
  </si>
  <si>
    <t>2.6</t>
  </si>
  <si>
    <t>15.1</t>
  </si>
  <si>
    <t>15.2</t>
  </si>
  <si>
    <t>15.3</t>
  </si>
  <si>
    <t>17.3</t>
  </si>
  <si>
    <t>17.4</t>
  </si>
  <si>
    <t>17.5</t>
  </si>
  <si>
    <t>19.1</t>
  </si>
  <si>
    <t>19.2</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</si>
  <si>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(ekspertai)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Ekonomiškai naudingiausio pasiūlymo vertinimo tvarką parengę darbuotojai (ekspertai) patvirtina, kad santykinė formulė užtikrins aktyviausią konkurenciją, nes perkančiosios organizacijos numanoma prekės rinkos vertė nėra išviešinama ir apibrėžiama iš anksto.
1 https://vpt.lrv.lt/uploads/vpt/documents/files/mp/ENPV_gaires.pdf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</si>
</sst>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b/>
      <sz val="12"/>
      <color rgb="FFFF0000"/>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b/>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8"/>
      <name val="Calibri"/>
      <family val="2"/>
      <scheme val="minor"/>
    </font>
    <font>
      <b/>
      <i/>
      <sz val="14"/>
      <name val="Times New Roman"/>
      <family val="1"/>
    </font>
    <font>
      <sz val="12"/>
      <name val="Times New Roman"/>
      <family val="1"/>
      <charset val="186"/>
    </font>
    <font>
      <b/>
      <sz val="12"/>
      <color theme="1"/>
      <name val="Times New Roman"/>
      <family val="1"/>
      <charset val="186"/>
    </font>
    <font>
      <sz val="12"/>
      <color theme="1"/>
      <name val="Times New Roman"/>
      <family val="1"/>
      <charset val="186"/>
    </font>
    <font>
      <b/>
      <sz val="12"/>
      <name val="Times New Roman"/>
      <family val="1"/>
      <charset val="186"/>
    </font>
    <font>
      <sz val="12"/>
      <color rgb="FFFF0000"/>
      <name val="Times New Roman"/>
      <family val="1"/>
      <charset val="186"/>
    </font>
    <font>
      <sz val="12"/>
      <name val="Calibri"/>
      <family val="2"/>
      <charset val="186"/>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41">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1" fontId="1" fillId="5" borderId="1" xfId="0" applyNumberFormat="1" applyFont="1" applyFill="1" applyBorder="1" applyAlignment="1">
      <alignment horizontal="center" vertical="center"/>
    </xf>
    <xf numFmtId="0" fontId="13"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1" fillId="5" borderId="0" xfId="0" applyFont="1" applyFill="1" applyAlignment="1">
      <alignment vertical="center" wrapText="1"/>
    </xf>
    <xf numFmtId="0" fontId="1" fillId="5" borderId="0" xfId="0" applyFont="1" applyFill="1" applyAlignment="1">
      <alignment wrapText="1"/>
    </xf>
    <xf numFmtId="0" fontId="1" fillId="4" borderId="0" xfId="0" applyFont="1" applyFill="1"/>
    <xf numFmtId="0" fontId="5" fillId="4" borderId="0" xfId="0" applyFont="1" applyFill="1"/>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5"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41" xfId="0" applyFont="1" applyFill="1" applyBorder="1" applyAlignment="1">
      <alignment horizontal="center" vertical="center" wrapText="1"/>
    </xf>
    <xf numFmtId="0" fontId="1" fillId="4" borderId="0" xfId="0" applyFont="1" applyFill="1" applyAlignment="1">
      <alignment horizontal="center" vertical="center"/>
    </xf>
    <xf numFmtId="0" fontId="18" fillId="4" borderId="0" xfId="0" applyFont="1" applyFill="1" applyAlignment="1">
      <alignment horizontal="left"/>
    </xf>
    <xf numFmtId="0" fontId="1" fillId="4" borderId="0" xfId="0" applyFont="1" applyFill="1" applyAlignment="1">
      <alignment horizontal="left"/>
    </xf>
    <xf numFmtId="0" fontId="1" fillId="4" borderId="0" xfId="0" applyFont="1" applyFill="1" applyAlignment="1">
      <alignment horizontal="right"/>
    </xf>
    <xf numFmtId="0" fontId="2" fillId="7" borderId="35" xfId="0" applyFont="1" applyFill="1" applyBorder="1" applyAlignment="1">
      <alignment horizontal="center" vertical="center"/>
    </xf>
    <xf numFmtId="0" fontId="5" fillId="4" borderId="35" xfId="0" applyFont="1" applyFill="1" applyBorder="1" applyAlignment="1">
      <alignment horizontal="justify" wrapText="1"/>
    </xf>
    <xf numFmtId="0" fontId="5" fillId="4" borderId="17" xfId="0" applyFont="1" applyFill="1" applyBorder="1" applyAlignment="1">
      <alignment horizontal="center" vertical="center"/>
    </xf>
    <xf numFmtId="0" fontId="5" fillId="4" borderId="35" xfId="0" applyFont="1" applyFill="1" applyBorder="1" applyAlignment="1">
      <alignment horizontal="justify"/>
    </xf>
    <xf numFmtId="0" fontId="19" fillId="4" borderId="0" xfId="0" applyFont="1" applyFill="1" applyAlignment="1">
      <alignment horizontal="left"/>
    </xf>
    <xf numFmtId="0" fontId="12" fillId="4" borderId="0" xfId="0" applyFont="1" applyFill="1" applyAlignment="1">
      <alignment horizontal="left"/>
    </xf>
    <xf numFmtId="0" fontId="5" fillId="4" borderId="0" xfId="0" applyFont="1" applyFill="1" applyAlignment="1">
      <alignment horizontal="left"/>
    </xf>
    <xf numFmtId="0" fontId="1" fillId="0" borderId="0" xfId="0" applyFont="1" applyAlignment="1">
      <alignment horizontal="right"/>
    </xf>
    <xf numFmtId="0" fontId="15" fillId="4" borderId="35" xfId="0" applyFont="1" applyFill="1" applyBorder="1" applyAlignment="1">
      <alignment horizontal="center" vertical="center"/>
    </xf>
    <xf numFmtId="2" fontId="1" fillId="6" borderId="35" xfId="0" applyNumberFormat="1" applyFont="1" applyFill="1" applyBorder="1" applyAlignment="1">
      <alignment horizontal="center" vertical="center"/>
    </xf>
    <xf numFmtId="0" fontId="5" fillId="0" borderId="0" xfId="0" applyFont="1" applyAlignment="1">
      <alignment horizontal="right"/>
    </xf>
    <xf numFmtId="0" fontId="1" fillId="0" borderId="0" xfId="0" applyFont="1" applyAlignment="1">
      <alignment horizontal="right" vertical="center" wrapText="1"/>
    </xf>
    <xf numFmtId="0" fontId="5" fillId="0" borderId="0" xfId="0" applyFont="1" applyAlignment="1">
      <alignment horizontal="right" vertical="center" wrapText="1"/>
    </xf>
    <xf numFmtId="0" fontId="1" fillId="0" borderId="35" xfId="0" applyFont="1" applyBorder="1" applyAlignment="1">
      <alignment horizontal="center" vertical="center"/>
    </xf>
    <xf numFmtId="0" fontId="18" fillId="0" borderId="0" xfId="0" applyFont="1" applyAlignment="1">
      <alignment horizontal="left"/>
    </xf>
    <xf numFmtId="0" fontId="23" fillId="0" borderId="0" xfId="0" applyFont="1"/>
    <xf numFmtId="0" fontId="12" fillId="0" borderId="1" xfId="0" applyFont="1" applyBorder="1" applyAlignment="1" applyProtection="1">
      <alignment horizontal="justify" vertical="center" wrapText="1"/>
      <protection locked="0"/>
    </xf>
    <xf numFmtId="0" fontId="5" fillId="5" borderId="35" xfId="0" applyFont="1" applyFill="1" applyBorder="1" applyAlignment="1">
      <alignment horizontal="center" vertical="center" wrapText="1"/>
    </xf>
    <xf numFmtId="0" fontId="16" fillId="4" borderId="0" xfId="0" applyFont="1" applyFill="1" applyAlignment="1">
      <alignment horizontal="center" vertical="center"/>
    </xf>
    <xf numFmtId="0" fontId="0" fillId="6" borderId="0" xfId="0" applyFill="1"/>
    <xf numFmtId="0" fontId="1" fillId="2" borderId="6" xfId="0" applyFont="1" applyFill="1" applyBorder="1" applyAlignment="1">
      <alignment horizontal="center" vertical="center" wrapText="1"/>
    </xf>
    <xf numFmtId="2" fontId="1" fillId="8" borderId="29" xfId="0" applyNumberFormat="1" applyFont="1" applyFill="1" applyBorder="1" applyAlignment="1">
      <alignment horizontal="center" vertical="center"/>
    </xf>
    <xf numFmtId="0" fontId="2" fillId="4" borderId="35" xfId="0" applyFont="1" applyFill="1" applyBorder="1" applyAlignment="1">
      <alignment horizontal="right" vertical="center" wrapText="1"/>
    </xf>
    <xf numFmtId="2" fontId="1" fillId="4" borderId="27" xfId="0" applyNumberFormat="1" applyFont="1" applyFill="1" applyBorder="1" applyAlignment="1">
      <alignment horizontal="center" vertical="center"/>
    </xf>
    <xf numFmtId="0" fontId="16" fillId="4" borderId="0" xfId="0" applyFont="1" applyFill="1" applyAlignment="1">
      <alignment vertical="center"/>
    </xf>
    <xf numFmtId="0" fontId="25" fillId="4" borderId="0" xfId="0" applyFont="1" applyFill="1" applyAlignment="1">
      <alignment horizontal="center" vertical="center"/>
    </xf>
    <xf numFmtId="0" fontId="1" fillId="5" borderId="0" xfId="0" applyFont="1" applyFill="1" applyAlignment="1">
      <alignment horizontal="center" vertical="center"/>
    </xf>
    <xf numFmtId="0" fontId="1" fillId="5" borderId="0" xfId="0" applyFont="1" applyFill="1" applyAlignment="1">
      <alignment horizontal="center" vertical="top" wrapText="1"/>
    </xf>
    <xf numFmtId="0" fontId="5" fillId="5" borderId="33" xfId="0" applyFont="1" applyFill="1" applyBorder="1" applyAlignment="1">
      <alignment horizontal="center" vertical="center" wrapText="1"/>
    </xf>
    <xf numFmtId="14" fontId="0" fillId="3" borderId="1" xfId="0" applyNumberFormat="1" applyFill="1" applyBorder="1" applyAlignment="1" applyProtection="1">
      <alignment vertical="top" wrapText="1"/>
      <protection locked="0"/>
    </xf>
    <xf numFmtId="0" fontId="5" fillId="5" borderId="0" xfId="0" applyFont="1" applyFill="1"/>
    <xf numFmtId="2" fontId="1" fillId="5" borderId="1" xfId="0" applyNumberFormat="1" applyFont="1" applyFill="1" applyBorder="1" applyAlignment="1">
      <alignment horizontal="center" vertical="center"/>
    </xf>
    <xf numFmtId="0" fontId="5" fillId="5" borderId="0" xfId="0" applyFont="1" applyFill="1" applyAlignment="1">
      <alignment wrapText="1"/>
    </xf>
    <xf numFmtId="0" fontId="1" fillId="5" borderId="1" xfId="0" applyFont="1" applyFill="1" applyBorder="1"/>
    <xf numFmtId="0" fontId="1" fillId="5" borderId="1" xfId="0" applyFont="1" applyFill="1" applyBorder="1" applyAlignment="1">
      <alignment horizontal="center"/>
    </xf>
    <xf numFmtId="0" fontId="2" fillId="5" borderId="32"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10" fillId="5" borderId="35" xfId="0" applyFont="1" applyFill="1" applyBorder="1" applyAlignment="1">
      <alignment vertical="center" wrapText="1"/>
    </xf>
    <xf numFmtId="0" fontId="2" fillId="5" borderId="0" xfId="0" applyFont="1" applyFill="1"/>
    <xf numFmtId="0" fontId="13" fillId="5" borderId="0" xfId="0" applyFont="1" applyFill="1"/>
    <xf numFmtId="2" fontId="10" fillId="5" borderId="35" xfId="0" applyNumberFormat="1" applyFont="1" applyFill="1" applyBorder="1" applyAlignment="1">
      <alignment horizontal="center" vertical="center" wrapText="1"/>
    </xf>
    <xf numFmtId="0" fontId="1" fillId="5" borderId="0" xfId="0" applyFont="1" applyFill="1" applyAlignment="1">
      <alignment horizontal="left" vertical="top"/>
    </xf>
    <xf numFmtId="0" fontId="5" fillId="5" borderId="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6" fillId="5" borderId="0" xfId="0" applyFont="1" applyFill="1"/>
    <xf numFmtId="0" fontId="26" fillId="5" borderId="0" xfId="0" applyFont="1" applyFill="1" applyAlignment="1">
      <alignment horizontal="center" vertical="center"/>
    </xf>
    <xf numFmtId="0" fontId="26" fillId="5" borderId="0" xfId="0" applyFont="1" applyFill="1" applyAlignment="1">
      <alignment horizontal="right"/>
    </xf>
    <xf numFmtId="49" fontId="26" fillId="5" borderId="1" xfId="0" applyNumberFormat="1" applyFont="1" applyFill="1" applyBorder="1" applyAlignment="1">
      <alignment horizontal="center" vertical="top" wrapText="1"/>
    </xf>
    <xf numFmtId="0" fontId="26" fillId="0" borderId="1" xfId="0" applyFont="1" applyBorder="1"/>
    <xf numFmtId="49" fontId="26" fillId="5" borderId="27" xfId="0" applyNumberFormat="1" applyFont="1" applyFill="1" applyBorder="1" applyAlignment="1">
      <alignment horizontal="center" vertical="top" wrapText="1"/>
    </xf>
    <xf numFmtId="49" fontId="26" fillId="5" borderId="1" xfId="0" applyNumberFormat="1" applyFont="1" applyFill="1" applyBorder="1" applyAlignment="1">
      <alignment horizontal="justify" vertical="top" wrapText="1"/>
    </xf>
    <xf numFmtId="49" fontId="26" fillId="5" borderId="27" xfId="0" applyNumberFormat="1" applyFont="1" applyFill="1" applyBorder="1" applyAlignment="1">
      <alignment horizontal="left" vertical="top" wrapText="1"/>
    </xf>
    <xf numFmtId="0" fontId="26" fillId="5" borderId="1" xfId="0" applyFont="1" applyFill="1" applyBorder="1" applyAlignment="1">
      <alignment horizontal="justify" vertical="top" wrapText="1"/>
    </xf>
    <xf numFmtId="0" fontId="26" fillId="5" borderId="1" xfId="0" applyFont="1" applyFill="1" applyBorder="1" applyAlignment="1">
      <alignment horizontal="justify"/>
    </xf>
    <xf numFmtId="49" fontId="30" fillId="0" borderId="1" xfId="0" applyNumberFormat="1" applyFont="1" applyBorder="1" applyAlignment="1">
      <alignment horizontal="justify" vertical="top" wrapText="1"/>
    </xf>
    <xf numFmtId="0" fontId="5" fillId="5" borderId="30" xfId="0" applyFont="1" applyFill="1" applyBorder="1" applyAlignment="1">
      <alignment horizontal="justify" vertical="top" wrapText="1"/>
    </xf>
    <xf numFmtId="0" fontId="5" fillId="5" borderId="33" xfId="0" applyFont="1" applyFill="1" applyBorder="1" applyAlignment="1">
      <alignment horizontal="justify" vertical="top" wrapText="1"/>
    </xf>
    <xf numFmtId="0" fontId="27" fillId="5" borderId="1" xfId="0" applyFont="1" applyFill="1" applyBorder="1" applyAlignment="1">
      <alignment horizontal="justify" vertical="center"/>
    </xf>
    <xf numFmtId="0" fontId="27" fillId="5" borderId="0" xfId="0" applyFont="1" applyFill="1" applyAlignment="1">
      <alignment vertical="top"/>
    </xf>
    <xf numFmtId="0" fontId="28" fillId="5" borderId="0" xfId="0" applyFont="1" applyFill="1" applyAlignment="1">
      <alignment vertical="top" wrapText="1"/>
    </xf>
    <xf numFmtId="0" fontId="28" fillId="5" borderId="0" xfId="0" applyFont="1" applyFill="1"/>
    <xf numFmtId="0" fontId="27" fillId="5" borderId="1" xfId="0" applyFont="1" applyFill="1" applyBorder="1" applyAlignment="1">
      <alignment horizontal="center" vertical="center" wrapText="1"/>
    </xf>
    <xf numFmtId="0" fontId="27" fillId="5" borderId="1" xfId="0" applyFont="1" applyFill="1" applyBorder="1" applyAlignment="1">
      <alignment horizontal="justify" vertical="top" wrapText="1"/>
    </xf>
    <xf numFmtId="49" fontId="26" fillId="5" borderId="1" xfId="0" applyNumberFormat="1" applyFont="1" applyFill="1" applyBorder="1" applyAlignment="1">
      <alignment horizontal="justify" vertical="center" wrapText="1"/>
    </xf>
    <xf numFmtId="49" fontId="26" fillId="0" borderId="1" xfId="0" applyNumberFormat="1" applyFont="1" applyBorder="1" applyAlignment="1">
      <alignment horizontal="justify" vertical="center" wrapText="1"/>
    </xf>
    <xf numFmtId="49" fontId="26" fillId="5" borderId="1" xfId="0" applyNumberFormat="1" applyFont="1" applyFill="1" applyBorder="1" applyAlignment="1">
      <alignment vertical="top" wrapText="1"/>
    </xf>
    <xf numFmtId="49" fontId="26" fillId="0" borderId="1" xfId="0" applyNumberFormat="1" applyFont="1" applyBorder="1" applyAlignment="1">
      <alignment horizontal="justify" vertical="top" wrapText="1"/>
    </xf>
    <xf numFmtId="49" fontId="29" fillId="5" borderId="1" xfId="0" applyNumberFormat="1" applyFont="1" applyFill="1" applyBorder="1" applyAlignment="1">
      <alignment horizontal="center" vertical="top" wrapText="1"/>
    </xf>
    <xf numFmtId="49" fontId="29" fillId="5" borderId="1" xfId="0" applyNumberFormat="1" applyFont="1" applyFill="1" applyBorder="1" applyAlignment="1">
      <alignment vertical="top" wrapText="1"/>
    </xf>
    <xf numFmtId="49" fontId="26" fillId="5" borderId="1" xfId="0" applyNumberFormat="1" applyFont="1" applyFill="1" applyBorder="1" applyAlignment="1">
      <alignment vertical="top"/>
    </xf>
    <xf numFmtId="49" fontId="26" fillId="5" borderId="1" xfId="0" applyNumberFormat="1" applyFont="1" applyFill="1" applyBorder="1" applyAlignment="1">
      <alignment horizontal="justify" vertical="top"/>
    </xf>
    <xf numFmtId="0" fontId="26" fillId="5" borderId="1" xfId="0" applyFont="1" applyFill="1" applyBorder="1" applyAlignment="1">
      <alignment vertical="center" wrapText="1"/>
    </xf>
    <xf numFmtId="0" fontId="26" fillId="5" borderId="1" xfId="0" applyFont="1" applyFill="1" applyBorder="1" applyAlignment="1">
      <alignment vertical="top" wrapText="1"/>
    </xf>
    <xf numFmtId="0" fontId="1" fillId="6" borderId="18" xfId="0" applyFont="1" applyFill="1" applyBorder="1" applyAlignment="1">
      <alignment horizontal="justify"/>
    </xf>
    <xf numFmtId="0" fontId="1" fillId="6" borderId="19" xfId="0" applyFont="1" applyFill="1" applyBorder="1" applyAlignment="1">
      <alignment horizontal="justify"/>
    </xf>
    <xf numFmtId="0" fontId="1" fillId="6" borderId="17" xfId="0" applyFont="1" applyFill="1" applyBorder="1" applyAlignment="1">
      <alignment horizontal="justify"/>
    </xf>
    <xf numFmtId="0" fontId="1" fillId="6" borderId="18" xfId="0" applyFont="1" applyFill="1" applyBorder="1" applyAlignment="1">
      <alignment horizontal="justify" wrapText="1"/>
    </xf>
    <xf numFmtId="0" fontId="1" fillId="6" borderId="19" xfId="0" applyFont="1" applyFill="1" applyBorder="1" applyAlignment="1">
      <alignment horizontal="justify" wrapText="1"/>
    </xf>
    <xf numFmtId="0" fontId="1" fillId="6" borderId="17" xfId="0" applyFont="1" applyFill="1" applyBorder="1" applyAlignment="1">
      <alignment horizontal="justify" wrapText="1"/>
    </xf>
    <xf numFmtId="0" fontId="14" fillId="4" borderId="0" xfId="0" applyFont="1" applyFill="1" applyAlignment="1">
      <alignment horizontal="center"/>
    </xf>
    <xf numFmtId="0" fontId="1" fillId="5" borderId="0" xfId="0" applyFont="1" applyFill="1" applyAlignment="1">
      <alignment horizontal="justify" wrapText="1"/>
    </xf>
    <xf numFmtId="0" fontId="8" fillId="5" borderId="30" xfId="0" applyFont="1" applyFill="1" applyBorder="1" applyAlignment="1">
      <alignment vertical="center" wrapText="1"/>
    </xf>
    <xf numFmtId="0" fontId="8" fillId="5" borderId="31" xfId="0" applyFont="1" applyFill="1" applyBorder="1" applyAlignment="1">
      <alignment vertical="center" wrapText="1"/>
    </xf>
    <xf numFmtId="0" fontId="8" fillId="5" borderId="32" xfId="0" applyFont="1" applyFill="1" applyBorder="1" applyAlignment="1">
      <alignment vertical="center" wrapText="1"/>
    </xf>
    <xf numFmtId="0" fontId="2" fillId="5" borderId="34"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 fillId="5" borderId="0" xfId="0" applyFont="1" applyFill="1" applyAlignment="1">
      <alignment horizontal="justify" vertical="center" wrapText="1"/>
    </xf>
    <xf numFmtId="0" fontId="2" fillId="5" borderId="30" xfId="0" applyFont="1" applyFill="1" applyBorder="1" applyAlignment="1">
      <alignment horizontal="center" vertical="center" wrapText="1"/>
    </xf>
    <xf numFmtId="0" fontId="2" fillId="5" borderId="30" xfId="0" applyFont="1" applyFill="1" applyBorder="1" applyAlignment="1">
      <alignment vertical="center" wrapText="1"/>
    </xf>
    <xf numFmtId="0" fontId="2" fillId="5" borderId="31" xfId="0" applyFont="1" applyFill="1" applyBorder="1" applyAlignment="1">
      <alignment vertical="center" wrapText="1"/>
    </xf>
    <xf numFmtId="0" fontId="2" fillId="5" borderId="32" xfId="0" applyFont="1" applyFill="1" applyBorder="1" applyAlignment="1">
      <alignment vertical="center" wrapText="1"/>
    </xf>
    <xf numFmtId="0" fontId="1" fillId="5" borderId="0" xfId="0" applyFont="1" applyFill="1" applyAlignment="1">
      <alignment horizontal="justify" vertical="top" wrapText="1"/>
    </xf>
    <xf numFmtId="0" fontId="1" fillId="5" borderId="0" xfId="0" applyFont="1" applyFill="1" applyAlignment="1">
      <alignment horizontal="left" vertical="top" wrapText="1"/>
    </xf>
    <xf numFmtId="0" fontId="5" fillId="5" borderId="1" xfId="0" applyFont="1" applyFill="1" applyBorder="1" applyAlignment="1">
      <alignment horizontal="left" vertical="top" wrapText="1"/>
    </xf>
    <xf numFmtId="0" fontId="1" fillId="5" borderId="36" xfId="0" applyFont="1" applyFill="1" applyBorder="1" applyAlignment="1">
      <alignment horizontal="justify" vertical="top" wrapText="1"/>
    </xf>
    <xf numFmtId="0" fontId="1" fillId="5" borderId="39" xfId="0" applyFont="1" applyFill="1" applyBorder="1" applyAlignment="1">
      <alignment horizontal="justify" vertical="top" wrapText="1"/>
    </xf>
    <xf numFmtId="0" fontId="1" fillId="5" borderId="40" xfId="0" applyFont="1" applyFill="1" applyBorder="1" applyAlignment="1">
      <alignment horizontal="justify" vertical="top" wrapText="1"/>
    </xf>
    <xf numFmtId="0" fontId="1" fillId="5" borderId="41" xfId="0" applyFont="1" applyFill="1" applyBorder="1" applyAlignment="1">
      <alignment horizontal="justify" vertical="top" wrapText="1"/>
    </xf>
    <xf numFmtId="0" fontId="1" fillId="5" borderId="37" xfId="0" applyFont="1" applyFill="1" applyBorder="1" applyAlignment="1">
      <alignment horizontal="justify" wrapText="1"/>
    </xf>
    <xf numFmtId="0" fontId="1" fillId="5" borderId="38" xfId="0" applyFont="1" applyFill="1" applyBorder="1" applyAlignment="1">
      <alignment horizontal="justify" wrapText="1"/>
    </xf>
    <xf numFmtId="0" fontId="2" fillId="5" borderId="0" xfId="0" applyFont="1" applyFill="1" applyAlignment="1">
      <alignment horizontal="left"/>
    </xf>
    <xf numFmtId="0" fontId="2" fillId="5" borderId="1" xfId="0" applyFont="1" applyFill="1" applyBorder="1" applyAlignment="1">
      <alignment horizontal="center" vertical="center" wrapText="1"/>
    </xf>
    <xf numFmtId="0" fontId="5" fillId="5" borderId="1" xfId="0" applyFont="1" applyFill="1" applyBorder="1" applyAlignment="1">
      <alignment horizontal="justify" vertical="center" wrapText="1"/>
    </xf>
    <xf numFmtId="0" fontId="2" fillId="5" borderId="26" xfId="0" applyFont="1" applyFill="1" applyBorder="1" applyAlignment="1">
      <alignment horizontal="center" vertical="center" wrapText="1"/>
    </xf>
    <xf numFmtId="0" fontId="1" fillId="5" borderId="1" xfId="0" applyFont="1" applyFill="1" applyBorder="1" applyAlignment="1">
      <alignment horizontal="justify" vertical="center"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7" fillId="5" borderId="0" xfId="0" applyFont="1" applyFill="1" applyAlignment="1">
      <alignment horizontal="center"/>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49" fontId="3" fillId="5" borderId="1" xfId="0" applyNumberFormat="1" applyFont="1" applyFill="1" applyBorder="1" applyAlignment="1">
      <alignment horizontal="justify" vertical="center" wrapText="1"/>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0" fillId="0" borderId="18" xfId="0" applyBorder="1" applyAlignment="1">
      <alignment horizontal="left"/>
    </xf>
    <xf numFmtId="0" fontId="0" fillId="0" borderId="19" xfId="0" applyBorder="1" applyAlignment="1">
      <alignment horizontal="left"/>
    </xf>
    <xf numFmtId="0" fontId="0" fillId="0" borderId="17" xfId="0" applyBorder="1" applyAlignment="1">
      <alignment horizontal="left"/>
    </xf>
    <xf numFmtId="0" fontId="1" fillId="3" borderId="18"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4" borderId="1" xfId="0" applyFont="1" applyFill="1" applyBorder="1" applyAlignment="1" applyProtection="1">
      <alignment horizontal="justify"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28" fillId="0" borderId="1" xfId="0" applyFont="1" applyBorder="1" applyAlignment="1">
      <alignment horizontal="left"/>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xf>
    <xf numFmtId="0" fontId="28" fillId="5" borderId="0" xfId="0" applyFont="1" applyFill="1" applyAlignment="1">
      <alignment horizontal="justify" vertical="top" wrapText="1"/>
    </xf>
    <xf numFmtId="0" fontId="1" fillId="5" borderId="0" xfId="0" applyFont="1" applyFill="1" applyAlignment="1">
      <alignment horizontal="center" vertical="top"/>
    </xf>
    <xf numFmtId="49" fontId="26" fillId="5" borderId="26" xfId="0" applyNumberFormat="1" applyFont="1" applyFill="1" applyBorder="1" applyAlignment="1">
      <alignment horizontal="center" vertical="top" wrapText="1"/>
    </xf>
    <xf numFmtId="49" fontId="26" fillId="5" borderId="27" xfId="0" applyNumberFormat="1" applyFont="1" applyFill="1" applyBorder="1" applyAlignment="1">
      <alignment horizontal="center" vertical="top" wrapText="1"/>
    </xf>
    <xf numFmtId="49" fontId="26" fillId="5" borderId="26" xfId="0" applyNumberFormat="1" applyFont="1" applyFill="1" applyBorder="1" applyAlignment="1">
      <alignment horizontal="left" vertical="top" wrapText="1"/>
    </xf>
    <xf numFmtId="49" fontId="26" fillId="5" borderId="27" xfId="0" applyNumberFormat="1" applyFont="1" applyFill="1" applyBorder="1" applyAlignment="1">
      <alignment horizontal="left" vertical="top" wrapText="1"/>
    </xf>
    <xf numFmtId="0" fontId="29" fillId="5" borderId="0" xfId="0" applyFont="1" applyFill="1" applyAlignment="1">
      <alignment horizontal="left" vertical="top"/>
    </xf>
    <xf numFmtId="49" fontId="26" fillId="5" borderId="28" xfId="0" applyNumberFormat="1" applyFont="1" applyFill="1" applyBorder="1" applyAlignment="1">
      <alignment horizontal="center" vertical="top" wrapText="1"/>
    </xf>
    <xf numFmtId="49" fontId="26" fillId="5" borderId="28" xfId="0" applyNumberFormat="1" applyFont="1" applyFill="1" applyBorder="1" applyAlignment="1">
      <alignment horizontal="left" vertical="top" wrapText="1"/>
    </xf>
    <xf numFmtId="49" fontId="26" fillId="5" borderId="26" xfId="0" applyNumberFormat="1" applyFont="1" applyFill="1" applyBorder="1" applyAlignment="1">
      <alignment horizontal="left" vertical="top"/>
    </xf>
    <xf numFmtId="49" fontId="26" fillId="5" borderId="28" xfId="0" applyNumberFormat="1" applyFont="1" applyFill="1" applyBorder="1" applyAlignment="1">
      <alignment horizontal="left" vertical="top"/>
    </xf>
    <xf numFmtId="49" fontId="26" fillId="5" borderId="27" xfId="0" applyNumberFormat="1" applyFont="1" applyFill="1" applyBorder="1" applyAlignment="1">
      <alignment horizontal="left" vertical="top"/>
    </xf>
    <xf numFmtId="49" fontId="26" fillId="5" borderId="1" xfId="0" applyNumberFormat="1" applyFont="1" applyFill="1" applyBorder="1" applyAlignment="1">
      <alignment horizontal="center" vertical="top" wrapText="1"/>
    </xf>
    <xf numFmtId="49" fontId="26" fillId="5" borderId="1" xfId="0" applyNumberFormat="1" applyFont="1" applyFill="1" applyBorder="1" applyAlignment="1">
      <alignment horizontal="left" vertical="top" wrapText="1"/>
    </xf>
    <xf numFmtId="0" fontId="1" fillId="4" borderId="0" xfId="0" applyFont="1" applyFill="1" applyAlignment="1">
      <alignment horizontal="left"/>
    </xf>
    <xf numFmtId="0" fontId="1" fillId="4" borderId="0" xfId="0" applyFont="1" applyFill="1" applyAlignment="1">
      <alignment horizontal="justify" vertical="top" wrapText="1"/>
    </xf>
    <xf numFmtId="0" fontId="16" fillId="4" borderId="0" xfId="0" applyFont="1" applyFill="1" applyAlignment="1">
      <alignment horizontal="center" vertical="center"/>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1432</xdr:colOff>
      <xdr:row>37</xdr:row>
      <xdr:rowOff>12731</xdr:rowOff>
    </xdr:from>
    <xdr:ext cx="1593834" cy="792718"/>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745648" y="11015134"/>
              <a:ext cx="159383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5</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745648" y="11015134"/>
              <a:ext cx="159383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^5</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2939415</xdr:colOff>
      <xdr:row>27</xdr:row>
      <xdr:rowOff>97790</xdr:rowOff>
    </xdr:from>
    <xdr:to>
      <xdr:col>3</xdr:col>
      <xdr:colOff>1167765</xdr:colOff>
      <xdr:row>29</xdr:row>
      <xdr:rowOff>69215</xdr:rowOff>
    </xdr:to>
    <xdr:pic>
      <xdr:nvPicPr>
        <xdr:cNvPr id="15" name="Picture 14">
          <a:extLst>
            <a:ext uri="{FF2B5EF4-FFF2-40B4-BE49-F238E27FC236}">
              <a16:creationId xmlns:a16="http://schemas.microsoft.com/office/drawing/2014/main" id="{CB7DF412-F836-47C1-AE11-2A586D5359D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26535" y="17207230"/>
          <a:ext cx="131699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7C91-91CA-4941-8576-30AC6CBD6DC1}">
  <dimension ref="B1:H4"/>
  <sheetViews>
    <sheetView workbookViewId="0">
      <selection activeCell="D18" sqref="D18"/>
    </sheetView>
  </sheetViews>
  <sheetFormatPr defaultColWidth="9.1796875" defaultRowHeight="15.5" x14ac:dyDescent="0.35"/>
  <cols>
    <col min="1" max="2" width="9.1796875" style="38"/>
    <col min="3" max="3" width="25.7265625" style="38" customWidth="1"/>
    <col min="4" max="5" width="11" style="38" bestFit="1" customWidth="1"/>
    <col min="6" max="6" width="16.26953125" style="38" customWidth="1"/>
    <col min="7" max="7" width="11" style="38" bestFit="1" customWidth="1"/>
    <col min="8" max="8" width="13.453125" style="38" bestFit="1" customWidth="1"/>
    <col min="9" max="12" width="11" style="38" bestFit="1" customWidth="1"/>
    <col min="13" max="13" width="12.1796875" style="38" bestFit="1" customWidth="1"/>
    <col min="14" max="16384" width="9.1796875" style="38"/>
  </cols>
  <sheetData>
    <row r="1" spans="2:8" ht="20" x14ac:dyDescent="0.4">
      <c r="B1" s="132" t="s">
        <v>99</v>
      </c>
      <c r="C1" s="132"/>
      <c r="D1" s="132"/>
      <c r="E1" s="132"/>
      <c r="F1" s="132"/>
      <c r="G1" s="132"/>
      <c r="H1" s="132"/>
    </row>
    <row r="3" spans="2:8" x14ac:dyDescent="0.35">
      <c r="B3" s="126" t="s">
        <v>101</v>
      </c>
      <c r="C3" s="127"/>
      <c r="D3" s="127"/>
      <c r="E3" s="127"/>
      <c r="F3" s="128"/>
      <c r="G3" s="40">
        <v>6</v>
      </c>
      <c r="H3" s="40" t="s">
        <v>102</v>
      </c>
    </row>
    <row r="4" spans="2:8" x14ac:dyDescent="0.35">
      <c r="B4" s="129" t="s">
        <v>100</v>
      </c>
      <c r="C4" s="130"/>
      <c r="D4" s="130"/>
      <c r="E4" s="130"/>
      <c r="F4" s="131"/>
      <c r="G4" s="40">
        <v>3</v>
      </c>
      <c r="H4" s="40" t="s">
        <v>86</v>
      </c>
    </row>
  </sheetData>
  <mergeCells count="3">
    <mergeCell ref="B3:F3"/>
    <mergeCell ref="B4:F4"/>
    <mergeCell ref="B1:H1"/>
  </mergeCells>
  <pageMargins left="0.7" right="0.7" top="0.75" bottom="0.75" header="0.3" footer="0.3"/>
  <pageSetup paperSize="9"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796875" defaultRowHeight="15.5" x14ac:dyDescent="0.35"/>
  <cols>
    <col min="1" max="16384" width="9.1796875" style="2"/>
  </cols>
  <sheetData>
    <row r="1" spans="1:1" x14ac:dyDescent="0.35">
      <c r="A1" s="2" t="s">
        <v>37</v>
      </c>
    </row>
    <row r="2" spans="1:1" x14ac:dyDescent="0.35">
      <c r="A2" s="2" t="s">
        <v>38</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A1:J55"/>
  <sheetViews>
    <sheetView topLeftCell="A40" zoomScale="139" zoomScaleNormal="76" workbookViewId="0">
      <selection activeCell="B44" sqref="B44:J44"/>
    </sheetView>
  </sheetViews>
  <sheetFormatPr defaultColWidth="9.1796875" defaultRowHeight="15.5" x14ac:dyDescent="0.35"/>
  <cols>
    <col min="1" max="1" width="9.1796875" style="12"/>
    <col min="2" max="2" width="5" style="12" customWidth="1"/>
    <col min="3" max="3" width="40.453125" style="12" customWidth="1"/>
    <col min="4" max="4" width="17" style="12" customWidth="1"/>
    <col min="5" max="5" width="5.7265625" style="12" customWidth="1"/>
    <col min="6" max="6" width="5.1796875" style="12" customWidth="1"/>
    <col min="7" max="8" width="11.7265625" style="12" customWidth="1"/>
    <col min="9" max="9" width="23.1796875" style="12" customWidth="1"/>
    <col min="10" max="16384" width="9.1796875" style="12"/>
  </cols>
  <sheetData>
    <row r="1" spans="2:9" ht="18" x14ac:dyDescent="0.4">
      <c r="B1" s="22" t="s">
        <v>52</v>
      </c>
      <c r="C1" s="23"/>
      <c r="D1" s="23"/>
      <c r="E1" s="23"/>
      <c r="F1" s="23"/>
    </row>
    <row r="2" spans="2:9" ht="18" x14ac:dyDescent="0.4">
      <c r="B2" s="22"/>
      <c r="C2" s="23"/>
      <c r="D2" s="23"/>
      <c r="E2" s="23"/>
      <c r="F2" s="23"/>
    </row>
    <row r="3" spans="2:9" ht="36" customHeight="1" x14ac:dyDescent="0.35">
      <c r="B3" s="146" t="s">
        <v>135</v>
      </c>
      <c r="C3" s="146"/>
      <c r="D3" s="146"/>
      <c r="E3" s="146"/>
      <c r="F3" s="146"/>
      <c r="G3" s="146"/>
      <c r="H3" s="146"/>
    </row>
    <row r="4" spans="2:9" ht="34.5" customHeight="1" x14ac:dyDescent="0.35">
      <c r="B4" s="146" t="s">
        <v>53</v>
      </c>
      <c r="C4" s="146"/>
      <c r="D4" s="146"/>
      <c r="E4" s="146"/>
      <c r="F4" s="146"/>
      <c r="G4" s="146"/>
      <c r="H4" s="146"/>
    </row>
    <row r="6" spans="2:9" x14ac:dyDescent="0.35">
      <c r="B6" s="12" t="s">
        <v>54</v>
      </c>
    </row>
    <row r="7" spans="2:9" x14ac:dyDescent="0.35">
      <c r="C7" s="83" t="s">
        <v>89</v>
      </c>
      <c r="D7" s="84">
        <v>64</v>
      </c>
    </row>
    <row r="8" spans="2:9" x14ac:dyDescent="0.35">
      <c r="C8" s="83" t="s">
        <v>90</v>
      </c>
      <c r="D8" s="84">
        <v>36</v>
      </c>
    </row>
    <row r="10" spans="2:9" x14ac:dyDescent="0.35">
      <c r="B10" s="12" t="s">
        <v>55</v>
      </c>
    </row>
    <row r="11" spans="2:9" ht="16" thickBot="1" x14ac:dyDescent="0.4"/>
    <row r="12" spans="2:9" ht="49.5" customHeight="1" thickBot="1" x14ac:dyDescent="0.4">
      <c r="B12" s="147" t="s">
        <v>56</v>
      </c>
      <c r="C12" s="139"/>
      <c r="D12" s="139"/>
      <c r="E12" s="139"/>
      <c r="F12" s="140"/>
      <c r="G12" s="147" t="s">
        <v>58</v>
      </c>
      <c r="H12" s="140"/>
    </row>
    <row r="13" spans="2:9" ht="16" thickBot="1" x14ac:dyDescent="0.4">
      <c r="B13" s="148" t="s">
        <v>59</v>
      </c>
      <c r="C13" s="149"/>
      <c r="D13" s="149"/>
      <c r="E13" s="149"/>
      <c r="F13" s="150"/>
      <c r="G13" s="86" t="s">
        <v>91</v>
      </c>
      <c r="H13" s="85">
        <f>D7</f>
        <v>64</v>
      </c>
    </row>
    <row r="14" spans="2:9" ht="16" thickBot="1" x14ac:dyDescent="0.4">
      <c r="B14" s="134" t="s">
        <v>60</v>
      </c>
      <c r="C14" s="135"/>
      <c r="D14" s="135"/>
      <c r="E14" s="135"/>
      <c r="F14" s="136"/>
      <c r="G14" s="86" t="s">
        <v>92</v>
      </c>
      <c r="H14" s="85">
        <f>D8</f>
        <v>36</v>
      </c>
    </row>
    <row r="15" spans="2:9" ht="16.5" customHeight="1" thickBot="1" x14ac:dyDescent="0.4">
      <c r="B15" s="87" t="s">
        <v>12</v>
      </c>
      <c r="C15" s="88" t="s">
        <v>34</v>
      </c>
      <c r="D15" s="88" t="s">
        <v>93</v>
      </c>
      <c r="E15" s="137" t="s">
        <v>57</v>
      </c>
      <c r="F15" s="138"/>
      <c r="G15" s="139"/>
      <c r="H15" s="140"/>
    </row>
    <row r="16" spans="2:9" ht="47" thickBot="1" x14ac:dyDescent="0.4">
      <c r="B16" s="78" t="s">
        <v>61</v>
      </c>
      <c r="C16" s="108" t="s">
        <v>297</v>
      </c>
      <c r="D16" s="67" t="s">
        <v>129</v>
      </c>
      <c r="E16" s="89" t="s">
        <v>94</v>
      </c>
      <c r="F16" s="92">
        <v>0.1</v>
      </c>
      <c r="G16" s="141" t="s">
        <v>136</v>
      </c>
      <c r="H16" s="142"/>
      <c r="I16" s="37"/>
    </row>
    <row r="17" spans="2:9" s="80" customFormat="1" ht="62.5" thickBot="1" x14ac:dyDescent="0.4">
      <c r="B17" s="78" t="s">
        <v>62</v>
      </c>
      <c r="C17" s="109" t="s">
        <v>298</v>
      </c>
      <c r="D17" s="67" t="s">
        <v>129</v>
      </c>
      <c r="E17" s="89" t="s">
        <v>95</v>
      </c>
      <c r="F17" s="92">
        <v>0.2</v>
      </c>
      <c r="G17" s="143" t="s">
        <v>136</v>
      </c>
      <c r="H17" s="144"/>
      <c r="I17" s="82"/>
    </row>
    <row r="18" spans="2:9" s="80" customFormat="1" ht="155.5" thickBot="1" x14ac:dyDescent="0.4">
      <c r="B18" s="78" t="s">
        <v>63</v>
      </c>
      <c r="C18" s="109" t="s">
        <v>299</v>
      </c>
      <c r="D18" s="67" t="s">
        <v>129</v>
      </c>
      <c r="E18" s="89" t="s">
        <v>96</v>
      </c>
      <c r="F18" s="92">
        <v>0.3</v>
      </c>
      <c r="G18" s="145" t="s">
        <v>136</v>
      </c>
      <c r="H18" s="142"/>
      <c r="I18" s="82"/>
    </row>
    <row r="19" spans="2:9" s="80" customFormat="1" ht="31.5" thickBot="1" x14ac:dyDescent="0.4">
      <c r="B19" s="78" t="s">
        <v>148</v>
      </c>
      <c r="C19" s="109" t="s">
        <v>300</v>
      </c>
      <c r="D19" s="67" t="s">
        <v>129</v>
      </c>
      <c r="E19" s="89" t="s">
        <v>302</v>
      </c>
      <c r="F19" s="92">
        <v>0.3</v>
      </c>
      <c r="G19" s="145" t="s">
        <v>136</v>
      </c>
      <c r="H19" s="142"/>
      <c r="I19" s="82"/>
    </row>
    <row r="20" spans="2:9" s="80" customFormat="1" ht="31.5" thickBot="1" x14ac:dyDescent="0.4">
      <c r="B20" s="78" t="s">
        <v>149</v>
      </c>
      <c r="C20" s="109" t="s">
        <v>301</v>
      </c>
      <c r="D20" s="67" t="s">
        <v>129</v>
      </c>
      <c r="E20" s="89" t="s">
        <v>150</v>
      </c>
      <c r="F20" s="92">
        <v>0.1</v>
      </c>
      <c r="G20" s="145" t="s">
        <v>136</v>
      </c>
      <c r="H20" s="142"/>
      <c r="I20" s="82"/>
    </row>
    <row r="22" spans="2:9" ht="33.75" customHeight="1" x14ac:dyDescent="0.35">
      <c r="B22" s="133" t="s">
        <v>69</v>
      </c>
      <c r="C22" s="133"/>
      <c r="D22" s="133"/>
      <c r="E22" s="133"/>
      <c r="F22" s="133"/>
      <c r="G22" s="133"/>
      <c r="H22" s="133"/>
    </row>
    <row r="24" spans="2:9" ht="31.5" customHeight="1" x14ac:dyDescent="0.35">
      <c r="B24" s="133" t="s">
        <v>97</v>
      </c>
      <c r="C24" s="133"/>
      <c r="D24" s="133"/>
      <c r="E24" s="133"/>
      <c r="F24" s="133"/>
      <c r="G24" s="133"/>
      <c r="H24" s="133"/>
    </row>
    <row r="25" spans="2:9" x14ac:dyDescent="0.35">
      <c r="D25" s="90" t="s">
        <v>98</v>
      </c>
    </row>
    <row r="27" spans="2:9" ht="31.5" customHeight="1" x14ac:dyDescent="0.35">
      <c r="B27" s="133" t="s">
        <v>151</v>
      </c>
      <c r="C27" s="133"/>
      <c r="D27" s="133"/>
      <c r="E27" s="133"/>
      <c r="F27" s="133"/>
      <c r="G27" s="133"/>
      <c r="H27" s="133"/>
    </row>
    <row r="31" spans="2:9" ht="30.75" customHeight="1" x14ac:dyDescent="0.35">
      <c r="B31" s="133" t="s">
        <v>152</v>
      </c>
      <c r="C31" s="133"/>
      <c r="D31" s="133"/>
      <c r="E31" s="133"/>
      <c r="F31" s="133"/>
      <c r="G31" s="133"/>
      <c r="H31" s="133"/>
    </row>
    <row r="32" spans="2:9" x14ac:dyDescent="0.35">
      <c r="B32" s="151" t="s">
        <v>303</v>
      </c>
      <c r="C32" s="151"/>
      <c r="D32" s="151"/>
      <c r="E32" s="151"/>
      <c r="F32" s="151"/>
      <c r="G32" s="151"/>
      <c r="H32" s="151"/>
    </row>
    <row r="33" spans="1:10" x14ac:dyDescent="0.35">
      <c r="B33" s="151"/>
      <c r="C33" s="151"/>
      <c r="D33" s="151"/>
      <c r="E33" s="151"/>
      <c r="F33" s="151"/>
      <c r="G33" s="151"/>
      <c r="H33" s="151"/>
    </row>
    <row r="34" spans="1:10" x14ac:dyDescent="0.35">
      <c r="B34" s="151"/>
      <c r="C34" s="151"/>
      <c r="D34" s="151"/>
      <c r="E34" s="151"/>
      <c r="F34" s="151"/>
      <c r="G34" s="151"/>
      <c r="H34" s="151"/>
    </row>
    <row r="36" spans="1:10" ht="32.25" customHeight="1" x14ac:dyDescent="0.35">
      <c r="B36" s="133" t="s">
        <v>70</v>
      </c>
      <c r="C36" s="133"/>
      <c r="D36" s="133"/>
      <c r="E36" s="133"/>
      <c r="F36" s="133"/>
      <c r="G36" s="133"/>
      <c r="H36" s="133"/>
    </row>
    <row r="44" spans="1:10" ht="336.65" customHeight="1" x14ac:dyDescent="0.35">
      <c r="A44" s="93" t="s">
        <v>143</v>
      </c>
      <c r="B44" s="152" t="s">
        <v>325</v>
      </c>
      <c r="C44" s="152"/>
      <c r="D44" s="152"/>
      <c r="E44" s="152"/>
      <c r="F44" s="152"/>
      <c r="G44" s="152"/>
      <c r="H44" s="152"/>
      <c r="I44" s="152"/>
      <c r="J44" s="152"/>
    </row>
    <row r="45" spans="1:10" x14ac:dyDescent="0.35">
      <c r="B45" s="91"/>
    </row>
    <row r="46" spans="1:10" ht="15.75" customHeight="1" x14ac:dyDescent="0.35">
      <c r="B46" s="151"/>
      <c r="C46" s="151"/>
      <c r="D46" s="151"/>
      <c r="E46" s="151"/>
      <c r="F46" s="151"/>
      <c r="G46" s="151"/>
      <c r="H46" s="151"/>
    </row>
    <row r="47" spans="1:10" x14ac:dyDescent="0.35">
      <c r="B47" s="151"/>
      <c r="C47" s="151"/>
      <c r="D47" s="151"/>
      <c r="E47" s="151"/>
      <c r="F47" s="151"/>
      <c r="G47" s="151"/>
      <c r="H47" s="151"/>
    </row>
    <row r="48" spans="1:10" x14ac:dyDescent="0.35">
      <c r="B48" s="14"/>
      <c r="C48" s="14"/>
      <c r="D48" s="14"/>
      <c r="E48" s="14"/>
      <c r="F48" s="14"/>
      <c r="G48" s="14"/>
      <c r="H48" s="14"/>
    </row>
    <row r="49" spans="2:8" x14ac:dyDescent="0.35">
      <c r="B49" s="14"/>
      <c r="C49" s="14"/>
      <c r="D49" s="14"/>
      <c r="E49" s="14"/>
      <c r="F49" s="14"/>
      <c r="G49" s="14"/>
      <c r="H49" s="14"/>
    </row>
    <row r="50" spans="2:8" x14ac:dyDescent="0.35">
      <c r="B50" s="14"/>
      <c r="C50" s="14"/>
      <c r="D50" s="14"/>
      <c r="E50" s="14"/>
      <c r="F50" s="14"/>
      <c r="G50" s="14"/>
      <c r="H50" s="14"/>
    </row>
    <row r="51" spans="2:8" x14ac:dyDescent="0.35">
      <c r="B51" s="14"/>
      <c r="C51" s="14"/>
      <c r="D51" s="14"/>
      <c r="E51" s="14"/>
      <c r="F51" s="14"/>
      <c r="G51" s="14"/>
      <c r="H51" s="14"/>
    </row>
    <row r="52" spans="2:8" x14ac:dyDescent="0.35">
      <c r="B52" s="14"/>
      <c r="C52" s="14"/>
      <c r="D52" s="14"/>
      <c r="E52" s="14"/>
      <c r="F52" s="14"/>
      <c r="G52" s="14"/>
      <c r="H52" s="14"/>
    </row>
    <row r="53" spans="2:8" x14ac:dyDescent="0.35">
      <c r="B53" s="14"/>
      <c r="C53" s="14"/>
      <c r="D53" s="14"/>
      <c r="E53" s="14"/>
      <c r="F53" s="14"/>
      <c r="G53" s="14"/>
      <c r="H53" s="14"/>
    </row>
    <row r="54" spans="2:8" x14ac:dyDescent="0.35">
      <c r="B54" s="14"/>
      <c r="C54" s="14"/>
      <c r="D54" s="14"/>
      <c r="E54" s="14"/>
      <c r="F54" s="14"/>
      <c r="G54" s="14"/>
      <c r="H54" s="14"/>
    </row>
    <row r="55" spans="2:8" x14ac:dyDescent="0.35">
      <c r="B55" s="14"/>
      <c r="C55" s="14"/>
      <c r="D55" s="14"/>
      <c r="E55" s="14"/>
      <c r="F55" s="14"/>
      <c r="G55" s="14"/>
      <c r="H55" s="14"/>
    </row>
  </sheetData>
  <mergeCells count="20">
    <mergeCell ref="B46:H47"/>
    <mergeCell ref="B24:H24"/>
    <mergeCell ref="B27:H27"/>
    <mergeCell ref="B31:H31"/>
    <mergeCell ref="B32:H34"/>
    <mergeCell ref="B36:H36"/>
    <mergeCell ref="B44:J44"/>
    <mergeCell ref="B3:H3"/>
    <mergeCell ref="B4:H4"/>
    <mergeCell ref="B12:F12"/>
    <mergeCell ref="G12:H12"/>
    <mergeCell ref="B13:F13"/>
    <mergeCell ref="B22:H22"/>
    <mergeCell ref="B14:F14"/>
    <mergeCell ref="E15:H15"/>
    <mergeCell ref="G16:H16"/>
    <mergeCell ref="G17:H17"/>
    <mergeCell ref="G18:H18"/>
    <mergeCell ref="G19:H19"/>
    <mergeCell ref="G20:H20"/>
  </mergeCells>
  <phoneticPr fontId="24" type="noConversion"/>
  <dataValidations count="2">
    <dataValidation allowBlank="1" prompt="Pasirinkti parametro vertę: yra / nėra" sqref="H16 G16:G17 G18:H20" xr:uid="{52E8514C-F488-45BA-8FEF-2F1026ABD921}"/>
    <dataValidation allowBlank="1" sqref="C16:C20" xr:uid="{0DE89099-0253-42E7-998C-6927743045FB}"/>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J55"/>
  <sheetViews>
    <sheetView topLeftCell="A37" zoomScaleNormal="100" workbookViewId="0">
      <selection activeCell="D50" sqref="D50"/>
    </sheetView>
  </sheetViews>
  <sheetFormatPr defaultColWidth="9.1796875" defaultRowHeight="15.5" x14ac:dyDescent="0.35"/>
  <cols>
    <col min="1" max="1" width="9.1796875" style="12"/>
    <col min="2" max="2" width="35.7265625" style="12" customWidth="1"/>
    <col min="3" max="3" width="39.453125" style="12" customWidth="1"/>
    <col min="4" max="4" width="36.453125" style="12" customWidth="1"/>
    <col min="5" max="5" width="22.1796875" style="12" customWidth="1"/>
    <col min="6" max="6" width="20.453125" style="12" customWidth="1"/>
    <col min="7" max="7" width="20.7265625" style="12" customWidth="1"/>
    <col min="8" max="8" width="26.26953125" style="12" customWidth="1"/>
    <col min="9" max="9" width="29.7265625" style="12" customWidth="1"/>
    <col min="10" max="10" width="27.7265625" style="12" customWidth="1"/>
    <col min="11" max="16384" width="9.1796875" style="12"/>
  </cols>
  <sheetData>
    <row r="2" spans="2:9" ht="18" x14ac:dyDescent="0.4">
      <c r="B2" s="15"/>
      <c r="C2" s="22"/>
      <c r="D2" s="22"/>
      <c r="E2" s="23"/>
      <c r="F2" s="170"/>
      <c r="G2" s="170"/>
      <c r="H2" s="170"/>
      <c r="I2" s="23"/>
    </row>
    <row r="3" spans="2:9" ht="18" x14ac:dyDescent="0.4">
      <c r="B3" s="15"/>
      <c r="C3" s="22"/>
      <c r="D3" s="22"/>
      <c r="E3" s="23"/>
      <c r="F3" s="24"/>
      <c r="G3" s="24"/>
      <c r="H3" s="24"/>
      <c r="I3" s="23"/>
    </row>
    <row r="4" spans="2:9" ht="18" x14ac:dyDescent="0.4">
      <c r="B4" s="25" t="s">
        <v>0</v>
      </c>
      <c r="C4" s="171" t="s">
        <v>130</v>
      </c>
      <c r="D4" s="171"/>
      <c r="E4" s="23"/>
      <c r="F4" s="24"/>
      <c r="G4" s="24"/>
      <c r="H4" s="24"/>
      <c r="I4" s="23"/>
    </row>
    <row r="5" spans="2:9" ht="18" x14ac:dyDescent="0.4">
      <c r="B5" s="13"/>
      <c r="C5" s="16"/>
      <c r="D5" s="22"/>
      <c r="E5" s="23"/>
      <c r="F5" s="24"/>
      <c r="G5" s="24"/>
      <c r="H5" s="24"/>
      <c r="I5" s="23"/>
    </row>
    <row r="6" spans="2:9" ht="18" x14ac:dyDescent="0.4">
      <c r="B6" s="26" t="s">
        <v>1</v>
      </c>
      <c r="C6" s="79"/>
      <c r="D6" s="22"/>
      <c r="E6" s="23"/>
      <c r="F6" s="24"/>
      <c r="G6" s="24"/>
      <c r="H6" s="24"/>
      <c r="I6" s="23"/>
    </row>
    <row r="7" spans="2:9" ht="18" x14ac:dyDescent="0.4">
      <c r="C7" s="22"/>
      <c r="D7" s="22"/>
      <c r="E7" s="23"/>
      <c r="F7" s="24"/>
      <c r="G7" s="24"/>
      <c r="H7" s="24"/>
      <c r="I7" s="23"/>
    </row>
    <row r="8" spans="2:9" ht="15.75" customHeight="1" x14ac:dyDescent="0.35">
      <c r="B8" s="164" t="s">
        <v>28</v>
      </c>
      <c r="C8" s="164"/>
      <c r="D8" s="164"/>
      <c r="E8" s="164"/>
      <c r="F8" s="167"/>
      <c r="G8" s="168"/>
      <c r="H8" s="168"/>
      <c r="I8" s="169"/>
    </row>
    <row r="9" spans="2:9" ht="16.149999999999999" customHeight="1" x14ac:dyDescent="0.35">
      <c r="B9" s="172" t="s">
        <v>31</v>
      </c>
      <c r="C9" s="172"/>
      <c r="D9" s="172"/>
      <c r="E9" s="172"/>
      <c r="F9" s="174"/>
      <c r="G9" s="175"/>
      <c r="H9" s="175"/>
      <c r="I9" s="175"/>
    </row>
    <row r="10" spans="2:9" ht="16.149999999999999" customHeight="1" x14ac:dyDescent="0.35">
      <c r="B10" s="172" t="s">
        <v>29</v>
      </c>
      <c r="C10" s="172"/>
      <c r="D10" s="172"/>
      <c r="E10" s="172"/>
      <c r="F10" s="174"/>
      <c r="G10" s="175"/>
      <c r="H10" s="175"/>
      <c r="I10" s="175"/>
    </row>
    <row r="11" spans="2:9" ht="16.149999999999999" customHeight="1" x14ac:dyDescent="0.35">
      <c r="B11" s="164" t="s">
        <v>30</v>
      </c>
      <c r="C11" s="164"/>
      <c r="D11" s="164"/>
      <c r="E11" s="164"/>
      <c r="F11" s="174"/>
      <c r="G11" s="175"/>
      <c r="H11" s="175"/>
      <c r="I11" s="175"/>
    </row>
    <row r="12" spans="2:9" ht="31.15" customHeight="1" x14ac:dyDescent="0.35">
      <c r="B12" s="173" t="s">
        <v>2</v>
      </c>
      <c r="C12" s="173"/>
      <c r="D12" s="173"/>
      <c r="E12" s="173"/>
      <c r="F12" s="174"/>
      <c r="G12" s="175"/>
      <c r="H12" s="175"/>
      <c r="I12" s="175"/>
    </row>
    <row r="13" spans="2:9" ht="16.149999999999999" customHeight="1" x14ac:dyDescent="0.35">
      <c r="B13" s="164" t="s">
        <v>3</v>
      </c>
      <c r="C13" s="164"/>
      <c r="D13" s="164"/>
      <c r="E13" s="164"/>
      <c r="F13" s="167"/>
      <c r="G13" s="168"/>
      <c r="H13" s="168"/>
      <c r="I13" s="169"/>
    </row>
    <row r="14" spans="2:9" ht="16.149999999999999" customHeight="1" x14ac:dyDescent="0.35">
      <c r="B14" s="164" t="s">
        <v>32</v>
      </c>
      <c r="C14" s="164"/>
      <c r="D14" s="164"/>
      <c r="E14" s="164"/>
      <c r="F14" s="167"/>
      <c r="G14" s="168"/>
      <c r="H14" s="168"/>
      <c r="I14" s="169"/>
    </row>
    <row r="15" spans="2:9" ht="31.15" customHeight="1" x14ac:dyDescent="0.35">
      <c r="B15" s="164" t="s">
        <v>4</v>
      </c>
      <c r="C15" s="164"/>
      <c r="D15" s="164"/>
      <c r="E15" s="164"/>
      <c r="F15" s="167"/>
      <c r="G15" s="168"/>
      <c r="H15" s="168"/>
      <c r="I15" s="169"/>
    </row>
    <row r="16" spans="2:9" ht="31.15" customHeight="1" x14ac:dyDescent="0.35">
      <c r="B16" s="164" t="s">
        <v>5</v>
      </c>
      <c r="C16" s="164"/>
      <c r="D16" s="164"/>
      <c r="E16" s="164"/>
      <c r="F16" s="167"/>
      <c r="G16" s="168"/>
      <c r="H16" s="168"/>
      <c r="I16" s="169"/>
    </row>
    <row r="17" spans="2:9" ht="18" customHeight="1" x14ac:dyDescent="0.35">
      <c r="C17" s="14"/>
      <c r="D17" s="14"/>
      <c r="E17" s="14"/>
      <c r="F17" s="17"/>
      <c r="G17" s="17"/>
      <c r="H17" s="17"/>
      <c r="I17" s="17"/>
    </row>
    <row r="18" spans="2:9" x14ac:dyDescent="0.35">
      <c r="B18" s="160" t="s">
        <v>6</v>
      </c>
      <c r="C18" s="160"/>
      <c r="D18" s="160"/>
      <c r="E18" s="160"/>
      <c r="F18" s="160"/>
      <c r="G18" s="160"/>
      <c r="H18" s="160"/>
      <c r="I18" s="27"/>
    </row>
    <row r="19" spans="2:9" x14ac:dyDescent="0.35">
      <c r="B19" s="166" t="s">
        <v>7</v>
      </c>
      <c r="C19" s="166"/>
      <c r="D19" s="166"/>
      <c r="E19" s="166"/>
      <c r="F19" s="166"/>
      <c r="G19" s="166"/>
      <c r="H19" s="166"/>
      <c r="I19" s="28"/>
    </row>
    <row r="20" spans="2:9" x14ac:dyDescent="0.35">
      <c r="B20" s="166" t="s">
        <v>73</v>
      </c>
      <c r="C20" s="166"/>
      <c r="D20" s="166"/>
      <c r="E20" s="166"/>
      <c r="F20" s="166"/>
      <c r="G20" s="166"/>
      <c r="H20" s="166"/>
      <c r="I20" s="28"/>
    </row>
    <row r="21" spans="2:9" x14ac:dyDescent="0.35">
      <c r="B21" s="166" t="s">
        <v>8</v>
      </c>
      <c r="C21" s="166"/>
      <c r="D21" s="166"/>
      <c r="E21" s="166"/>
      <c r="F21" s="166"/>
      <c r="G21" s="166"/>
      <c r="H21" s="166"/>
      <c r="I21" s="28"/>
    </row>
    <row r="22" spans="2:9" x14ac:dyDescent="0.35">
      <c r="B22" s="166" t="s">
        <v>9</v>
      </c>
      <c r="C22" s="166"/>
      <c r="D22" s="166"/>
      <c r="E22" s="166"/>
      <c r="F22" s="166"/>
      <c r="G22" s="166"/>
      <c r="H22" s="166"/>
    </row>
    <row r="23" spans="2:9" x14ac:dyDescent="0.35">
      <c r="B23" s="165" t="s">
        <v>10</v>
      </c>
      <c r="C23" s="165"/>
      <c r="D23" s="165"/>
      <c r="E23" s="165"/>
      <c r="F23" s="165"/>
      <c r="G23" s="165"/>
      <c r="H23" s="165"/>
      <c r="I23" s="21"/>
    </row>
    <row r="24" spans="2:9" x14ac:dyDescent="0.35">
      <c r="B24" s="166" t="s">
        <v>159</v>
      </c>
      <c r="C24" s="166"/>
      <c r="D24" s="166"/>
      <c r="E24" s="166"/>
      <c r="F24" s="166"/>
      <c r="G24" s="166"/>
      <c r="H24" s="166"/>
    </row>
    <row r="27" spans="2:9" x14ac:dyDescent="0.35">
      <c r="B27" s="160" t="s">
        <v>74</v>
      </c>
      <c r="C27" s="160"/>
      <c r="D27" s="160"/>
      <c r="E27" s="160"/>
      <c r="F27" s="160"/>
      <c r="G27" s="160"/>
      <c r="H27" s="160"/>
    </row>
    <row r="29" spans="2:9" ht="30" x14ac:dyDescent="0.35">
      <c r="B29" s="29" t="s">
        <v>13</v>
      </c>
      <c r="C29" s="29" t="s">
        <v>75</v>
      </c>
      <c r="D29" s="29" t="s">
        <v>76</v>
      </c>
      <c r="E29" s="30" t="s">
        <v>153</v>
      </c>
      <c r="F29" s="30" t="s">
        <v>77</v>
      </c>
      <c r="G29" s="30" t="s">
        <v>78</v>
      </c>
      <c r="H29" s="30" t="s">
        <v>79</v>
      </c>
    </row>
    <row r="30" spans="2:9" ht="31.15" customHeight="1" x14ac:dyDescent="0.35">
      <c r="B30" s="110" t="s">
        <v>304</v>
      </c>
      <c r="C30" s="66"/>
      <c r="D30" s="66"/>
      <c r="E30" s="31">
        <v>30</v>
      </c>
      <c r="F30" s="33"/>
      <c r="G30" s="81">
        <f>E30*F30</f>
        <v>0</v>
      </c>
      <c r="H30" s="81">
        <f>G30*1.21</f>
        <v>0</v>
      </c>
    </row>
    <row r="32" spans="2:9" x14ac:dyDescent="0.35">
      <c r="B32" s="160" t="s">
        <v>80</v>
      </c>
      <c r="C32" s="160"/>
      <c r="D32" s="160"/>
      <c r="E32" s="160"/>
    </row>
    <row r="34" spans="2:10" ht="45" x14ac:dyDescent="0.35">
      <c r="B34" s="30" t="s">
        <v>12</v>
      </c>
      <c r="C34" s="163" t="s">
        <v>81</v>
      </c>
      <c r="D34" s="161"/>
      <c r="E34" s="32" t="s">
        <v>87</v>
      </c>
    </row>
    <row r="35" spans="2:10" ht="30" customHeight="1" x14ac:dyDescent="0.35">
      <c r="B35" s="35" t="s">
        <v>61</v>
      </c>
      <c r="C35" s="153" t="str">
        <f>'Vertinimo tvarka'!C16</f>
        <v>ST analizė: ST segmento grafinis vaizdavimas žemėlapio pavidalu priekinėje ir horizontalioje plokštumose</v>
      </c>
      <c r="D35" s="153"/>
      <c r="E35" s="33"/>
      <c r="F35" s="37"/>
    </row>
    <row r="36" spans="2:10" ht="32.5" customHeight="1" x14ac:dyDescent="0.35">
      <c r="B36" s="94" t="s">
        <v>62</v>
      </c>
      <c r="C36" s="153" t="str">
        <f>'Vertinimo tvarka'!C17</f>
        <v>Mobilus gyvybinių funkcijų multiparametrų modulis gali perduoti duomenis belaidžiu ryšiu (pagal IEEE 802.11 arba lygiavertį standartą)</v>
      </c>
      <c r="D36" s="153"/>
      <c r="E36" s="33"/>
      <c r="F36" s="82"/>
    </row>
    <row r="37" spans="2:10" ht="95.5" customHeight="1" x14ac:dyDescent="0.35">
      <c r="B37" s="94" t="s">
        <v>63</v>
      </c>
      <c r="C37" s="153" t="str">
        <f>'Vertinimo tvarka'!C18</f>
        <v>Galimybė rodyti piktogramą su paciento būkle realiuoju laiku. Piktograma automatiškai keičiasi priklausomai nuo parametrų kitimo realiuoju laiku: etCO2, kvėpavimo dažnio, širdies susitraukimų dažnio, kraujospūdžio, temperatūros, invazinio slėgio, smegenų veiklos, deguonies prisotinimo, širdies veiklos, kvėpavimo takų slėgio, kvėpavimo tūrio, FiO2, pulso dažnio, ST segmento, nervų ir raumenų reakcijos</v>
      </c>
      <c r="D37" s="153"/>
      <c r="E37" s="33"/>
      <c r="F37" s="82"/>
    </row>
    <row r="38" spans="2:10" ht="16.899999999999999" customHeight="1" x14ac:dyDescent="0.35">
      <c r="B38" s="35" t="s">
        <v>148</v>
      </c>
      <c r="C38" s="153" t="str">
        <f>'Vertinimo tvarka'!C19</f>
        <v>Ankstyvojo įspėjimo balo įrankis EWS (Early warning system)</v>
      </c>
      <c r="D38" s="153"/>
      <c r="E38" s="33"/>
      <c r="F38" s="82"/>
    </row>
    <row r="39" spans="2:10" x14ac:dyDescent="0.35">
      <c r="B39" s="94" t="s">
        <v>149</v>
      </c>
      <c r="C39" s="153" t="str">
        <f>'Vertinimo tvarka'!C20</f>
        <v>Ekrano įstrižainė ne mažesnė kaip 21,5"</v>
      </c>
      <c r="D39" s="153"/>
      <c r="E39" s="33"/>
      <c r="F39" s="82"/>
    </row>
    <row r="41" spans="2:10" x14ac:dyDescent="0.35">
      <c r="B41" s="160" t="s">
        <v>82</v>
      </c>
      <c r="C41" s="160"/>
      <c r="D41" s="160"/>
    </row>
    <row r="42" spans="2:10" x14ac:dyDescent="0.35">
      <c r="C42" s="14"/>
      <c r="D42" s="14"/>
      <c r="E42" s="14"/>
      <c r="F42" s="14"/>
      <c r="G42" s="14"/>
      <c r="H42" s="14"/>
      <c r="I42" s="14"/>
      <c r="J42" s="14"/>
    </row>
    <row r="43" spans="2:10" x14ac:dyDescent="0.35">
      <c r="B43" s="161" t="s">
        <v>83</v>
      </c>
      <c r="C43" s="161"/>
      <c r="D43" s="32" t="s">
        <v>84</v>
      </c>
      <c r="E43" s="30" t="s">
        <v>85</v>
      </c>
      <c r="F43" s="14"/>
      <c r="G43" s="14"/>
      <c r="H43" s="14"/>
      <c r="I43" s="14"/>
      <c r="J43" s="14"/>
    </row>
    <row r="44" spans="2:10" x14ac:dyDescent="0.35">
      <c r="B44" s="162" t="s">
        <v>134</v>
      </c>
      <c r="C44" s="162"/>
      <c r="D44" s="34"/>
      <c r="E44" s="35" t="s">
        <v>86</v>
      </c>
      <c r="F44" s="14"/>
      <c r="G44" s="14"/>
      <c r="H44" s="14"/>
      <c r="I44" s="14"/>
      <c r="J44" s="14"/>
    </row>
    <row r="45" spans="2:10" x14ac:dyDescent="0.35">
      <c r="B45" s="158" t="s">
        <v>88</v>
      </c>
      <c r="C45" s="159"/>
      <c r="D45" s="14"/>
      <c r="E45" s="14"/>
      <c r="F45" s="14"/>
      <c r="G45" s="14"/>
      <c r="H45" s="14"/>
      <c r="I45" s="14"/>
      <c r="J45" s="14"/>
    </row>
    <row r="46" spans="2:10" x14ac:dyDescent="0.35">
      <c r="B46" s="154" t="s">
        <v>64</v>
      </c>
      <c r="C46" s="155"/>
      <c r="D46" s="36"/>
    </row>
    <row r="47" spans="2:10" x14ac:dyDescent="0.35">
      <c r="B47" s="154"/>
      <c r="C47" s="155"/>
      <c r="D47" s="36"/>
    </row>
    <row r="48" spans="2:10" ht="15.75" customHeight="1" x14ac:dyDescent="0.35">
      <c r="B48" s="154" t="s">
        <v>65</v>
      </c>
      <c r="C48" s="155"/>
    </row>
    <row r="49" spans="2:3" x14ac:dyDescent="0.35">
      <c r="B49" s="154"/>
      <c r="C49" s="155"/>
    </row>
    <row r="50" spans="2:3" ht="15.75" customHeight="1" x14ac:dyDescent="0.35">
      <c r="B50" s="154" t="s">
        <v>180</v>
      </c>
      <c r="C50" s="155"/>
    </row>
    <row r="51" spans="2:3" x14ac:dyDescent="0.35">
      <c r="B51" s="154" t="s">
        <v>66</v>
      </c>
      <c r="C51" s="155"/>
    </row>
    <row r="52" spans="2:3" x14ac:dyDescent="0.35">
      <c r="B52" s="154" t="s">
        <v>67</v>
      </c>
      <c r="C52" s="155"/>
    </row>
    <row r="53" spans="2:3" ht="15.75" customHeight="1" x14ac:dyDescent="0.35">
      <c r="B53" s="154" t="s">
        <v>68</v>
      </c>
      <c r="C53" s="155"/>
    </row>
    <row r="54" spans="2:3" x14ac:dyDescent="0.35">
      <c r="B54" s="156"/>
      <c r="C54" s="157"/>
    </row>
    <row r="55" spans="2:3" x14ac:dyDescent="0.35">
      <c r="B55" s="37"/>
      <c r="C55" s="37"/>
    </row>
  </sheetData>
  <mergeCells count="45">
    <mergeCell ref="B11:E11"/>
    <mergeCell ref="B12:E12"/>
    <mergeCell ref="F8:I8"/>
    <mergeCell ref="F9:I9"/>
    <mergeCell ref="F15:I15"/>
    <mergeCell ref="F10:I10"/>
    <mergeCell ref="F11:I11"/>
    <mergeCell ref="F12:I12"/>
    <mergeCell ref="F13:I13"/>
    <mergeCell ref="F14:I14"/>
    <mergeCell ref="F2:H2"/>
    <mergeCell ref="C4:D4"/>
    <mergeCell ref="B8:E8"/>
    <mergeCell ref="B9:E9"/>
    <mergeCell ref="B10:E10"/>
    <mergeCell ref="B27:H27"/>
    <mergeCell ref="B32:E32"/>
    <mergeCell ref="C34:D34"/>
    <mergeCell ref="B13:E13"/>
    <mergeCell ref="B14:E14"/>
    <mergeCell ref="B15:E15"/>
    <mergeCell ref="B23:H23"/>
    <mergeCell ref="B24:H24"/>
    <mergeCell ref="B16:E16"/>
    <mergeCell ref="B18:H18"/>
    <mergeCell ref="B19:H19"/>
    <mergeCell ref="B20:H20"/>
    <mergeCell ref="B21:H21"/>
    <mergeCell ref="B22:H22"/>
    <mergeCell ref="F16:I16"/>
    <mergeCell ref="C35:D35"/>
    <mergeCell ref="B50:C50"/>
    <mergeCell ref="B51:C51"/>
    <mergeCell ref="B52:C52"/>
    <mergeCell ref="B53:C54"/>
    <mergeCell ref="B45:C45"/>
    <mergeCell ref="B48:C49"/>
    <mergeCell ref="B46:C47"/>
    <mergeCell ref="B41:D41"/>
    <mergeCell ref="B43:C43"/>
    <mergeCell ref="B44:C44"/>
    <mergeCell ref="C37:D37"/>
    <mergeCell ref="C36:D36"/>
    <mergeCell ref="C38:D38"/>
    <mergeCell ref="C39:D39"/>
  </mergeCells>
  <phoneticPr fontId="24" type="noConversion"/>
  <dataValidations count="3">
    <dataValidation type="list" allowBlank="1" showInputMessage="1" showErrorMessage="1" prompt="Pasirinkti parametro vertę: yra / nėra" sqref="E35:E39" xr:uid="{BC22B66D-08B9-4E8A-B4AB-88296C6D243F}">
      <formula1>"Yra, Nėra"</formula1>
    </dataValidation>
    <dataValidation allowBlank="1" sqref="B44:C44 C35:C39" xr:uid="{A50A1BA4-CC4D-40FC-AC9D-32CA624405C2}"/>
    <dataValidation type="list" allowBlank="1" showInputMessage="1" prompt="Pasirinkti garantinio laikotarpio reikšmę" sqref="D44" xr:uid="{C69DECDC-4BD5-4A44-BD96-0520E1B05B44}">
      <formula1>"3,4,5,"</formula1>
    </dataValidation>
  </dataValidations>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22" workbookViewId="0">
      <selection activeCell="C19" sqref="C19:E19"/>
    </sheetView>
  </sheetViews>
  <sheetFormatPr defaultColWidth="8.7265625" defaultRowHeight="14.5" x14ac:dyDescent="0.35"/>
  <cols>
    <col min="2" max="2" width="17.7265625" customWidth="1"/>
    <col min="4" max="4" width="18.7265625" customWidth="1"/>
    <col min="7" max="7" width="11.7265625" customWidth="1"/>
    <col min="10" max="10" width="15.7265625" customWidth="1"/>
    <col min="11" max="11" width="22.7265625" customWidth="1"/>
    <col min="28" max="16384" width="8.7265625" style="69"/>
  </cols>
  <sheetData>
    <row r="1" spans="1:27" ht="15.5" x14ac:dyDescent="0.35">
      <c r="A1" s="1"/>
      <c r="B1" s="1"/>
      <c r="C1" s="1"/>
      <c r="D1" s="1"/>
      <c r="E1" s="1"/>
      <c r="F1" s="1"/>
      <c r="G1" s="1"/>
      <c r="H1" s="1"/>
      <c r="I1" s="1"/>
      <c r="J1" s="1"/>
      <c r="K1" s="1"/>
      <c r="L1" s="1"/>
      <c r="M1" s="1"/>
      <c r="N1" s="1"/>
      <c r="O1" s="1"/>
      <c r="P1" s="1"/>
      <c r="Q1" s="1"/>
      <c r="R1" s="1"/>
      <c r="S1" s="1"/>
      <c r="T1" s="3"/>
      <c r="U1" s="3"/>
      <c r="V1" s="3"/>
      <c r="W1" s="3"/>
      <c r="X1" s="3"/>
      <c r="Y1" s="3"/>
      <c r="Z1" s="3"/>
      <c r="AA1" s="3"/>
    </row>
    <row r="2" spans="1:27" ht="15.5" x14ac:dyDescent="0.35">
      <c r="A2" s="217" t="s">
        <v>14</v>
      </c>
      <c r="B2" s="217"/>
      <c r="C2" s="217"/>
      <c r="D2" s="217"/>
      <c r="E2" s="217"/>
      <c r="F2" s="217"/>
      <c r="G2" s="217"/>
      <c r="H2" s="217"/>
      <c r="I2" s="217"/>
      <c r="J2" s="217"/>
      <c r="K2" s="218"/>
      <c r="L2" s="1"/>
      <c r="M2" s="1"/>
      <c r="N2" s="1"/>
      <c r="O2" s="1"/>
      <c r="P2" s="1"/>
      <c r="Q2" s="1"/>
      <c r="R2" s="1"/>
      <c r="S2" s="1"/>
      <c r="T2" s="3"/>
      <c r="U2" s="3"/>
      <c r="V2" s="3"/>
      <c r="W2" s="3"/>
      <c r="X2" s="3"/>
      <c r="Y2" s="3"/>
      <c r="Z2" s="3"/>
      <c r="AA2" s="3"/>
    </row>
    <row r="3" spans="1:27" ht="15.5" x14ac:dyDescent="0.35">
      <c r="A3" s="217"/>
      <c r="B3" s="217"/>
      <c r="C3" s="217"/>
      <c r="D3" s="217"/>
      <c r="E3" s="217"/>
      <c r="F3" s="217"/>
      <c r="G3" s="217"/>
      <c r="H3" s="217"/>
      <c r="I3" s="217"/>
      <c r="J3" s="217"/>
      <c r="K3" s="218"/>
      <c r="L3" s="1"/>
      <c r="M3" s="1"/>
      <c r="N3" s="1"/>
      <c r="O3" s="1"/>
      <c r="P3" s="1"/>
      <c r="Q3" s="1"/>
      <c r="R3" s="1"/>
      <c r="S3" s="1"/>
      <c r="T3" s="3"/>
      <c r="U3" s="3"/>
      <c r="V3" s="3"/>
      <c r="W3" s="3"/>
      <c r="X3" s="3"/>
      <c r="Y3" s="3"/>
      <c r="Z3" s="3"/>
      <c r="AA3" s="3"/>
    </row>
    <row r="4" spans="1:27" ht="16" thickBot="1" x14ac:dyDescent="0.4">
      <c r="A4" s="4"/>
      <c r="B4" s="4"/>
      <c r="C4" s="4"/>
      <c r="D4" s="4"/>
      <c r="E4" s="4"/>
      <c r="F4" s="4"/>
      <c r="G4" s="4"/>
      <c r="H4" s="4"/>
      <c r="I4" s="4"/>
      <c r="J4" s="4"/>
      <c r="K4" s="1"/>
      <c r="L4" s="1"/>
      <c r="M4" s="1"/>
      <c r="N4" s="1"/>
      <c r="O4" s="1"/>
      <c r="P4" s="1"/>
      <c r="Q4" s="1"/>
      <c r="R4" s="1"/>
      <c r="S4" s="1"/>
      <c r="T4" s="3"/>
      <c r="U4" s="3"/>
      <c r="V4" s="3"/>
      <c r="W4" s="3"/>
      <c r="X4" s="3"/>
      <c r="Y4" s="3"/>
      <c r="Z4" s="3"/>
      <c r="AA4" s="3"/>
    </row>
    <row r="5" spans="1:27" ht="55.9" customHeight="1" x14ac:dyDescent="0.35">
      <c r="A5" s="219" t="s">
        <v>15</v>
      </c>
      <c r="B5" s="220"/>
      <c r="C5" s="220" t="s">
        <v>16</v>
      </c>
      <c r="D5" s="220"/>
      <c r="E5" s="220"/>
      <c r="F5" s="220" t="s">
        <v>17</v>
      </c>
      <c r="G5" s="220"/>
      <c r="H5" s="220"/>
      <c r="I5" s="220" t="s">
        <v>18</v>
      </c>
      <c r="J5" s="213"/>
      <c r="K5" s="70" t="s">
        <v>19</v>
      </c>
      <c r="L5" s="1"/>
      <c r="M5" s="1"/>
      <c r="N5" s="1"/>
      <c r="O5" s="1"/>
      <c r="P5" s="1"/>
      <c r="Q5" s="1"/>
      <c r="R5" s="1"/>
      <c r="S5" s="1"/>
      <c r="T5" s="3"/>
      <c r="U5" s="3"/>
      <c r="V5" s="3"/>
      <c r="W5" s="3"/>
      <c r="X5" s="3"/>
      <c r="Y5" s="3"/>
      <c r="Z5" s="3"/>
      <c r="AA5" s="3"/>
    </row>
    <row r="6" spans="1:27" ht="15.5" x14ac:dyDescent="0.35">
      <c r="A6" s="214"/>
      <c r="B6" s="215"/>
      <c r="C6" s="216"/>
      <c r="D6" s="215"/>
      <c r="E6" s="215"/>
      <c r="F6" s="216"/>
      <c r="G6" s="215"/>
      <c r="H6" s="215"/>
      <c r="I6" s="216"/>
      <c r="J6" s="215"/>
      <c r="K6" s="5"/>
      <c r="L6" s="1"/>
      <c r="M6" s="1"/>
      <c r="N6" s="1"/>
      <c r="O6" s="1"/>
      <c r="P6" s="1"/>
      <c r="Q6" s="1"/>
      <c r="R6" s="1"/>
      <c r="S6" s="1"/>
      <c r="T6" s="3"/>
      <c r="U6" s="3"/>
      <c r="V6" s="3"/>
      <c r="W6" s="3"/>
      <c r="X6" s="3"/>
      <c r="Y6" s="3"/>
      <c r="Z6" s="3"/>
      <c r="AA6" s="3"/>
    </row>
    <row r="7" spans="1:27" ht="15.5" x14ac:dyDescent="0.35">
      <c r="A7" s="214"/>
      <c r="B7" s="215"/>
      <c r="C7" s="216"/>
      <c r="D7" s="215"/>
      <c r="E7" s="215"/>
      <c r="F7" s="216"/>
      <c r="G7" s="215"/>
      <c r="H7" s="215"/>
      <c r="I7" s="216"/>
      <c r="J7" s="215"/>
      <c r="K7" s="5"/>
      <c r="L7" s="1"/>
      <c r="M7" s="1"/>
      <c r="N7" s="1"/>
      <c r="O7" s="1"/>
      <c r="P7" s="1"/>
      <c r="Q7" s="1"/>
      <c r="R7" s="1"/>
      <c r="S7" s="1"/>
      <c r="T7" s="3"/>
      <c r="U7" s="3"/>
      <c r="V7" s="3"/>
      <c r="W7" s="3"/>
      <c r="X7" s="3"/>
      <c r="Y7" s="3"/>
      <c r="Z7" s="3"/>
      <c r="AA7" s="3"/>
    </row>
    <row r="8" spans="1:27" ht="15.5" x14ac:dyDescent="0.35">
      <c r="A8" s="214"/>
      <c r="B8" s="215"/>
      <c r="C8" s="216"/>
      <c r="D8" s="215"/>
      <c r="E8" s="215"/>
      <c r="F8" s="216"/>
      <c r="G8" s="215"/>
      <c r="H8" s="215"/>
      <c r="I8" s="216"/>
      <c r="J8" s="215"/>
      <c r="K8" s="5"/>
      <c r="L8" s="1"/>
      <c r="M8" s="1"/>
      <c r="N8" s="1"/>
      <c r="O8" s="1"/>
      <c r="P8" s="1"/>
      <c r="Q8" s="1"/>
      <c r="R8" s="1"/>
      <c r="S8" s="1"/>
      <c r="T8" s="3"/>
      <c r="U8" s="3"/>
      <c r="V8" s="3"/>
      <c r="W8" s="3"/>
      <c r="X8" s="3"/>
      <c r="Y8" s="3"/>
      <c r="Z8" s="3"/>
      <c r="AA8" s="3"/>
    </row>
    <row r="9" spans="1:27" ht="15.5" x14ac:dyDescent="0.35">
      <c r="A9" s="214"/>
      <c r="B9" s="215"/>
      <c r="C9" s="216"/>
      <c r="D9" s="215"/>
      <c r="E9" s="215"/>
      <c r="F9" s="216"/>
      <c r="G9" s="215"/>
      <c r="H9" s="215"/>
      <c r="I9" s="216"/>
      <c r="J9" s="215"/>
      <c r="K9" s="5"/>
      <c r="L9" s="1"/>
      <c r="M9" s="1"/>
      <c r="N9" s="1"/>
      <c r="O9" s="1"/>
      <c r="P9" s="1"/>
      <c r="Q9" s="1"/>
      <c r="R9" s="1"/>
      <c r="S9" s="1"/>
      <c r="T9" s="3"/>
      <c r="U9" s="3"/>
      <c r="V9" s="3"/>
      <c r="W9" s="3"/>
      <c r="X9" s="3"/>
      <c r="Y9" s="3"/>
      <c r="Z9" s="3"/>
      <c r="AA9" s="3"/>
    </row>
    <row r="10" spans="1:27" ht="15.5" x14ac:dyDescent="0.35">
      <c r="A10" s="214"/>
      <c r="B10" s="215"/>
      <c r="C10" s="216"/>
      <c r="D10" s="215"/>
      <c r="E10" s="215"/>
      <c r="F10" s="216"/>
      <c r="G10" s="215"/>
      <c r="H10" s="215"/>
      <c r="I10" s="216"/>
      <c r="J10" s="215"/>
      <c r="K10" s="5"/>
      <c r="L10" s="1"/>
      <c r="M10" s="1"/>
      <c r="N10" s="1"/>
      <c r="O10" s="1"/>
      <c r="P10" s="1"/>
      <c r="Q10" s="1"/>
      <c r="R10" s="1"/>
      <c r="S10" s="1"/>
      <c r="T10" s="3"/>
      <c r="U10" s="3"/>
      <c r="V10" s="3"/>
      <c r="W10" s="3"/>
      <c r="X10" s="3"/>
      <c r="Y10" s="3"/>
      <c r="Z10" s="3"/>
      <c r="AA10" s="3"/>
    </row>
    <row r="11" spans="1:27" ht="15.5" x14ac:dyDescent="0.35">
      <c r="A11" s="214"/>
      <c r="B11" s="215"/>
      <c r="C11" s="216"/>
      <c r="D11" s="215"/>
      <c r="E11" s="215"/>
      <c r="F11" s="216"/>
      <c r="G11" s="215"/>
      <c r="H11" s="215"/>
      <c r="I11" s="216"/>
      <c r="J11" s="215"/>
      <c r="K11" s="5"/>
      <c r="L11" s="1"/>
      <c r="M11" s="1"/>
      <c r="N11" s="1"/>
      <c r="O11" s="1"/>
      <c r="P11" s="1"/>
      <c r="Q11" s="1"/>
      <c r="R11" s="1"/>
      <c r="S11" s="1"/>
      <c r="T11" s="3"/>
      <c r="U11" s="3"/>
      <c r="V11" s="3"/>
      <c r="W11" s="3"/>
      <c r="X11" s="3"/>
      <c r="Y11" s="3"/>
      <c r="Z11" s="3"/>
      <c r="AA11" s="3"/>
    </row>
    <row r="12" spans="1:27" ht="15.5" x14ac:dyDescent="0.35">
      <c r="A12" s="214"/>
      <c r="B12" s="215"/>
      <c r="C12" s="216"/>
      <c r="D12" s="215"/>
      <c r="E12" s="215"/>
      <c r="F12" s="216"/>
      <c r="G12" s="215"/>
      <c r="H12" s="215"/>
      <c r="I12" s="216"/>
      <c r="J12" s="215"/>
      <c r="K12" s="5"/>
      <c r="L12" s="1"/>
      <c r="M12" s="1"/>
      <c r="N12" s="1"/>
      <c r="O12" s="1"/>
      <c r="P12" s="1"/>
      <c r="Q12" s="1"/>
      <c r="R12" s="1"/>
      <c r="S12" s="1"/>
      <c r="T12" s="3"/>
      <c r="U12" s="3"/>
      <c r="V12" s="3"/>
      <c r="W12" s="3"/>
      <c r="X12" s="3"/>
      <c r="Y12" s="3"/>
      <c r="Z12" s="3"/>
      <c r="AA12" s="3"/>
    </row>
    <row r="13" spans="1:27" ht="15.5" x14ac:dyDescent="0.35">
      <c r="A13" s="214"/>
      <c r="B13" s="215"/>
      <c r="C13" s="216"/>
      <c r="D13" s="215"/>
      <c r="E13" s="215"/>
      <c r="F13" s="216"/>
      <c r="G13" s="215"/>
      <c r="H13" s="215"/>
      <c r="I13" s="216"/>
      <c r="J13" s="215"/>
      <c r="K13" s="5"/>
      <c r="L13" s="1"/>
      <c r="M13" s="1"/>
      <c r="N13" s="1"/>
      <c r="O13" s="1"/>
      <c r="P13" s="1"/>
      <c r="Q13" s="1"/>
      <c r="R13" s="1"/>
      <c r="S13" s="1"/>
      <c r="T13" s="3"/>
      <c r="U13" s="3"/>
      <c r="V13" s="3"/>
      <c r="W13" s="3"/>
      <c r="X13" s="3"/>
      <c r="Y13" s="3"/>
      <c r="Z13" s="3"/>
      <c r="AA13" s="3"/>
    </row>
    <row r="14" spans="1:27" ht="15.5" x14ac:dyDescent="0.35">
      <c r="A14" s="214"/>
      <c r="B14" s="215"/>
      <c r="C14" s="216"/>
      <c r="D14" s="215"/>
      <c r="E14" s="215"/>
      <c r="F14" s="216"/>
      <c r="G14" s="215"/>
      <c r="H14" s="215"/>
      <c r="I14" s="216"/>
      <c r="J14" s="215"/>
      <c r="K14" s="5"/>
      <c r="L14" s="1"/>
      <c r="M14" s="1"/>
      <c r="N14" s="1"/>
      <c r="O14" s="1"/>
      <c r="P14" s="1"/>
      <c r="Q14" s="1"/>
      <c r="R14" s="1"/>
      <c r="S14" s="1"/>
      <c r="T14" s="3"/>
      <c r="U14" s="3"/>
      <c r="V14" s="3"/>
      <c r="W14" s="3"/>
      <c r="X14" s="3"/>
      <c r="Y14" s="3"/>
      <c r="Z14" s="3"/>
      <c r="AA14" s="3"/>
    </row>
    <row r="15" spans="1:27" ht="16" thickBot="1" x14ac:dyDescent="0.4">
      <c r="A15" s="208"/>
      <c r="B15" s="209"/>
      <c r="C15" s="210"/>
      <c r="D15" s="209"/>
      <c r="E15" s="209"/>
      <c r="F15" s="210"/>
      <c r="G15" s="209"/>
      <c r="H15" s="209"/>
      <c r="I15" s="210"/>
      <c r="J15" s="209"/>
      <c r="K15" s="6"/>
      <c r="L15" s="1"/>
      <c r="M15" s="1"/>
      <c r="N15" s="1"/>
      <c r="O15" s="1"/>
      <c r="P15" s="1"/>
      <c r="Q15" s="1"/>
      <c r="R15" s="1"/>
      <c r="S15" s="1"/>
      <c r="T15" s="3"/>
      <c r="U15" s="3"/>
      <c r="V15" s="3"/>
      <c r="W15" s="3"/>
      <c r="X15" s="3"/>
      <c r="Y15" s="3"/>
      <c r="Z15" s="3"/>
      <c r="AA15" s="3"/>
    </row>
    <row r="16" spans="1:27" ht="15.5" x14ac:dyDescent="0.35">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5.5" x14ac:dyDescent="0.35">
      <c r="A17" s="211" t="s">
        <v>20</v>
      </c>
      <c r="B17" s="211"/>
      <c r="C17" s="211"/>
      <c r="D17" s="211"/>
      <c r="E17" s="211"/>
      <c r="F17" s="211"/>
      <c r="G17" s="211"/>
      <c r="H17" s="211"/>
      <c r="I17" s="211"/>
      <c r="J17" s="211"/>
      <c r="K17" s="211"/>
      <c r="L17" s="1"/>
      <c r="M17" s="1"/>
      <c r="N17" s="1"/>
      <c r="O17" s="1"/>
      <c r="P17" s="1"/>
      <c r="Q17" s="1"/>
      <c r="R17" s="1"/>
      <c r="S17" s="1"/>
      <c r="T17" s="3"/>
      <c r="U17" s="3"/>
      <c r="V17" s="3"/>
      <c r="W17" s="3"/>
      <c r="X17" s="3"/>
      <c r="Y17" s="3"/>
      <c r="Z17" s="3"/>
      <c r="AA17" s="3"/>
    </row>
    <row r="18" spans="1:27" ht="16" thickBot="1" x14ac:dyDescent="0.4">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x14ac:dyDescent="0.35">
      <c r="A19" s="212" t="s">
        <v>13</v>
      </c>
      <c r="B19" s="203"/>
      <c r="C19" s="213" t="s">
        <v>16</v>
      </c>
      <c r="D19" s="202"/>
      <c r="E19" s="203"/>
      <c r="F19" s="213" t="s">
        <v>21</v>
      </c>
      <c r="G19" s="202"/>
      <c r="H19" s="203"/>
      <c r="I19" s="213" t="s">
        <v>18</v>
      </c>
      <c r="J19" s="204"/>
      <c r="K19" s="8"/>
      <c r="L19" s="1"/>
      <c r="M19" s="1"/>
      <c r="N19" s="1"/>
      <c r="O19" s="1"/>
      <c r="P19" s="1"/>
      <c r="Q19" s="1"/>
      <c r="R19" s="1"/>
      <c r="S19" s="1"/>
      <c r="T19" s="3"/>
      <c r="U19" s="3"/>
      <c r="V19" s="3"/>
      <c r="W19" s="3"/>
      <c r="X19" s="3"/>
      <c r="Y19" s="3"/>
      <c r="Z19" s="3"/>
      <c r="AA19" s="3"/>
    </row>
    <row r="20" spans="1:27" ht="15.5" x14ac:dyDescent="0.35">
      <c r="A20" s="205"/>
      <c r="B20" s="206"/>
      <c r="C20" s="195"/>
      <c r="D20" s="187"/>
      <c r="E20" s="206"/>
      <c r="F20" s="195"/>
      <c r="G20" s="187"/>
      <c r="H20" s="206"/>
      <c r="I20" s="195"/>
      <c r="J20" s="188"/>
      <c r="K20" s="8"/>
      <c r="L20" s="1"/>
      <c r="M20" s="1"/>
      <c r="N20" s="1"/>
      <c r="O20" s="1"/>
      <c r="P20" s="1"/>
      <c r="Q20" s="1"/>
      <c r="R20" s="1"/>
      <c r="S20" s="1"/>
      <c r="T20" s="3"/>
      <c r="U20" s="3"/>
      <c r="V20" s="3"/>
      <c r="W20" s="3"/>
      <c r="X20" s="3"/>
      <c r="Y20" s="3"/>
      <c r="Z20" s="3"/>
      <c r="AA20" s="3"/>
    </row>
    <row r="21" spans="1:27" ht="15.5" x14ac:dyDescent="0.35">
      <c r="A21" s="205"/>
      <c r="B21" s="206"/>
      <c r="C21" s="195"/>
      <c r="D21" s="187"/>
      <c r="E21" s="206"/>
      <c r="F21" s="195"/>
      <c r="G21" s="187"/>
      <c r="H21" s="206"/>
      <c r="I21" s="195"/>
      <c r="J21" s="188"/>
      <c r="K21" s="8"/>
      <c r="L21" s="1"/>
      <c r="M21" s="1"/>
      <c r="N21" s="1"/>
      <c r="O21" s="1"/>
      <c r="P21" s="1"/>
      <c r="Q21" s="1"/>
      <c r="R21" s="1"/>
      <c r="S21" s="1"/>
      <c r="T21" s="3"/>
      <c r="U21" s="3"/>
      <c r="V21" s="3"/>
      <c r="W21" s="3"/>
      <c r="X21" s="3"/>
      <c r="Y21" s="3"/>
      <c r="Z21" s="3"/>
      <c r="AA21" s="3"/>
    </row>
    <row r="22" spans="1:27" ht="15.5" x14ac:dyDescent="0.35">
      <c r="A22" s="205"/>
      <c r="B22" s="206"/>
      <c r="C22" s="195"/>
      <c r="D22" s="187"/>
      <c r="E22" s="206"/>
      <c r="F22" s="195"/>
      <c r="G22" s="187"/>
      <c r="H22" s="206"/>
      <c r="I22" s="195"/>
      <c r="J22" s="188"/>
      <c r="K22" s="8"/>
      <c r="L22" s="1"/>
      <c r="M22" s="1"/>
      <c r="N22" s="1"/>
      <c r="O22" s="1"/>
      <c r="P22" s="1"/>
      <c r="Q22" s="1"/>
      <c r="R22" s="1"/>
      <c r="S22" s="1"/>
      <c r="T22" s="3"/>
      <c r="U22" s="3"/>
      <c r="V22" s="3"/>
      <c r="W22" s="3"/>
      <c r="X22" s="3"/>
      <c r="Y22" s="3"/>
      <c r="Z22" s="3"/>
      <c r="AA22" s="3"/>
    </row>
    <row r="23" spans="1:27" ht="15.5" x14ac:dyDescent="0.35">
      <c r="A23" s="205"/>
      <c r="B23" s="206"/>
      <c r="C23" s="195"/>
      <c r="D23" s="187"/>
      <c r="E23" s="206"/>
      <c r="F23" s="195"/>
      <c r="G23" s="187"/>
      <c r="H23" s="206"/>
      <c r="I23" s="195"/>
      <c r="J23" s="188"/>
      <c r="K23" s="8"/>
      <c r="L23" s="1"/>
      <c r="M23" s="1"/>
      <c r="N23" s="1"/>
      <c r="O23" s="1"/>
      <c r="P23" s="1"/>
      <c r="Q23" s="1"/>
      <c r="R23" s="1"/>
      <c r="S23" s="1"/>
      <c r="T23" s="3"/>
      <c r="U23" s="3"/>
      <c r="V23" s="3"/>
      <c r="W23" s="3"/>
      <c r="X23" s="3"/>
      <c r="Y23" s="3"/>
      <c r="Z23" s="3"/>
      <c r="AA23" s="3"/>
    </row>
    <row r="24" spans="1:27" ht="15.5" x14ac:dyDescent="0.35">
      <c r="A24" s="205"/>
      <c r="B24" s="206"/>
      <c r="C24" s="195"/>
      <c r="D24" s="187"/>
      <c r="E24" s="206"/>
      <c r="F24" s="195"/>
      <c r="G24" s="187"/>
      <c r="H24" s="206"/>
      <c r="I24" s="195"/>
      <c r="J24" s="188"/>
      <c r="K24" s="8"/>
      <c r="L24" s="1"/>
      <c r="M24" s="1"/>
      <c r="N24" s="1"/>
      <c r="O24" s="1"/>
      <c r="P24" s="1"/>
      <c r="Q24" s="1"/>
      <c r="R24" s="1"/>
      <c r="S24" s="1"/>
      <c r="T24" s="3"/>
      <c r="U24" s="3"/>
      <c r="V24" s="3"/>
      <c r="W24" s="3"/>
      <c r="X24" s="3"/>
      <c r="Y24" s="3"/>
      <c r="Z24" s="3"/>
      <c r="AA24" s="3"/>
    </row>
    <row r="25" spans="1:27" ht="15.5" x14ac:dyDescent="0.35">
      <c r="A25" s="205"/>
      <c r="B25" s="206"/>
      <c r="C25" s="195"/>
      <c r="D25" s="187"/>
      <c r="E25" s="206"/>
      <c r="F25" s="195"/>
      <c r="G25" s="187"/>
      <c r="H25" s="206"/>
      <c r="I25" s="195"/>
      <c r="J25" s="188"/>
      <c r="K25" s="8"/>
      <c r="L25" s="1"/>
      <c r="M25" s="1"/>
      <c r="N25" s="1"/>
      <c r="O25" s="1"/>
      <c r="P25" s="1"/>
      <c r="Q25" s="1"/>
      <c r="R25" s="1"/>
      <c r="S25" s="1"/>
      <c r="T25" s="3"/>
      <c r="U25" s="3"/>
      <c r="V25" s="3"/>
      <c r="W25" s="3"/>
      <c r="X25" s="3"/>
      <c r="Y25" s="3"/>
      <c r="Z25" s="3"/>
      <c r="AA25" s="3"/>
    </row>
    <row r="26" spans="1:27" ht="15.5" x14ac:dyDescent="0.35">
      <c r="A26" s="205"/>
      <c r="B26" s="206"/>
      <c r="C26" s="195"/>
      <c r="D26" s="187"/>
      <c r="E26" s="206"/>
      <c r="F26" s="195"/>
      <c r="G26" s="187"/>
      <c r="H26" s="206"/>
      <c r="I26" s="195"/>
      <c r="J26" s="188"/>
      <c r="K26" s="8"/>
      <c r="L26" s="1"/>
      <c r="M26" s="1"/>
      <c r="N26" s="1"/>
      <c r="O26" s="1"/>
      <c r="P26" s="1"/>
      <c r="Q26" s="1"/>
      <c r="R26" s="1"/>
      <c r="S26" s="1"/>
      <c r="T26" s="3"/>
      <c r="U26" s="3"/>
      <c r="V26" s="3"/>
      <c r="W26" s="3"/>
      <c r="X26" s="3"/>
      <c r="Y26" s="3"/>
      <c r="Z26" s="3"/>
      <c r="AA26" s="3"/>
    </row>
    <row r="27" spans="1:27" ht="15.5" x14ac:dyDescent="0.35">
      <c r="A27" s="205"/>
      <c r="B27" s="206"/>
      <c r="C27" s="195"/>
      <c r="D27" s="187"/>
      <c r="E27" s="206"/>
      <c r="F27" s="195"/>
      <c r="G27" s="187"/>
      <c r="H27" s="206"/>
      <c r="I27" s="195"/>
      <c r="J27" s="188"/>
      <c r="K27" s="8"/>
      <c r="L27" s="1"/>
      <c r="M27" s="1"/>
      <c r="N27" s="1"/>
      <c r="O27" s="1"/>
      <c r="P27" s="1"/>
      <c r="Q27" s="1"/>
      <c r="R27" s="1"/>
      <c r="S27" s="1"/>
      <c r="T27" s="3"/>
      <c r="U27" s="3"/>
      <c r="V27" s="3"/>
      <c r="W27" s="3"/>
      <c r="X27" s="3"/>
      <c r="Y27" s="3"/>
      <c r="Z27" s="3"/>
      <c r="AA27" s="3"/>
    </row>
    <row r="28" spans="1:27" ht="15.5" x14ac:dyDescent="0.35">
      <c r="A28" s="205"/>
      <c r="B28" s="206"/>
      <c r="C28" s="195"/>
      <c r="D28" s="187"/>
      <c r="E28" s="206"/>
      <c r="F28" s="195"/>
      <c r="G28" s="187"/>
      <c r="H28" s="206"/>
      <c r="I28" s="195"/>
      <c r="J28" s="188"/>
      <c r="K28" s="8"/>
      <c r="L28" s="1"/>
      <c r="M28" s="1"/>
      <c r="N28" s="1"/>
      <c r="O28" s="1"/>
      <c r="P28" s="1"/>
      <c r="Q28" s="1"/>
      <c r="R28" s="1"/>
      <c r="S28" s="1"/>
      <c r="T28" s="3"/>
      <c r="U28" s="3"/>
      <c r="V28" s="3"/>
      <c r="W28" s="3"/>
      <c r="X28" s="3"/>
      <c r="Y28" s="3"/>
      <c r="Z28" s="3"/>
      <c r="AA28" s="3"/>
    </row>
    <row r="29" spans="1:27" ht="15.5" x14ac:dyDescent="0.35">
      <c r="A29" s="205"/>
      <c r="B29" s="206"/>
      <c r="C29" s="195"/>
      <c r="D29" s="187"/>
      <c r="E29" s="206"/>
      <c r="F29" s="195"/>
      <c r="G29" s="187"/>
      <c r="H29" s="206"/>
      <c r="I29" s="195"/>
      <c r="J29" s="188"/>
      <c r="K29" s="8"/>
      <c r="L29" s="1"/>
      <c r="M29" s="1"/>
      <c r="N29" s="1"/>
      <c r="O29" s="1"/>
      <c r="P29" s="1"/>
      <c r="Q29" s="1"/>
      <c r="R29" s="1"/>
      <c r="S29" s="1"/>
      <c r="T29" s="3"/>
      <c r="U29" s="3"/>
      <c r="V29" s="3"/>
      <c r="W29" s="3"/>
      <c r="X29" s="3"/>
      <c r="Y29" s="3"/>
      <c r="Z29" s="3"/>
      <c r="AA29" s="3"/>
    </row>
    <row r="30" spans="1:27" ht="15.5" x14ac:dyDescent="0.3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5" x14ac:dyDescent="0.35">
      <c r="A31" s="201"/>
      <c r="B31" s="201"/>
      <c r="C31" s="201"/>
      <c r="D31" s="201"/>
      <c r="E31" s="201"/>
      <c r="F31" s="201"/>
      <c r="G31" s="201"/>
      <c r="H31" s="201"/>
      <c r="I31" s="201"/>
      <c r="J31" s="201"/>
      <c r="K31" s="1"/>
      <c r="L31" s="1"/>
      <c r="M31" s="1"/>
      <c r="N31" s="1"/>
      <c r="O31" s="1"/>
      <c r="P31" s="1"/>
      <c r="Q31" s="1"/>
      <c r="R31" s="1"/>
      <c r="S31" s="1"/>
      <c r="T31" s="3"/>
      <c r="U31" s="3"/>
      <c r="V31" s="3"/>
      <c r="W31" s="3"/>
      <c r="X31" s="3"/>
      <c r="Y31" s="3"/>
      <c r="Z31" s="3"/>
      <c r="AA31" s="3"/>
    </row>
    <row r="32" spans="1:27" ht="15.5" x14ac:dyDescent="0.3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35">
      <c r="A33" s="19" t="s">
        <v>40</v>
      </c>
      <c r="B33" s="18"/>
      <c r="C33" s="18"/>
      <c r="D33" s="18"/>
      <c r="E33" s="18"/>
      <c r="F33" s="18"/>
      <c r="G33" s="18"/>
      <c r="H33" s="18"/>
      <c r="I33" s="18"/>
      <c r="J33" s="18"/>
      <c r="K33" s="1"/>
      <c r="L33" s="1"/>
      <c r="M33" s="1"/>
      <c r="N33" s="1"/>
      <c r="O33" s="1"/>
      <c r="P33" s="1"/>
      <c r="Q33" s="1"/>
      <c r="R33" s="1"/>
      <c r="S33" s="1"/>
      <c r="T33" s="3"/>
      <c r="U33" s="3"/>
      <c r="V33" s="3"/>
      <c r="W33" s="3"/>
      <c r="X33" s="3"/>
      <c r="Y33" s="3"/>
      <c r="Z33" s="3"/>
      <c r="AA33" s="3"/>
    </row>
    <row r="34" spans="1:27" ht="16" thickBot="1" x14ac:dyDescent="0.4">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7.15" customHeight="1" x14ac:dyDescent="0.35">
      <c r="A35" s="9" t="s">
        <v>12</v>
      </c>
      <c r="B35" s="202" t="s">
        <v>22</v>
      </c>
      <c r="C35" s="202"/>
      <c r="D35" s="202"/>
      <c r="E35" s="202"/>
      <c r="F35" s="202"/>
      <c r="G35" s="203"/>
      <c r="H35" s="202" t="s">
        <v>41</v>
      </c>
      <c r="I35" s="202"/>
      <c r="J35" s="204"/>
      <c r="K35" s="1"/>
      <c r="L35" s="1"/>
      <c r="M35" s="1"/>
      <c r="N35" s="1"/>
      <c r="O35" s="1"/>
      <c r="P35" s="1"/>
      <c r="Q35" s="1"/>
      <c r="R35" s="1"/>
      <c r="S35" s="1"/>
      <c r="T35" s="3"/>
      <c r="U35" s="3"/>
      <c r="V35" s="3"/>
      <c r="W35" s="3"/>
      <c r="X35" s="3"/>
      <c r="Y35" s="3"/>
      <c r="Z35" s="3"/>
      <c r="AA35" s="3"/>
    </row>
    <row r="36" spans="1:27" ht="15.65" customHeight="1" x14ac:dyDescent="0.35">
      <c r="A36" s="95">
        <v>1</v>
      </c>
      <c r="B36" s="207" t="s">
        <v>154</v>
      </c>
      <c r="C36" s="207"/>
      <c r="D36" s="207"/>
      <c r="E36" s="207"/>
      <c r="F36" s="207"/>
      <c r="G36" s="207"/>
      <c r="H36" s="186"/>
      <c r="I36" s="187"/>
      <c r="J36" s="188"/>
      <c r="K36" s="1"/>
      <c r="L36" s="1"/>
      <c r="M36" s="1"/>
      <c r="N36" s="1"/>
      <c r="O36" s="1"/>
      <c r="P36" s="1"/>
      <c r="Q36" s="1"/>
      <c r="R36" s="1"/>
      <c r="S36" s="1"/>
      <c r="T36" s="3"/>
      <c r="U36" s="3"/>
      <c r="V36" s="3"/>
      <c r="W36" s="3"/>
      <c r="X36" s="3"/>
      <c r="Y36" s="3"/>
      <c r="Z36" s="3"/>
      <c r="AA36" s="3"/>
    </row>
    <row r="37" spans="1:27" ht="15.65" customHeight="1" x14ac:dyDescent="0.35">
      <c r="A37" s="95">
        <v>2</v>
      </c>
      <c r="B37" s="197" t="s">
        <v>24</v>
      </c>
      <c r="C37" s="198"/>
      <c r="D37" s="198"/>
      <c r="E37" s="198"/>
      <c r="F37" s="198"/>
      <c r="G37" s="199"/>
      <c r="H37" s="186"/>
      <c r="I37" s="187"/>
      <c r="J37" s="188"/>
      <c r="K37" s="1"/>
      <c r="L37" s="1"/>
      <c r="M37" s="1"/>
      <c r="N37" s="1"/>
      <c r="O37" s="1"/>
      <c r="P37" s="1"/>
      <c r="Q37" s="1"/>
      <c r="R37" s="1"/>
      <c r="S37" s="1"/>
      <c r="T37" s="3"/>
      <c r="U37" s="3"/>
      <c r="V37" s="3"/>
      <c r="W37" s="3"/>
      <c r="X37" s="3"/>
      <c r="Y37" s="3"/>
      <c r="Z37" s="3"/>
      <c r="AA37" s="3"/>
    </row>
    <row r="38" spans="1:27" ht="16" customHeight="1" x14ac:dyDescent="0.35">
      <c r="A38" s="95">
        <v>3</v>
      </c>
      <c r="B38" s="197" t="s">
        <v>155</v>
      </c>
      <c r="C38" s="198"/>
      <c r="D38" s="198"/>
      <c r="E38" s="198"/>
      <c r="F38" s="198"/>
      <c r="G38" s="199"/>
      <c r="H38" s="195"/>
      <c r="I38" s="186"/>
      <c r="J38" s="196"/>
      <c r="K38" s="1"/>
      <c r="L38" s="1"/>
      <c r="M38" s="1"/>
      <c r="N38" s="1"/>
      <c r="O38" s="1"/>
      <c r="P38" s="1"/>
      <c r="Q38" s="1"/>
      <c r="R38" s="1"/>
      <c r="S38" s="1"/>
      <c r="T38" s="3"/>
      <c r="U38" s="3"/>
      <c r="V38" s="3"/>
      <c r="W38" s="3"/>
      <c r="X38" s="3"/>
      <c r="Y38" s="3"/>
      <c r="Z38" s="3"/>
      <c r="AA38" s="3"/>
    </row>
    <row r="39" spans="1:27" ht="32.25" customHeight="1" x14ac:dyDescent="0.35">
      <c r="A39" s="95">
        <v>4</v>
      </c>
      <c r="B39" s="197" t="s">
        <v>25</v>
      </c>
      <c r="C39" s="198"/>
      <c r="D39" s="198"/>
      <c r="E39" s="198"/>
      <c r="F39" s="198"/>
      <c r="G39" s="199"/>
      <c r="H39" s="186"/>
      <c r="I39" s="187"/>
      <c r="J39" s="188"/>
      <c r="K39" s="1"/>
      <c r="L39" s="1"/>
      <c r="M39" s="1"/>
      <c r="N39" s="1"/>
      <c r="O39" s="1"/>
      <c r="P39" s="1"/>
      <c r="Q39" s="1"/>
      <c r="R39" s="1"/>
      <c r="S39" s="1"/>
      <c r="T39" s="3"/>
      <c r="U39" s="3"/>
      <c r="V39" s="3"/>
      <c r="W39" s="3"/>
      <c r="X39" s="3"/>
      <c r="Y39" s="3"/>
      <c r="Z39" s="3"/>
      <c r="AA39" s="3"/>
    </row>
    <row r="40" spans="1:27" ht="15.65" customHeight="1" x14ac:dyDescent="0.35">
      <c r="A40" s="96">
        <v>5</v>
      </c>
      <c r="B40" s="197" t="s">
        <v>23</v>
      </c>
      <c r="C40" s="198"/>
      <c r="D40" s="198"/>
      <c r="E40" s="198"/>
      <c r="F40" s="198"/>
      <c r="G40" s="199"/>
      <c r="H40" s="186"/>
      <c r="I40" s="187"/>
      <c r="J40" s="188"/>
      <c r="K40" s="1"/>
      <c r="L40" s="1"/>
      <c r="M40" s="1"/>
      <c r="N40" s="1"/>
      <c r="O40" s="1"/>
      <c r="P40" s="1"/>
      <c r="Q40" s="1"/>
      <c r="R40" s="1"/>
      <c r="S40" s="1"/>
      <c r="T40" s="3"/>
      <c r="U40" s="3"/>
      <c r="V40" s="3"/>
      <c r="W40" s="3"/>
      <c r="X40" s="3"/>
      <c r="Y40" s="3"/>
      <c r="Z40" s="3"/>
      <c r="AA40" s="3"/>
    </row>
    <row r="41" spans="1:27" ht="47" customHeight="1" x14ac:dyDescent="0.35">
      <c r="A41" s="10">
        <v>6</v>
      </c>
      <c r="B41" s="197" t="s">
        <v>156</v>
      </c>
      <c r="C41" s="198"/>
      <c r="D41" s="198"/>
      <c r="E41" s="198"/>
      <c r="F41" s="198"/>
      <c r="G41" s="199"/>
      <c r="H41" s="186"/>
      <c r="I41" s="187"/>
      <c r="J41" s="188"/>
      <c r="K41" s="1"/>
      <c r="L41" s="1"/>
      <c r="M41" s="1"/>
      <c r="N41" s="1"/>
      <c r="O41" s="1"/>
      <c r="P41" s="1"/>
      <c r="Q41" s="1"/>
      <c r="R41" s="1"/>
      <c r="S41" s="1"/>
      <c r="T41" s="3"/>
      <c r="U41" s="3"/>
      <c r="V41" s="3"/>
      <c r="W41" s="3"/>
      <c r="X41" s="3"/>
      <c r="Y41" s="3"/>
      <c r="Z41" s="3"/>
      <c r="AA41" s="3"/>
    </row>
    <row r="42" spans="1:27" ht="15.5" x14ac:dyDescent="0.35">
      <c r="A42" s="10">
        <v>7</v>
      </c>
      <c r="B42" s="200" t="s">
        <v>157</v>
      </c>
      <c r="C42" s="200"/>
      <c r="D42" s="200"/>
      <c r="E42" s="200"/>
      <c r="F42" s="200"/>
      <c r="G42" s="200"/>
      <c r="H42" s="186"/>
      <c r="I42" s="187"/>
      <c r="J42" s="188"/>
      <c r="K42" s="1"/>
      <c r="L42" s="1"/>
      <c r="M42" s="1"/>
      <c r="N42" s="1"/>
      <c r="O42" s="1"/>
      <c r="P42" s="1"/>
      <c r="Q42" s="1"/>
      <c r="R42" s="1"/>
      <c r="S42" s="1"/>
      <c r="T42" s="3"/>
      <c r="U42" s="3"/>
      <c r="V42" s="3"/>
      <c r="W42" s="3"/>
      <c r="X42" s="3"/>
      <c r="Y42" s="3"/>
      <c r="Z42" s="3"/>
      <c r="AA42" s="3"/>
    </row>
    <row r="43" spans="1:27" ht="15.5" x14ac:dyDescent="0.35">
      <c r="A43" s="10">
        <v>8</v>
      </c>
      <c r="B43" s="192" t="s">
        <v>158</v>
      </c>
      <c r="C43" s="193"/>
      <c r="D43" s="193"/>
      <c r="E43" s="193"/>
      <c r="F43" s="193"/>
      <c r="G43" s="194"/>
      <c r="H43" s="186"/>
      <c r="I43" s="187"/>
      <c r="J43" s="188"/>
      <c r="K43" s="1"/>
      <c r="L43" s="1"/>
      <c r="M43" s="1"/>
      <c r="N43" s="1"/>
      <c r="O43" s="1"/>
      <c r="P43" s="1"/>
      <c r="Q43" s="1"/>
      <c r="R43" s="1"/>
      <c r="S43" s="1"/>
      <c r="T43" s="3"/>
      <c r="U43" s="3"/>
      <c r="V43" s="3"/>
      <c r="W43" s="3"/>
      <c r="X43" s="3"/>
      <c r="Y43" s="3"/>
      <c r="Z43" s="3"/>
      <c r="AA43" s="3"/>
    </row>
    <row r="44" spans="1:27" ht="15.5" x14ac:dyDescent="0.35">
      <c r="A44" s="10"/>
      <c r="B44" s="189"/>
      <c r="C44" s="190"/>
      <c r="D44" s="190"/>
      <c r="E44" s="190"/>
      <c r="F44" s="190"/>
      <c r="G44" s="191"/>
      <c r="H44" s="186"/>
      <c r="I44" s="187"/>
      <c r="J44" s="188"/>
      <c r="K44" s="1"/>
      <c r="L44" s="1"/>
      <c r="M44" s="1"/>
      <c r="N44" s="1"/>
      <c r="O44" s="1"/>
      <c r="P44" s="1"/>
      <c r="Q44" s="1"/>
      <c r="R44" s="1"/>
      <c r="S44" s="1"/>
      <c r="T44" s="3"/>
      <c r="U44" s="3"/>
      <c r="V44" s="3"/>
      <c r="W44" s="3"/>
      <c r="X44" s="3"/>
      <c r="Y44" s="3"/>
      <c r="Z44" s="3"/>
      <c r="AA44" s="3"/>
    </row>
    <row r="45" spans="1:27" ht="15.5" x14ac:dyDescent="0.35">
      <c r="A45" s="10"/>
      <c r="B45" s="189"/>
      <c r="C45" s="190"/>
      <c r="D45" s="190"/>
      <c r="E45" s="190"/>
      <c r="F45" s="190"/>
      <c r="G45" s="191"/>
      <c r="H45" s="186"/>
      <c r="I45" s="187"/>
      <c r="J45" s="188"/>
      <c r="K45" s="1"/>
      <c r="L45" s="1"/>
      <c r="M45" s="1"/>
      <c r="N45" s="1"/>
      <c r="O45" s="1"/>
      <c r="P45" s="1"/>
      <c r="Q45" s="1"/>
      <c r="R45" s="1"/>
      <c r="S45" s="1"/>
      <c r="T45" s="3"/>
      <c r="U45" s="3"/>
      <c r="V45" s="3"/>
      <c r="W45" s="3"/>
      <c r="X45" s="3"/>
      <c r="Y45" s="3"/>
      <c r="Z45" s="3"/>
      <c r="AA45" s="3"/>
    </row>
    <row r="46" spans="1:27" ht="16" thickBot="1" x14ac:dyDescent="0.4">
      <c r="A46" s="11"/>
      <c r="B46" s="176"/>
      <c r="C46" s="177"/>
      <c r="D46" s="177"/>
      <c r="E46" s="177"/>
      <c r="F46" s="177"/>
      <c r="G46" s="178"/>
      <c r="H46" s="179"/>
      <c r="I46" s="180"/>
      <c r="J46" s="181"/>
      <c r="K46" s="1"/>
      <c r="L46" s="1"/>
      <c r="M46" s="1"/>
      <c r="N46" s="1"/>
      <c r="O46" s="1"/>
      <c r="P46" s="1"/>
      <c r="Q46" s="1"/>
      <c r="R46" s="1"/>
      <c r="S46" s="1"/>
      <c r="T46" s="3"/>
      <c r="U46" s="3"/>
      <c r="V46" s="3"/>
      <c r="W46" s="3"/>
      <c r="X46" s="3"/>
      <c r="Y46" s="3"/>
      <c r="Z46" s="3"/>
      <c r="AA46" s="3"/>
    </row>
    <row r="47" spans="1:27" ht="15.5" x14ac:dyDescent="0.3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35">
      <c r="A48" s="182" t="s">
        <v>26</v>
      </c>
      <c r="B48" s="182"/>
      <c r="C48" s="182"/>
      <c r="D48" s="182"/>
      <c r="E48" s="182"/>
      <c r="F48" s="182"/>
      <c r="G48" s="182"/>
      <c r="H48" s="182"/>
      <c r="I48" s="182"/>
      <c r="J48" s="182"/>
      <c r="K48" s="1"/>
      <c r="L48" s="1"/>
      <c r="M48" s="1"/>
      <c r="N48" s="1"/>
      <c r="O48" s="1"/>
      <c r="P48" s="1"/>
      <c r="Q48" s="1"/>
      <c r="R48" s="1"/>
      <c r="S48" s="1"/>
      <c r="T48" s="3"/>
      <c r="U48" s="3"/>
      <c r="V48" s="3"/>
      <c r="W48" s="3"/>
      <c r="X48" s="3"/>
      <c r="Y48" s="3"/>
      <c r="Z48" s="3"/>
      <c r="AA48" s="3"/>
    </row>
    <row r="49" spans="1:27" ht="15.5" x14ac:dyDescent="0.3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5" x14ac:dyDescent="0.3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5" x14ac:dyDescent="0.35">
      <c r="A51" s="183" t="s">
        <v>27</v>
      </c>
      <c r="B51" s="183"/>
      <c r="C51" s="183"/>
      <c r="D51" s="183"/>
      <c r="E51" s="184"/>
      <c r="F51" s="185"/>
      <c r="G51" s="185"/>
      <c r="H51" s="185"/>
      <c r="I51" s="185"/>
      <c r="J51" s="185"/>
      <c r="K51" s="1"/>
      <c r="L51" s="1"/>
      <c r="M51" s="1"/>
      <c r="N51" s="1"/>
      <c r="O51" s="1"/>
      <c r="P51" s="1"/>
      <c r="Q51" s="1"/>
      <c r="R51" s="1"/>
      <c r="S51" s="1"/>
      <c r="T51" s="3"/>
      <c r="U51" s="3"/>
      <c r="V51" s="3"/>
      <c r="W51" s="3"/>
      <c r="X51" s="3"/>
      <c r="Y51" s="3"/>
      <c r="Z51" s="3"/>
      <c r="AA51" s="3"/>
    </row>
    <row r="52" spans="1:27" ht="15.5" x14ac:dyDescent="0.3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5" x14ac:dyDescent="0.35">
      <c r="A53" s="183" t="s">
        <v>141</v>
      </c>
      <c r="B53" s="183"/>
      <c r="C53" s="183"/>
      <c r="D53" s="183"/>
      <c r="E53" s="184"/>
      <c r="F53" s="185"/>
      <c r="G53" s="185"/>
      <c r="H53" s="185"/>
      <c r="I53" s="185"/>
      <c r="J53" s="185"/>
      <c r="K53" s="1"/>
      <c r="L53" s="1"/>
      <c r="M53" s="1"/>
      <c r="N53" s="1"/>
      <c r="O53" s="1"/>
      <c r="P53" s="1"/>
      <c r="Q53" s="1"/>
      <c r="R53" s="1"/>
      <c r="S53" s="1"/>
      <c r="T53" s="3"/>
      <c r="U53" s="3"/>
      <c r="V53" s="3"/>
      <c r="W53" s="3"/>
      <c r="X53" s="3"/>
      <c r="Y53" s="3"/>
      <c r="Z53" s="3"/>
      <c r="AA53" s="3"/>
    </row>
    <row r="54" spans="1:27" ht="15.5" x14ac:dyDescent="0.3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5" x14ac:dyDescent="0.3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5" x14ac:dyDescent="0.3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5" x14ac:dyDescent="0.3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5" x14ac:dyDescent="0.3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5" x14ac:dyDescent="0.3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5" x14ac:dyDescent="0.3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5" x14ac:dyDescent="0.3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5" x14ac:dyDescent="0.3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5" x14ac:dyDescent="0.3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5" x14ac:dyDescent="0.3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5" x14ac:dyDescent="0.3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5" x14ac:dyDescent="0.3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5" x14ac:dyDescent="0.3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5" x14ac:dyDescent="0.3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5" x14ac:dyDescent="0.3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5" x14ac:dyDescent="0.3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5" x14ac:dyDescent="0.3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5" x14ac:dyDescent="0.3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5" x14ac:dyDescent="0.3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5" x14ac:dyDescent="0.3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5" x14ac:dyDescent="0.3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5" x14ac:dyDescent="0.3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5" x14ac:dyDescent="0.3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5" x14ac:dyDescent="0.3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5" x14ac:dyDescent="0.3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5" x14ac:dyDescent="0.3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5" x14ac:dyDescent="0.3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5" x14ac:dyDescent="0.3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5" x14ac:dyDescent="0.3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5" x14ac:dyDescent="0.3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5" x14ac:dyDescent="0.3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5" x14ac:dyDescent="0.3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5" x14ac:dyDescent="0.3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5" x14ac:dyDescent="0.3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5" x14ac:dyDescent="0.3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5" x14ac:dyDescent="0.3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5" x14ac:dyDescent="0.3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5" x14ac:dyDescent="0.3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5" x14ac:dyDescent="0.3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5" x14ac:dyDescent="0.3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5" x14ac:dyDescent="0.3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5" x14ac:dyDescent="0.3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5" x14ac:dyDescent="0.3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5" x14ac:dyDescent="0.3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5" x14ac:dyDescent="0.3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5" x14ac:dyDescent="0.3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5" x14ac:dyDescent="0.3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5" x14ac:dyDescent="0.3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5" x14ac:dyDescent="0.3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5" x14ac:dyDescent="0.3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5" x14ac:dyDescent="0.3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5" x14ac:dyDescent="0.3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5" x14ac:dyDescent="0.3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5" x14ac:dyDescent="0.3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5" x14ac:dyDescent="0.3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5" x14ac:dyDescent="0.3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5" x14ac:dyDescent="0.3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5" x14ac:dyDescent="0.3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5" x14ac:dyDescent="0.3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5" x14ac:dyDescent="0.3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5" x14ac:dyDescent="0.3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5" x14ac:dyDescent="0.3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5" x14ac:dyDescent="0.3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5" x14ac:dyDescent="0.3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5" x14ac:dyDescent="0.3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5" x14ac:dyDescent="0.3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5" x14ac:dyDescent="0.3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5" x14ac:dyDescent="0.3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5" x14ac:dyDescent="0.3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5" x14ac:dyDescent="0.3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5" x14ac:dyDescent="0.3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5" x14ac:dyDescent="0.3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5" x14ac:dyDescent="0.3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5" x14ac:dyDescent="0.3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5" x14ac:dyDescent="0.3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5" x14ac:dyDescent="0.3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5" x14ac:dyDescent="0.3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5" x14ac:dyDescent="0.3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5" x14ac:dyDescent="0.3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5" x14ac:dyDescent="0.3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5" x14ac:dyDescent="0.3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5" x14ac:dyDescent="0.3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5" x14ac:dyDescent="0.3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5" x14ac:dyDescent="0.3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5" x14ac:dyDescent="0.3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5" x14ac:dyDescent="0.3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5" x14ac:dyDescent="0.3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5" x14ac:dyDescent="0.3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5" x14ac:dyDescent="0.3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5" x14ac:dyDescent="0.3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5" x14ac:dyDescent="0.3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5" x14ac:dyDescent="0.3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5" x14ac:dyDescent="0.3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5" x14ac:dyDescent="0.3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5" x14ac:dyDescent="0.3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5" x14ac:dyDescent="0.3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5" x14ac:dyDescent="0.3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5" x14ac:dyDescent="0.3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5" x14ac:dyDescent="0.3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5" x14ac:dyDescent="0.3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5" x14ac:dyDescent="0.3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5" x14ac:dyDescent="0.3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5" x14ac:dyDescent="0.3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5" x14ac:dyDescent="0.3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5" x14ac:dyDescent="0.3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5" x14ac:dyDescent="0.3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5" x14ac:dyDescent="0.3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5" x14ac:dyDescent="0.3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5" x14ac:dyDescent="0.3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5" x14ac:dyDescent="0.3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5" x14ac:dyDescent="0.3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5" x14ac:dyDescent="0.3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5" x14ac:dyDescent="0.3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5" x14ac:dyDescent="0.3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5" x14ac:dyDescent="0.3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5" x14ac:dyDescent="0.3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5" x14ac:dyDescent="0.3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5" x14ac:dyDescent="0.3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5" x14ac:dyDescent="0.3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5" x14ac:dyDescent="0.3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5" x14ac:dyDescent="0.3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5" x14ac:dyDescent="0.3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5" x14ac:dyDescent="0.3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5" x14ac:dyDescent="0.3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5" x14ac:dyDescent="0.3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5" x14ac:dyDescent="0.3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5" x14ac:dyDescent="0.3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5" x14ac:dyDescent="0.3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5" x14ac:dyDescent="0.3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5" x14ac:dyDescent="0.3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5" x14ac:dyDescent="0.3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5" x14ac:dyDescent="0.3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5" x14ac:dyDescent="0.3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5" x14ac:dyDescent="0.3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5" x14ac:dyDescent="0.3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5" x14ac:dyDescent="0.3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5" x14ac:dyDescent="0.3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5" x14ac:dyDescent="0.3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5" x14ac:dyDescent="0.3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5" x14ac:dyDescent="0.3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5" x14ac:dyDescent="0.3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5" x14ac:dyDescent="0.3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5" x14ac:dyDescent="0.3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5" x14ac:dyDescent="0.3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5" x14ac:dyDescent="0.3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5" x14ac:dyDescent="0.3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5" x14ac:dyDescent="0.3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5" x14ac:dyDescent="0.3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5" x14ac:dyDescent="0.3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5" x14ac:dyDescent="0.3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5" x14ac:dyDescent="0.3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5" x14ac:dyDescent="0.3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5" x14ac:dyDescent="0.3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5" x14ac:dyDescent="0.3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5" x14ac:dyDescent="0.3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5" x14ac:dyDescent="0.3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5" x14ac:dyDescent="0.3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5" x14ac:dyDescent="0.3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5" x14ac:dyDescent="0.3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5" x14ac:dyDescent="0.3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5" x14ac:dyDescent="0.3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5" x14ac:dyDescent="0.3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5" x14ac:dyDescent="0.3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5" x14ac:dyDescent="0.3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5" x14ac:dyDescent="0.3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5" x14ac:dyDescent="0.3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5" x14ac:dyDescent="0.3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5" x14ac:dyDescent="0.3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5" x14ac:dyDescent="0.3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5" x14ac:dyDescent="0.3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5" x14ac:dyDescent="0.3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5" x14ac:dyDescent="0.3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5" x14ac:dyDescent="0.3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5" x14ac:dyDescent="0.3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5" x14ac:dyDescent="0.3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5" x14ac:dyDescent="0.3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5" x14ac:dyDescent="0.3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5" x14ac:dyDescent="0.3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5" x14ac:dyDescent="0.3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5" x14ac:dyDescent="0.3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5" x14ac:dyDescent="0.3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5" x14ac:dyDescent="0.3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5" x14ac:dyDescent="0.3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5" x14ac:dyDescent="0.3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5" x14ac:dyDescent="0.3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5" x14ac:dyDescent="0.3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5" x14ac:dyDescent="0.3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5" x14ac:dyDescent="0.3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5" x14ac:dyDescent="0.3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5" x14ac:dyDescent="0.3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5" x14ac:dyDescent="0.3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5" x14ac:dyDescent="0.3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5" x14ac:dyDescent="0.3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5" x14ac:dyDescent="0.3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5" x14ac:dyDescent="0.3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5" x14ac:dyDescent="0.3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5" x14ac:dyDescent="0.3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5" x14ac:dyDescent="0.3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5" x14ac:dyDescent="0.3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5" x14ac:dyDescent="0.3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5" x14ac:dyDescent="0.3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5" x14ac:dyDescent="0.3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5" x14ac:dyDescent="0.3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5" x14ac:dyDescent="0.3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5" x14ac:dyDescent="0.3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5" x14ac:dyDescent="0.3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5" x14ac:dyDescent="0.3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5" x14ac:dyDescent="0.3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5" x14ac:dyDescent="0.3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5" x14ac:dyDescent="0.3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5" x14ac:dyDescent="0.3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5" x14ac:dyDescent="0.3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5" x14ac:dyDescent="0.3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5" x14ac:dyDescent="0.3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5" x14ac:dyDescent="0.3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5" x14ac:dyDescent="0.3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5" x14ac:dyDescent="0.3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5" x14ac:dyDescent="0.3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5" x14ac:dyDescent="0.3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5" x14ac:dyDescent="0.3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5" x14ac:dyDescent="0.3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5" x14ac:dyDescent="0.3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5" x14ac:dyDescent="0.3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5" x14ac:dyDescent="0.3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5" x14ac:dyDescent="0.3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5" x14ac:dyDescent="0.3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5" x14ac:dyDescent="0.3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5" x14ac:dyDescent="0.3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5" x14ac:dyDescent="0.3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5" x14ac:dyDescent="0.3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5" x14ac:dyDescent="0.3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5" x14ac:dyDescent="0.3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5" x14ac:dyDescent="0.3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5" x14ac:dyDescent="0.3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5" x14ac:dyDescent="0.3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5" x14ac:dyDescent="0.3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5" x14ac:dyDescent="0.3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5" x14ac:dyDescent="0.3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5" x14ac:dyDescent="0.3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5" x14ac:dyDescent="0.3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5" x14ac:dyDescent="0.3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5" x14ac:dyDescent="0.3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5" x14ac:dyDescent="0.3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5" x14ac:dyDescent="0.3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5" x14ac:dyDescent="0.3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5" x14ac:dyDescent="0.3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H36:J36"/>
    <mergeCell ref="A28:B28"/>
    <mergeCell ref="C28:E28"/>
    <mergeCell ref="F28:H28"/>
    <mergeCell ref="I28:J28"/>
    <mergeCell ref="A29:B29"/>
    <mergeCell ref="C29:E29"/>
    <mergeCell ref="F29:H29"/>
    <mergeCell ref="I29:J29"/>
    <mergeCell ref="B36:G36"/>
    <mergeCell ref="H40:J40"/>
    <mergeCell ref="H41:J41"/>
    <mergeCell ref="H42:J42"/>
    <mergeCell ref="H37:J37"/>
    <mergeCell ref="H38:J38"/>
    <mergeCell ref="H39:J39"/>
    <mergeCell ref="B40:G40"/>
    <mergeCell ref="B41:G41"/>
    <mergeCell ref="B42:G42"/>
    <mergeCell ref="B37:G37"/>
    <mergeCell ref="B38:G38"/>
    <mergeCell ref="B39:G39"/>
    <mergeCell ref="B46:G46"/>
    <mergeCell ref="H46:J46"/>
    <mergeCell ref="A48:J48"/>
    <mergeCell ref="A51:D51"/>
    <mergeCell ref="E51:J51"/>
    <mergeCell ref="A53:D53"/>
    <mergeCell ref="E53:J53"/>
    <mergeCell ref="H43:J43"/>
    <mergeCell ref="B44:G44"/>
    <mergeCell ref="H44:J44"/>
    <mergeCell ref="B45:G45"/>
    <mergeCell ref="H45:J45"/>
    <mergeCell ref="B43:G43"/>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45"/>
  <sheetViews>
    <sheetView tabSelected="1" topLeftCell="A13" zoomScale="115" zoomScaleNormal="115" workbookViewId="0">
      <selection activeCell="B26" sqref="B26:O27"/>
    </sheetView>
  </sheetViews>
  <sheetFormatPr defaultColWidth="9.1796875" defaultRowHeight="15.5" x14ac:dyDescent="0.35"/>
  <cols>
    <col min="1" max="1" width="3.453125" style="12" customWidth="1"/>
    <col min="2" max="16384" width="9.1796875" style="12"/>
  </cols>
  <sheetData>
    <row r="1" spans="1:15" ht="17.5" x14ac:dyDescent="0.35">
      <c r="A1" s="223" t="s">
        <v>132</v>
      </c>
      <c r="B1" s="223"/>
      <c r="C1" s="223"/>
      <c r="D1" s="223"/>
      <c r="E1" s="223"/>
      <c r="F1" s="223"/>
      <c r="G1" s="223"/>
      <c r="H1" s="223"/>
      <c r="I1" s="223"/>
      <c r="J1" s="223"/>
      <c r="K1" s="223"/>
      <c r="L1" s="223"/>
      <c r="M1" s="223"/>
      <c r="N1" s="223"/>
      <c r="O1" s="223"/>
    </row>
    <row r="2" spans="1:15" x14ac:dyDescent="0.35">
      <c r="A2" s="76" t="s">
        <v>39</v>
      </c>
      <c r="B2" s="224" t="s">
        <v>187</v>
      </c>
      <c r="C2" s="151"/>
      <c r="D2" s="151"/>
      <c r="E2" s="151"/>
      <c r="F2" s="151"/>
      <c r="G2" s="151"/>
      <c r="H2" s="151"/>
      <c r="I2" s="151"/>
      <c r="J2" s="151"/>
      <c r="K2" s="151"/>
      <c r="L2" s="151"/>
      <c r="M2" s="151"/>
      <c r="N2" s="151"/>
      <c r="O2" s="151"/>
    </row>
    <row r="3" spans="1:15" x14ac:dyDescent="0.35">
      <c r="A3" s="76"/>
      <c r="B3" s="151"/>
      <c r="C3" s="151"/>
      <c r="D3" s="151"/>
      <c r="E3" s="151"/>
      <c r="F3" s="151"/>
      <c r="G3" s="151"/>
      <c r="H3" s="151"/>
      <c r="I3" s="151"/>
      <c r="J3" s="151"/>
      <c r="K3" s="151"/>
      <c r="L3" s="151"/>
      <c r="M3" s="151"/>
      <c r="N3" s="151"/>
      <c r="O3" s="151"/>
    </row>
    <row r="4" spans="1:15" x14ac:dyDescent="0.35">
      <c r="A4" s="76"/>
      <c r="B4" s="151"/>
      <c r="C4" s="151"/>
      <c r="D4" s="151"/>
      <c r="E4" s="151"/>
      <c r="F4" s="151"/>
      <c r="G4" s="151"/>
      <c r="H4" s="151"/>
      <c r="I4" s="151"/>
      <c r="J4" s="151"/>
      <c r="K4" s="151"/>
      <c r="L4" s="151"/>
      <c r="M4" s="151"/>
      <c r="N4" s="151"/>
      <c r="O4" s="151"/>
    </row>
    <row r="5" spans="1:15" x14ac:dyDescent="0.35">
      <c r="A5" s="76"/>
      <c r="B5" s="151"/>
      <c r="C5" s="151"/>
      <c r="D5" s="151"/>
      <c r="E5" s="151"/>
      <c r="F5" s="151"/>
      <c r="G5" s="151"/>
      <c r="H5" s="151"/>
      <c r="I5" s="151"/>
      <c r="J5" s="151"/>
      <c r="K5" s="151"/>
      <c r="L5" s="151"/>
      <c r="M5" s="151"/>
      <c r="N5" s="151"/>
      <c r="O5" s="151"/>
    </row>
    <row r="6" spans="1:15" x14ac:dyDescent="0.35">
      <c r="A6" s="76"/>
      <c r="B6" s="151"/>
      <c r="C6" s="151"/>
      <c r="D6" s="151"/>
      <c r="E6" s="151"/>
      <c r="F6" s="151"/>
      <c r="G6" s="151"/>
      <c r="H6" s="151"/>
      <c r="I6" s="151"/>
      <c r="J6" s="151"/>
      <c r="K6" s="151"/>
      <c r="L6" s="151"/>
      <c r="M6" s="151"/>
      <c r="N6" s="151"/>
      <c r="O6" s="151"/>
    </row>
    <row r="7" spans="1:15" x14ac:dyDescent="0.35">
      <c r="A7" s="76"/>
      <c r="B7" s="151"/>
      <c r="C7" s="151"/>
      <c r="D7" s="151"/>
      <c r="E7" s="151"/>
      <c r="F7" s="151"/>
      <c r="G7" s="151"/>
      <c r="H7" s="151"/>
      <c r="I7" s="151"/>
      <c r="J7" s="151"/>
      <c r="K7" s="151"/>
      <c r="L7" s="151"/>
      <c r="M7" s="151"/>
      <c r="N7" s="151"/>
      <c r="O7" s="151"/>
    </row>
    <row r="8" spans="1:15" x14ac:dyDescent="0.35">
      <c r="A8" s="76"/>
      <c r="B8" s="151"/>
      <c r="C8" s="151"/>
      <c r="D8" s="151"/>
      <c r="E8" s="151"/>
      <c r="F8" s="151"/>
      <c r="G8" s="151"/>
      <c r="H8" s="151"/>
      <c r="I8" s="151"/>
      <c r="J8" s="151"/>
      <c r="K8" s="151"/>
      <c r="L8" s="151"/>
      <c r="M8" s="151"/>
      <c r="N8" s="151"/>
      <c r="O8" s="151"/>
    </row>
    <row r="9" spans="1:15" ht="37.5" customHeight="1" x14ac:dyDescent="0.35">
      <c r="A9" s="76"/>
      <c r="B9" s="151"/>
      <c r="C9" s="151"/>
      <c r="D9" s="151"/>
      <c r="E9" s="151"/>
      <c r="F9" s="151"/>
      <c r="G9" s="151"/>
      <c r="H9" s="151"/>
      <c r="I9" s="151"/>
      <c r="J9" s="151"/>
      <c r="K9" s="151"/>
      <c r="L9" s="151"/>
      <c r="M9" s="151"/>
      <c r="N9" s="151"/>
      <c r="O9" s="151"/>
    </row>
    <row r="10" spans="1:15" x14ac:dyDescent="0.35">
      <c r="A10" s="225" t="s">
        <v>42</v>
      </c>
      <c r="B10" s="151" t="s">
        <v>142</v>
      </c>
      <c r="C10" s="151"/>
      <c r="D10" s="151"/>
      <c r="E10" s="151"/>
      <c r="F10" s="151"/>
      <c r="G10" s="151"/>
      <c r="H10" s="151"/>
      <c r="I10" s="151"/>
      <c r="J10" s="151"/>
      <c r="K10" s="151"/>
      <c r="L10" s="151"/>
      <c r="M10" s="151"/>
      <c r="N10" s="151"/>
      <c r="O10" s="151"/>
    </row>
    <row r="11" spans="1:15" x14ac:dyDescent="0.35">
      <c r="A11" s="225"/>
      <c r="B11" s="151"/>
      <c r="C11" s="151"/>
      <c r="D11" s="151"/>
      <c r="E11" s="151"/>
      <c r="F11" s="151"/>
      <c r="G11" s="151"/>
      <c r="H11" s="151"/>
      <c r="I11" s="151"/>
      <c r="J11" s="151"/>
      <c r="K11" s="151"/>
      <c r="L11" s="151"/>
      <c r="M11" s="151"/>
      <c r="N11" s="151"/>
      <c r="O11" s="151"/>
    </row>
    <row r="12" spans="1:15" x14ac:dyDescent="0.35">
      <c r="A12" s="225"/>
      <c r="B12" s="151"/>
      <c r="C12" s="151"/>
      <c r="D12" s="151"/>
      <c r="E12" s="151"/>
      <c r="F12" s="151"/>
      <c r="G12" s="151"/>
      <c r="H12" s="151"/>
      <c r="I12" s="151"/>
      <c r="J12" s="151"/>
      <c r="K12" s="151"/>
      <c r="L12" s="151"/>
      <c r="M12" s="151"/>
      <c r="N12" s="151"/>
      <c r="O12" s="151"/>
    </row>
    <row r="13" spans="1:15" x14ac:dyDescent="0.35">
      <c r="A13" s="225"/>
      <c r="B13" s="151"/>
      <c r="C13" s="151"/>
      <c r="D13" s="151"/>
      <c r="E13" s="151"/>
      <c r="F13" s="151"/>
      <c r="G13" s="151"/>
      <c r="H13" s="151"/>
      <c r="I13" s="151"/>
      <c r="J13" s="151"/>
      <c r="K13" s="151"/>
      <c r="L13" s="151"/>
      <c r="M13" s="151"/>
      <c r="N13" s="151"/>
      <c r="O13" s="151"/>
    </row>
    <row r="14" spans="1:15" x14ac:dyDescent="0.35">
      <c r="A14" s="225"/>
      <c r="B14" s="151"/>
      <c r="C14" s="151"/>
      <c r="D14" s="151"/>
      <c r="E14" s="151"/>
      <c r="F14" s="151"/>
      <c r="G14" s="151"/>
      <c r="H14" s="151"/>
      <c r="I14" s="151"/>
      <c r="J14" s="151"/>
      <c r="K14" s="151"/>
      <c r="L14" s="151"/>
      <c r="M14" s="151"/>
      <c r="N14" s="151"/>
      <c r="O14" s="151"/>
    </row>
    <row r="15" spans="1:15" x14ac:dyDescent="0.35">
      <c r="A15" s="225"/>
      <c r="B15" s="151"/>
      <c r="C15" s="151"/>
      <c r="D15" s="151"/>
      <c r="E15" s="151"/>
      <c r="F15" s="151"/>
      <c r="G15" s="151"/>
      <c r="H15" s="151"/>
      <c r="I15" s="151"/>
      <c r="J15" s="151"/>
      <c r="K15" s="151"/>
      <c r="L15" s="151"/>
      <c r="M15" s="151"/>
      <c r="N15" s="151"/>
      <c r="O15" s="151"/>
    </row>
    <row r="16" spans="1:15" x14ac:dyDescent="0.35">
      <c r="A16" s="225"/>
      <c r="B16" s="151"/>
      <c r="C16" s="151"/>
      <c r="D16" s="151"/>
      <c r="E16" s="151"/>
      <c r="F16" s="151"/>
      <c r="G16" s="151"/>
      <c r="H16" s="151"/>
      <c r="I16" s="151"/>
      <c r="J16" s="151"/>
      <c r="K16" s="151"/>
      <c r="L16" s="151"/>
      <c r="M16" s="151"/>
      <c r="N16" s="151"/>
      <c r="O16" s="151"/>
    </row>
    <row r="17" spans="1:15" x14ac:dyDescent="0.35">
      <c r="A17" s="225"/>
      <c r="B17" s="151"/>
      <c r="C17" s="151"/>
      <c r="D17" s="151"/>
      <c r="E17" s="151"/>
      <c r="F17" s="151"/>
      <c r="G17" s="151"/>
      <c r="H17" s="151"/>
      <c r="I17" s="151"/>
      <c r="J17" s="151"/>
      <c r="K17" s="151"/>
      <c r="L17" s="151"/>
      <c r="M17" s="151"/>
      <c r="N17" s="151"/>
      <c r="O17" s="151"/>
    </row>
    <row r="18" spans="1:15" x14ac:dyDescent="0.35">
      <c r="A18" s="225"/>
      <c r="B18" s="151"/>
      <c r="C18" s="151"/>
      <c r="D18" s="151"/>
      <c r="E18" s="151"/>
      <c r="F18" s="151"/>
      <c r="G18" s="151"/>
      <c r="H18" s="151"/>
      <c r="I18" s="151"/>
      <c r="J18" s="151"/>
      <c r="K18" s="151"/>
      <c r="L18" s="151"/>
      <c r="M18" s="151"/>
      <c r="N18" s="151"/>
      <c r="O18" s="151"/>
    </row>
    <row r="19" spans="1:15" ht="33.5" customHeight="1" x14ac:dyDescent="0.35">
      <c r="A19" s="225"/>
      <c r="B19" s="151"/>
      <c r="C19" s="151"/>
      <c r="D19" s="151"/>
      <c r="E19" s="151"/>
      <c r="F19" s="151"/>
      <c r="G19" s="151"/>
      <c r="H19" s="151"/>
      <c r="I19" s="151"/>
      <c r="J19" s="151"/>
      <c r="K19" s="151"/>
      <c r="L19" s="151"/>
      <c r="M19" s="151"/>
      <c r="N19" s="151"/>
      <c r="O19" s="151"/>
    </row>
    <row r="20" spans="1:15" x14ac:dyDescent="0.35">
      <c r="A20" s="225" t="s">
        <v>43</v>
      </c>
      <c r="B20" s="151" t="s">
        <v>182</v>
      </c>
      <c r="C20" s="151"/>
      <c r="D20" s="151"/>
      <c r="E20" s="151"/>
      <c r="F20" s="151"/>
      <c r="G20" s="151"/>
      <c r="H20" s="151"/>
      <c r="I20" s="151"/>
      <c r="J20" s="151"/>
      <c r="K20" s="151"/>
      <c r="L20" s="151"/>
      <c r="M20" s="151"/>
      <c r="N20" s="151"/>
      <c r="O20" s="151"/>
    </row>
    <row r="21" spans="1:15" x14ac:dyDescent="0.35">
      <c r="A21" s="225"/>
      <c r="B21" s="151"/>
      <c r="C21" s="151"/>
      <c r="D21" s="151"/>
      <c r="E21" s="151"/>
      <c r="F21" s="151"/>
      <c r="G21" s="151"/>
      <c r="H21" s="151"/>
      <c r="I21" s="151"/>
      <c r="J21" s="151"/>
      <c r="K21" s="151"/>
      <c r="L21" s="151"/>
      <c r="M21" s="151"/>
      <c r="N21" s="151"/>
      <c r="O21" s="151"/>
    </row>
    <row r="22" spans="1:15" x14ac:dyDescent="0.35">
      <c r="A22" s="225"/>
      <c r="B22" s="151"/>
      <c r="C22" s="151"/>
      <c r="D22" s="151"/>
      <c r="E22" s="151"/>
      <c r="F22" s="151"/>
      <c r="G22" s="151"/>
      <c r="H22" s="151"/>
      <c r="I22" s="151"/>
      <c r="J22" s="151"/>
      <c r="K22" s="151"/>
      <c r="L22" s="151"/>
      <c r="M22" s="151"/>
      <c r="N22" s="151"/>
      <c r="O22" s="151"/>
    </row>
    <row r="23" spans="1:15" x14ac:dyDescent="0.35">
      <c r="A23" s="225" t="s">
        <v>44</v>
      </c>
      <c r="B23" s="151" t="s">
        <v>183</v>
      </c>
      <c r="C23" s="151"/>
      <c r="D23" s="151"/>
      <c r="E23" s="151"/>
      <c r="F23" s="151"/>
      <c r="G23" s="151"/>
      <c r="H23" s="151"/>
      <c r="I23" s="151"/>
      <c r="J23" s="151"/>
      <c r="K23" s="151"/>
      <c r="L23" s="151"/>
      <c r="M23" s="151"/>
      <c r="N23" s="151"/>
      <c r="O23" s="151"/>
    </row>
    <row r="24" spans="1:15" x14ac:dyDescent="0.35">
      <c r="A24" s="225"/>
      <c r="B24" s="151"/>
      <c r="C24" s="151"/>
      <c r="D24" s="151"/>
      <c r="E24" s="151"/>
      <c r="F24" s="151"/>
      <c r="G24" s="151"/>
      <c r="H24" s="151"/>
      <c r="I24" s="151"/>
      <c r="J24" s="151"/>
      <c r="K24" s="151"/>
      <c r="L24" s="151"/>
      <c r="M24" s="151"/>
      <c r="N24" s="151"/>
      <c r="O24" s="151"/>
    </row>
    <row r="25" spans="1:15" x14ac:dyDescent="0.35">
      <c r="A25" s="225"/>
      <c r="B25" s="151"/>
      <c r="C25" s="151"/>
      <c r="D25" s="151"/>
      <c r="E25" s="151"/>
      <c r="F25" s="151"/>
      <c r="G25" s="151"/>
      <c r="H25" s="151"/>
      <c r="I25" s="151"/>
      <c r="J25" s="151"/>
      <c r="K25" s="151"/>
      <c r="L25" s="151"/>
      <c r="M25" s="151"/>
      <c r="N25" s="151"/>
      <c r="O25" s="151"/>
    </row>
    <row r="26" spans="1:15" ht="15.75" customHeight="1" x14ac:dyDescent="0.35">
      <c r="A26" s="225" t="s">
        <v>45</v>
      </c>
      <c r="B26" s="151" t="s">
        <v>185</v>
      </c>
      <c r="C26" s="151"/>
      <c r="D26" s="151"/>
      <c r="E26" s="151"/>
      <c r="F26" s="151"/>
      <c r="G26" s="151"/>
      <c r="H26" s="151"/>
      <c r="I26" s="151"/>
      <c r="J26" s="151"/>
      <c r="K26" s="151"/>
      <c r="L26" s="151"/>
      <c r="M26" s="151"/>
      <c r="N26" s="151"/>
      <c r="O26" s="151"/>
    </row>
    <row r="27" spans="1:15" x14ac:dyDescent="0.35">
      <c r="A27" s="225"/>
      <c r="B27" s="151"/>
      <c r="C27" s="151"/>
      <c r="D27" s="151"/>
      <c r="E27" s="151"/>
      <c r="F27" s="151"/>
      <c r="G27" s="151"/>
      <c r="H27" s="151"/>
      <c r="I27" s="151"/>
      <c r="J27" s="151"/>
      <c r="K27" s="151"/>
      <c r="L27" s="151"/>
      <c r="M27" s="151"/>
      <c r="N27" s="151"/>
      <c r="O27" s="151"/>
    </row>
    <row r="28" spans="1:15" x14ac:dyDescent="0.35">
      <c r="A28" s="20" t="s">
        <v>46</v>
      </c>
      <c r="B28" s="151" t="s">
        <v>48</v>
      </c>
      <c r="C28" s="151"/>
      <c r="D28" s="151"/>
      <c r="E28" s="151"/>
      <c r="F28" s="151"/>
      <c r="G28" s="151"/>
      <c r="H28" s="151"/>
      <c r="I28" s="151"/>
      <c r="J28" s="151"/>
      <c r="K28" s="151"/>
      <c r="L28" s="151"/>
      <c r="M28" s="151"/>
      <c r="N28" s="151"/>
      <c r="O28" s="151"/>
    </row>
    <row r="29" spans="1:15" x14ac:dyDescent="0.35">
      <c r="A29" s="20"/>
      <c r="B29" s="222" t="s">
        <v>144</v>
      </c>
      <c r="C29" s="222"/>
      <c r="D29" s="222"/>
      <c r="E29" s="222"/>
      <c r="F29" s="222"/>
      <c r="G29" s="222"/>
      <c r="H29" s="222"/>
      <c r="I29" s="222"/>
      <c r="J29" s="222"/>
      <c r="K29" s="222"/>
      <c r="L29" s="222"/>
      <c r="M29" s="222"/>
      <c r="N29" s="222"/>
      <c r="O29" s="222"/>
    </row>
    <row r="30" spans="1:15" ht="15.75" customHeight="1" x14ac:dyDescent="0.35">
      <c r="A30" s="20"/>
      <c r="B30" s="151" t="s">
        <v>181</v>
      </c>
      <c r="C30" s="151"/>
      <c r="D30" s="151"/>
      <c r="E30" s="151"/>
      <c r="F30" s="151"/>
      <c r="G30" s="151"/>
      <c r="H30" s="151"/>
      <c r="I30" s="151"/>
      <c r="J30" s="151"/>
      <c r="K30" s="151"/>
      <c r="L30" s="151"/>
      <c r="M30" s="151"/>
      <c r="N30" s="151"/>
      <c r="O30" s="151"/>
    </row>
    <row r="31" spans="1:15" x14ac:dyDescent="0.35">
      <c r="A31" s="20"/>
      <c r="B31" s="151"/>
      <c r="C31" s="151"/>
      <c r="D31" s="151"/>
      <c r="E31" s="151"/>
      <c r="F31" s="151"/>
      <c r="G31" s="151"/>
      <c r="H31" s="151"/>
      <c r="I31" s="151"/>
      <c r="J31" s="151"/>
      <c r="K31" s="151"/>
      <c r="L31" s="151"/>
      <c r="M31" s="151"/>
      <c r="N31" s="151"/>
      <c r="O31" s="151"/>
    </row>
    <row r="32" spans="1:15" x14ac:dyDescent="0.35">
      <c r="A32" s="20"/>
      <c r="B32" s="151"/>
      <c r="C32" s="151"/>
      <c r="D32" s="151"/>
      <c r="E32" s="151"/>
      <c r="F32" s="151"/>
      <c r="G32" s="151"/>
      <c r="H32" s="151"/>
      <c r="I32" s="151"/>
      <c r="J32" s="151"/>
      <c r="K32" s="151"/>
      <c r="L32" s="151"/>
      <c r="M32" s="151"/>
      <c r="N32" s="151"/>
      <c r="O32" s="151"/>
    </row>
    <row r="33" spans="1:15" x14ac:dyDescent="0.35">
      <c r="A33" s="20" t="s">
        <v>47</v>
      </c>
      <c r="B33" s="151" t="s">
        <v>49</v>
      </c>
      <c r="C33" s="151"/>
      <c r="D33" s="151"/>
      <c r="E33" s="151"/>
      <c r="F33" s="151"/>
      <c r="G33" s="151"/>
      <c r="H33" s="151"/>
      <c r="I33" s="151"/>
      <c r="J33" s="151"/>
      <c r="K33" s="151"/>
      <c r="L33" s="151"/>
      <c r="M33" s="151"/>
      <c r="N33" s="151"/>
      <c r="O33" s="151"/>
    </row>
    <row r="34" spans="1:15" x14ac:dyDescent="0.35">
      <c r="A34" s="20"/>
      <c r="B34" s="151" t="s">
        <v>50</v>
      </c>
      <c r="C34" s="151"/>
      <c r="D34" s="151"/>
      <c r="E34" s="151"/>
      <c r="F34" s="151"/>
      <c r="G34" s="151"/>
      <c r="H34" s="151"/>
      <c r="I34" s="151"/>
      <c r="J34" s="151"/>
      <c r="K34" s="151"/>
      <c r="L34" s="151"/>
      <c r="M34" s="151"/>
      <c r="N34" s="151"/>
      <c r="O34" s="151"/>
    </row>
    <row r="35" spans="1:15" x14ac:dyDescent="0.35">
      <c r="A35" s="20"/>
      <c r="B35" s="151" t="s">
        <v>51</v>
      </c>
      <c r="C35" s="151"/>
      <c r="D35" s="151"/>
      <c r="E35" s="151"/>
      <c r="F35" s="151"/>
      <c r="G35" s="151"/>
      <c r="H35" s="151"/>
      <c r="I35" s="151"/>
      <c r="J35" s="151"/>
      <c r="K35" s="151"/>
      <c r="L35" s="151"/>
      <c r="M35" s="151"/>
      <c r="N35" s="151"/>
      <c r="O35" s="151"/>
    </row>
    <row r="36" spans="1:15" ht="15.75" customHeight="1" x14ac:dyDescent="0.35">
      <c r="A36" s="20"/>
      <c r="B36" s="151" t="s">
        <v>71</v>
      </c>
      <c r="C36" s="151"/>
      <c r="D36" s="151"/>
      <c r="E36" s="151"/>
      <c r="F36" s="151"/>
      <c r="G36" s="151"/>
      <c r="H36" s="151"/>
      <c r="I36" s="151"/>
      <c r="J36" s="151"/>
      <c r="K36" s="151"/>
      <c r="L36" s="151"/>
      <c r="M36" s="151"/>
      <c r="N36" s="151"/>
      <c r="O36" s="151"/>
    </row>
    <row r="37" spans="1:15" ht="15.75" customHeight="1" x14ac:dyDescent="0.35">
      <c r="A37" s="20"/>
      <c r="B37" s="151"/>
      <c r="C37" s="151"/>
      <c r="D37" s="151"/>
      <c r="E37" s="151"/>
      <c r="F37" s="151"/>
      <c r="G37" s="151"/>
      <c r="H37" s="151"/>
      <c r="I37" s="151"/>
      <c r="J37" s="151"/>
      <c r="K37" s="151"/>
      <c r="L37" s="151"/>
      <c r="M37" s="151"/>
      <c r="N37" s="151"/>
      <c r="O37" s="151"/>
    </row>
    <row r="38" spans="1:15" x14ac:dyDescent="0.35">
      <c r="A38" s="20"/>
      <c r="B38" s="151"/>
      <c r="C38" s="151"/>
      <c r="D38" s="151"/>
      <c r="E38" s="151"/>
      <c r="F38" s="151"/>
      <c r="G38" s="151"/>
      <c r="H38" s="151"/>
      <c r="I38" s="151"/>
      <c r="J38" s="151"/>
      <c r="K38" s="151"/>
      <c r="L38" s="151"/>
      <c r="M38" s="151"/>
      <c r="N38" s="151"/>
      <c r="O38" s="151"/>
    </row>
    <row r="39" spans="1:15" x14ac:dyDescent="0.35">
      <c r="A39" s="20"/>
      <c r="B39" s="151" t="s">
        <v>72</v>
      </c>
      <c r="C39" s="151"/>
      <c r="D39" s="151"/>
      <c r="E39" s="151"/>
      <c r="F39" s="151"/>
      <c r="G39" s="151"/>
      <c r="H39" s="151"/>
      <c r="I39" s="151"/>
      <c r="J39" s="151"/>
      <c r="K39" s="151"/>
      <c r="L39" s="151"/>
      <c r="M39" s="151"/>
      <c r="N39" s="151"/>
      <c r="O39" s="151"/>
    </row>
    <row r="40" spans="1:15" x14ac:dyDescent="0.35">
      <c r="A40" s="20"/>
      <c r="B40" s="151"/>
      <c r="C40" s="151"/>
      <c r="D40" s="151"/>
      <c r="E40" s="151"/>
      <c r="F40" s="151"/>
      <c r="G40" s="151"/>
      <c r="H40" s="151"/>
      <c r="I40" s="151"/>
      <c r="J40" s="151"/>
      <c r="K40" s="151"/>
      <c r="L40" s="151"/>
      <c r="M40" s="151"/>
      <c r="N40" s="151"/>
      <c r="O40" s="151"/>
    </row>
    <row r="41" spans="1:15" x14ac:dyDescent="0.35">
      <c r="A41" s="20" t="s">
        <v>131</v>
      </c>
      <c r="B41" s="222" t="s">
        <v>184</v>
      </c>
      <c r="C41" s="222"/>
      <c r="D41" s="222"/>
      <c r="E41" s="222"/>
      <c r="F41" s="222"/>
      <c r="G41" s="222"/>
      <c r="H41" s="222"/>
      <c r="I41" s="222"/>
      <c r="J41" s="222"/>
      <c r="K41" s="222"/>
      <c r="L41" s="222"/>
      <c r="M41" s="222"/>
      <c r="N41" s="222"/>
      <c r="O41" s="222"/>
    </row>
    <row r="42" spans="1:15" x14ac:dyDescent="0.35">
      <c r="A42" s="20"/>
      <c r="B42" s="221" t="s">
        <v>307</v>
      </c>
      <c r="C42" s="221"/>
      <c r="D42" s="221"/>
      <c r="E42" s="221"/>
      <c r="F42" s="221"/>
      <c r="G42" s="221"/>
      <c r="H42" s="221"/>
      <c r="I42" s="221"/>
      <c r="J42" s="221"/>
      <c r="K42" s="221"/>
      <c r="L42" s="221"/>
      <c r="M42" s="221"/>
      <c r="N42" s="221"/>
      <c r="O42" s="221"/>
    </row>
    <row r="43" spans="1:15" x14ac:dyDescent="0.35">
      <c r="A43" s="20"/>
      <c r="B43" s="221" t="s">
        <v>306</v>
      </c>
      <c r="C43" s="221"/>
      <c r="D43" s="221"/>
      <c r="E43" s="221"/>
      <c r="F43" s="221"/>
      <c r="G43" s="221"/>
      <c r="H43" s="221"/>
      <c r="I43" s="221"/>
      <c r="J43" s="221"/>
      <c r="K43" s="221"/>
      <c r="L43" s="221"/>
      <c r="M43" s="221"/>
      <c r="N43" s="221"/>
      <c r="O43" s="221"/>
    </row>
    <row r="44" spans="1:15" x14ac:dyDescent="0.35">
      <c r="A44" s="20"/>
      <c r="B44" s="221" t="s">
        <v>305</v>
      </c>
      <c r="C44" s="221"/>
      <c r="D44" s="221"/>
      <c r="E44" s="221"/>
      <c r="F44" s="221"/>
      <c r="G44" s="221"/>
      <c r="H44" s="221"/>
      <c r="I44" s="221"/>
      <c r="J44" s="221"/>
      <c r="K44" s="221"/>
      <c r="L44" s="221"/>
      <c r="M44" s="221"/>
      <c r="N44" s="221"/>
      <c r="O44" s="221"/>
    </row>
    <row r="45" spans="1:15" x14ac:dyDescent="0.35">
      <c r="A45" s="20"/>
      <c r="B45" s="77"/>
      <c r="C45" s="77"/>
      <c r="D45" s="77"/>
      <c r="E45" s="77"/>
      <c r="F45" s="77"/>
      <c r="G45" s="77"/>
      <c r="H45" s="77"/>
      <c r="I45" s="77"/>
      <c r="J45" s="77"/>
      <c r="K45" s="77"/>
      <c r="L45" s="77"/>
      <c r="M45" s="77"/>
      <c r="N45" s="77"/>
      <c r="O45" s="77"/>
    </row>
  </sheetData>
  <mergeCells count="22">
    <mergeCell ref="A1:O1"/>
    <mergeCell ref="B2:O9"/>
    <mergeCell ref="A10:A19"/>
    <mergeCell ref="B35:O35"/>
    <mergeCell ref="B36:O38"/>
    <mergeCell ref="B26:O27"/>
    <mergeCell ref="B34:O34"/>
    <mergeCell ref="B10:O19"/>
    <mergeCell ref="A20:A22"/>
    <mergeCell ref="B20:O22"/>
    <mergeCell ref="A23:A25"/>
    <mergeCell ref="B23:O25"/>
    <mergeCell ref="A26:A27"/>
    <mergeCell ref="B28:O28"/>
    <mergeCell ref="B29:O29"/>
    <mergeCell ref="B30:O32"/>
    <mergeCell ref="B44:O44"/>
    <mergeCell ref="B33:O33"/>
    <mergeCell ref="B41:O41"/>
    <mergeCell ref="B39:O40"/>
    <mergeCell ref="B42:O42"/>
    <mergeCell ref="B43:O4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8E8C9-6B8E-4FBA-90ED-7685A6C77905}">
  <sheetPr>
    <pageSetUpPr fitToPage="1"/>
  </sheetPr>
  <dimension ref="A1:D93"/>
  <sheetViews>
    <sheetView topLeftCell="A88" zoomScaleNormal="100" workbookViewId="0">
      <selection activeCell="F4" sqref="F4"/>
    </sheetView>
  </sheetViews>
  <sheetFormatPr defaultColWidth="9.1796875" defaultRowHeight="15.5" x14ac:dyDescent="0.35"/>
  <cols>
    <col min="1" max="1" width="10" style="97" customWidth="1"/>
    <col min="2" max="2" width="56.453125" style="97" customWidth="1"/>
    <col min="3" max="3" width="50.7265625" style="97" customWidth="1"/>
    <col min="4" max="4" width="32" style="97" customWidth="1"/>
    <col min="5" max="5" width="57.26953125" style="97" customWidth="1"/>
    <col min="6" max="6" width="22" style="97" customWidth="1"/>
    <col min="7" max="16384" width="9.1796875" style="97"/>
  </cols>
  <sheetData>
    <row r="1" spans="1:4" x14ac:dyDescent="0.35">
      <c r="D1" s="99"/>
    </row>
    <row r="2" spans="1:4" x14ac:dyDescent="0.35">
      <c r="A2" s="230" t="str">
        <f>Pasiūlymas!B30</f>
        <v>Gyvybinių funkcijų monitorius (II tipas)</v>
      </c>
      <c r="B2" s="230"/>
      <c r="C2" s="230"/>
      <c r="D2" s="230"/>
    </row>
    <row r="3" spans="1:4" x14ac:dyDescent="0.35">
      <c r="A3" s="111" t="s">
        <v>11</v>
      </c>
      <c r="B3" s="112"/>
      <c r="C3" s="112"/>
      <c r="D3" s="113"/>
    </row>
    <row r="4" spans="1:4" s="98" customFormat="1" ht="82.5" customHeight="1" x14ac:dyDescent="0.35">
      <c r="A4" s="114" t="s">
        <v>33</v>
      </c>
      <c r="B4" s="114" t="s">
        <v>34</v>
      </c>
      <c r="C4" s="114" t="s">
        <v>35</v>
      </c>
      <c r="D4" s="115" t="s">
        <v>36</v>
      </c>
    </row>
    <row r="5" spans="1:4" s="98" customFormat="1" ht="31" x14ac:dyDescent="0.35">
      <c r="A5" s="100" t="s">
        <v>138</v>
      </c>
      <c r="B5" s="116" t="s">
        <v>160</v>
      </c>
      <c r="C5" s="103" t="s">
        <v>161</v>
      </c>
      <c r="D5" s="117"/>
    </row>
    <row r="6" spans="1:4" s="98" customFormat="1" ht="30" x14ac:dyDescent="0.35">
      <c r="A6" s="120" t="s">
        <v>139</v>
      </c>
      <c r="B6" s="121" t="s">
        <v>188</v>
      </c>
      <c r="C6" s="103"/>
      <c r="D6" s="117"/>
    </row>
    <row r="7" spans="1:4" s="98" customFormat="1" x14ac:dyDescent="0.35">
      <c r="A7" s="226" t="s">
        <v>311</v>
      </c>
      <c r="B7" s="228" t="s">
        <v>189</v>
      </c>
      <c r="C7" s="103" t="s">
        <v>190</v>
      </c>
      <c r="D7" s="117"/>
    </row>
    <row r="8" spans="1:4" s="98" customFormat="1" x14ac:dyDescent="0.35">
      <c r="A8" s="227"/>
      <c r="B8" s="229"/>
      <c r="C8" s="103" t="s">
        <v>191</v>
      </c>
      <c r="D8" s="117"/>
    </row>
    <row r="9" spans="1:4" s="98" customFormat="1" x14ac:dyDescent="0.35">
      <c r="A9" s="226" t="s">
        <v>312</v>
      </c>
      <c r="B9" s="228" t="s">
        <v>163</v>
      </c>
      <c r="C9" s="118" t="s">
        <v>192</v>
      </c>
      <c r="D9" s="117"/>
    </row>
    <row r="10" spans="1:4" s="98" customFormat="1" x14ac:dyDescent="0.35">
      <c r="A10" s="227"/>
      <c r="B10" s="229"/>
      <c r="C10" s="118" t="s">
        <v>193</v>
      </c>
      <c r="D10" s="117"/>
    </row>
    <row r="11" spans="1:4" s="98" customFormat="1" x14ac:dyDescent="0.35">
      <c r="A11" s="226" t="s">
        <v>313</v>
      </c>
      <c r="B11" s="228" t="s">
        <v>194</v>
      </c>
      <c r="C11" s="118" t="s">
        <v>195</v>
      </c>
      <c r="D11" s="117"/>
    </row>
    <row r="12" spans="1:4" s="98" customFormat="1" ht="46.5" x14ac:dyDescent="0.35">
      <c r="A12" s="227"/>
      <c r="B12" s="229"/>
      <c r="C12" s="103" t="s">
        <v>196</v>
      </c>
      <c r="D12" s="119"/>
    </row>
    <row r="13" spans="1:4" s="98" customFormat="1" ht="31" x14ac:dyDescent="0.35">
      <c r="A13" s="100" t="s">
        <v>314</v>
      </c>
      <c r="B13" s="118" t="s">
        <v>197</v>
      </c>
      <c r="C13" s="103" t="s">
        <v>198</v>
      </c>
      <c r="D13" s="119"/>
    </row>
    <row r="14" spans="1:4" s="98" customFormat="1" x14ac:dyDescent="0.35">
      <c r="A14" s="100" t="s">
        <v>315</v>
      </c>
      <c r="B14" s="122" t="s">
        <v>199</v>
      </c>
      <c r="C14" s="103" t="s">
        <v>200</v>
      </c>
      <c r="D14" s="119"/>
    </row>
    <row r="15" spans="1:4" s="98" customFormat="1" ht="19.899999999999999" customHeight="1" x14ac:dyDescent="0.35">
      <c r="A15" s="100" t="s">
        <v>316</v>
      </c>
      <c r="B15" s="122" t="s">
        <v>201</v>
      </c>
      <c r="C15" s="123" t="s">
        <v>202</v>
      </c>
      <c r="D15" s="119"/>
    </row>
    <row r="16" spans="1:4" s="98" customFormat="1" x14ac:dyDescent="0.35">
      <c r="A16" s="226" t="s">
        <v>140</v>
      </c>
      <c r="B16" s="228" t="s">
        <v>203</v>
      </c>
      <c r="C16" s="103" t="s">
        <v>204</v>
      </c>
      <c r="D16" s="119"/>
    </row>
    <row r="17" spans="1:4" s="98" customFormat="1" x14ac:dyDescent="0.35">
      <c r="A17" s="231"/>
      <c r="B17" s="232"/>
      <c r="C17" s="103" t="s">
        <v>205</v>
      </c>
      <c r="D17" s="119"/>
    </row>
    <row r="18" spans="1:4" s="98" customFormat="1" x14ac:dyDescent="0.35">
      <c r="A18" s="231"/>
      <c r="B18" s="232"/>
      <c r="C18" s="103" t="s">
        <v>206</v>
      </c>
      <c r="D18" s="119"/>
    </row>
    <row r="19" spans="1:4" s="98" customFormat="1" x14ac:dyDescent="0.35">
      <c r="A19" s="231"/>
      <c r="B19" s="232"/>
      <c r="C19" s="103" t="s">
        <v>207</v>
      </c>
      <c r="D19" s="119"/>
    </row>
    <row r="20" spans="1:4" s="98" customFormat="1" x14ac:dyDescent="0.35">
      <c r="A20" s="231"/>
      <c r="B20" s="232"/>
      <c r="C20" s="103" t="s">
        <v>208</v>
      </c>
      <c r="D20" s="119"/>
    </row>
    <row r="21" spans="1:4" s="98" customFormat="1" x14ac:dyDescent="0.35">
      <c r="A21" s="231"/>
      <c r="B21" s="232"/>
      <c r="C21" s="103" t="s">
        <v>209</v>
      </c>
      <c r="D21" s="119"/>
    </row>
    <row r="22" spans="1:4" s="98" customFormat="1" ht="31" x14ac:dyDescent="0.35">
      <c r="A22" s="226" t="s">
        <v>146</v>
      </c>
      <c r="B22" s="233" t="s">
        <v>210</v>
      </c>
      <c r="C22" s="103" t="s">
        <v>211</v>
      </c>
      <c r="D22" s="119"/>
    </row>
    <row r="23" spans="1:4" s="98" customFormat="1" x14ac:dyDescent="0.35">
      <c r="A23" s="231"/>
      <c r="B23" s="234"/>
      <c r="C23" s="103" t="s">
        <v>212</v>
      </c>
      <c r="D23" s="119"/>
    </row>
    <row r="24" spans="1:4" s="98" customFormat="1" ht="31" x14ac:dyDescent="0.35">
      <c r="A24" s="231"/>
      <c r="B24" s="234"/>
      <c r="C24" s="103" t="s">
        <v>213</v>
      </c>
      <c r="D24" s="119"/>
    </row>
    <row r="25" spans="1:4" s="98" customFormat="1" ht="47.25" customHeight="1" x14ac:dyDescent="0.35">
      <c r="A25" s="227"/>
      <c r="B25" s="235"/>
      <c r="C25" s="103" t="s">
        <v>214</v>
      </c>
      <c r="D25" s="119"/>
    </row>
    <row r="26" spans="1:4" s="98" customFormat="1" x14ac:dyDescent="0.35">
      <c r="A26" s="226" t="s">
        <v>147</v>
      </c>
      <c r="B26" s="228" t="s">
        <v>215</v>
      </c>
      <c r="C26" s="103" t="s">
        <v>216</v>
      </c>
      <c r="D26" s="119"/>
    </row>
    <row r="27" spans="1:4" s="98" customFormat="1" ht="31" x14ac:dyDescent="0.35">
      <c r="A27" s="231"/>
      <c r="B27" s="232"/>
      <c r="C27" s="103" t="s">
        <v>217</v>
      </c>
      <c r="D27" s="119"/>
    </row>
    <row r="28" spans="1:4" s="98" customFormat="1" ht="31" x14ac:dyDescent="0.35">
      <c r="A28" s="227"/>
      <c r="B28" s="229"/>
      <c r="C28" s="103" t="s">
        <v>218</v>
      </c>
      <c r="D28" s="119"/>
    </row>
    <row r="29" spans="1:4" s="98" customFormat="1" ht="31" x14ac:dyDescent="0.35">
      <c r="A29" s="226" t="s">
        <v>165</v>
      </c>
      <c r="B29" s="228" t="s">
        <v>219</v>
      </c>
      <c r="C29" s="103" t="s">
        <v>220</v>
      </c>
      <c r="D29" s="119"/>
    </row>
    <row r="30" spans="1:4" s="98" customFormat="1" x14ac:dyDescent="0.35">
      <c r="A30" s="231"/>
      <c r="B30" s="232"/>
      <c r="C30" s="103" t="s">
        <v>221</v>
      </c>
      <c r="D30" s="119"/>
    </row>
    <row r="31" spans="1:4" s="98" customFormat="1" ht="17.25" customHeight="1" x14ac:dyDescent="0.35">
      <c r="A31" s="227"/>
      <c r="B31" s="229"/>
      <c r="C31" s="103" t="s">
        <v>222</v>
      </c>
      <c r="D31" s="119"/>
    </row>
    <row r="32" spans="1:4" s="98" customFormat="1" x14ac:dyDescent="0.35">
      <c r="A32" s="226" t="s">
        <v>166</v>
      </c>
      <c r="B32" s="228" t="s">
        <v>223</v>
      </c>
      <c r="C32" s="103" t="s">
        <v>224</v>
      </c>
      <c r="D32" s="119"/>
    </row>
    <row r="33" spans="1:4" s="98" customFormat="1" ht="31" x14ac:dyDescent="0.35">
      <c r="A33" s="231"/>
      <c r="B33" s="232"/>
      <c r="C33" s="103" t="s">
        <v>225</v>
      </c>
      <c r="D33" s="119"/>
    </row>
    <row r="34" spans="1:4" s="98" customFormat="1" ht="31" x14ac:dyDescent="0.35">
      <c r="A34" s="231"/>
      <c r="B34" s="232"/>
      <c r="C34" s="103" t="s">
        <v>226</v>
      </c>
      <c r="D34" s="119"/>
    </row>
    <row r="35" spans="1:4" s="98" customFormat="1" ht="31" x14ac:dyDescent="0.35">
      <c r="A35" s="227"/>
      <c r="B35" s="229"/>
      <c r="C35" s="103" t="s">
        <v>227</v>
      </c>
      <c r="D35" s="119"/>
    </row>
    <row r="36" spans="1:4" s="98" customFormat="1" ht="31" x14ac:dyDescent="0.35">
      <c r="A36" s="226" t="s">
        <v>167</v>
      </c>
      <c r="B36" s="228" t="s">
        <v>228</v>
      </c>
      <c r="C36" s="103" t="s">
        <v>229</v>
      </c>
      <c r="D36" s="119"/>
    </row>
    <row r="37" spans="1:4" s="98" customFormat="1" ht="31" x14ac:dyDescent="0.35">
      <c r="A37" s="231"/>
      <c r="B37" s="232"/>
      <c r="C37" s="103" t="s">
        <v>230</v>
      </c>
      <c r="D37" s="119"/>
    </row>
    <row r="38" spans="1:4" s="98" customFormat="1" ht="31" x14ac:dyDescent="0.35">
      <c r="A38" s="231"/>
      <c r="B38" s="232"/>
      <c r="C38" s="103" t="s">
        <v>231</v>
      </c>
      <c r="D38" s="119"/>
    </row>
    <row r="39" spans="1:4" s="98" customFormat="1" ht="33" customHeight="1" x14ac:dyDescent="0.35">
      <c r="A39" s="231"/>
      <c r="B39" s="232"/>
      <c r="C39" s="103" t="s">
        <v>232</v>
      </c>
      <c r="D39" s="119"/>
    </row>
    <row r="40" spans="1:4" s="98" customFormat="1" ht="31" x14ac:dyDescent="0.35">
      <c r="A40" s="227"/>
      <c r="B40" s="229"/>
      <c r="C40" s="103" t="s">
        <v>233</v>
      </c>
      <c r="D40" s="119"/>
    </row>
    <row r="41" spans="1:4" s="98" customFormat="1" ht="31" x14ac:dyDescent="0.35">
      <c r="A41" s="102" t="s">
        <v>168</v>
      </c>
      <c r="B41" s="103" t="s">
        <v>234</v>
      </c>
      <c r="C41" s="105" t="s">
        <v>162</v>
      </c>
      <c r="D41" s="119"/>
    </row>
    <row r="42" spans="1:4" s="98" customFormat="1" ht="31" x14ac:dyDescent="0.35">
      <c r="A42" s="102" t="s">
        <v>169</v>
      </c>
      <c r="B42" s="103" t="s">
        <v>235</v>
      </c>
      <c r="C42" s="105" t="s">
        <v>236</v>
      </c>
      <c r="D42" s="119"/>
    </row>
    <row r="43" spans="1:4" s="98" customFormat="1" ht="31" x14ac:dyDescent="0.35">
      <c r="A43" s="102" t="s">
        <v>170</v>
      </c>
      <c r="B43" s="103" t="s">
        <v>237</v>
      </c>
      <c r="C43" s="105" t="s">
        <v>162</v>
      </c>
      <c r="D43" s="119"/>
    </row>
    <row r="44" spans="1:4" s="98" customFormat="1" x14ac:dyDescent="0.35">
      <c r="A44" s="102" t="s">
        <v>171</v>
      </c>
      <c r="B44" s="103" t="s">
        <v>238</v>
      </c>
      <c r="C44" s="105" t="s">
        <v>239</v>
      </c>
      <c r="D44" s="119"/>
    </row>
    <row r="45" spans="1:4" s="98" customFormat="1" ht="62" x14ac:dyDescent="0.35">
      <c r="A45" s="102" t="s">
        <v>172</v>
      </c>
      <c r="B45" s="103" t="s">
        <v>240</v>
      </c>
      <c r="C45" s="105" t="s">
        <v>162</v>
      </c>
      <c r="D45" s="119"/>
    </row>
    <row r="46" spans="1:4" s="98" customFormat="1" x14ac:dyDescent="0.35">
      <c r="A46" s="226" t="s">
        <v>174</v>
      </c>
      <c r="B46" s="228" t="s">
        <v>242</v>
      </c>
      <c r="C46" s="105" t="s">
        <v>310</v>
      </c>
      <c r="D46" s="119"/>
    </row>
    <row r="47" spans="1:4" s="98" customFormat="1" x14ac:dyDescent="0.35">
      <c r="A47" s="227"/>
      <c r="B47" s="229"/>
      <c r="C47" s="105" t="s">
        <v>308</v>
      </c>
      <c r="D47" s="119"/>
    </row>
    <row r="48" spans="1:4" s="98" customFormat="1" x14ac:dyDescent="0.35">
      <c r="A48" s="100" t="s">
        <v>241</v>
      </c>
      <c r="B48" s="103" t="s">
        <v>244</v>
      </c>
      <c r="C48" s="103"/>
      <c r="D48" s="119"/>
    </row>
    <row r="49" spans="1:4" s="98" customFormat="1" x14ac:dyDescent="0.35">
      <c r="A49" s="100" t="s">
        <v>317</v>
      </c>
      <c r="B49" s="118" t="s">
        <v>246</v>
      </c>
      <c r="C49" s="103" t="s">
        <v>247</v>
      </c>
      <c r="D49" s="119"/>
    </row>
    <row r="50" spans="1:4" s="98" customFormat="1" ht="31" x14ac:dyDescent="0.35">
      <c r="A50" s="100" t="s">
        <v>318</v>
      </c>
      <c r="B50" s="122" t="s">
        <v>249</v>
      </c>
      <c r="C50" s="103" t="s">
        <v>250</v>
      </c>
      <c r="D50" s="119"/>
    </row>
    <row r="51" spans="1:4" s="98" customFormat="1" x14ac:dyDescent="0.35">
      <c r="A51" s="100" t="s">
        <v>319</v>
      </c>
      <c r="B51" s="122" t="s">
        <v>251</v>
      </c>
      <c r="C51" s="103" t="s">
        <v>162</v>
      </c>
      <c r="D51" s="119"/>
    </row>
    <row r="52" spans="1:4" s="98" customFormat="1" x14ac:dyDescent="0.35">
      <c r="A52" s="100" t="s">
        <v>243</v>
      </c>
      <c r="B52" s="103" t="s">
        <v>253</v>
      </c>
      <c r="C52" s="103"/>
      <c r="D52" s="119"/>
    </row>
    <row r="53" spans="1:4" s="98" customFormat="1" x14ac:dyDescent="0.35">
      <c r="A53" s="100" t="s">
        <v>245</v>
      </c>
      <c r="B53" s="122" t="s">
        <v>255</v>
      </c>
      <c r="C53" s="103" t="s">
        <v>256</v>
      </c>
      <c r="D53" s="119"/>
    </row>
    <row r="54" spans="1:4" s="98" customFormat="1" ht="39.75" customHeight="1" x14ac:dyDescent="0.35">
      <c r="A54" s="100" t="s">
        <v>248</v>
      </c>
      <c r="B54" s="118" t="s">
        <v>258</v>
      </c>
      <c r="C54" s="103" t="s">
        <v>259</v>
      </c>
      <c r="D54" s="119"/>
    </row>
    <row r="55" spans="1:4" s="98" customFormat="1" ht="23.25" customHeight="1" x14ac:dyDescent="0.35">
      <c r="A55" s="102" t="s">
        <v>252</v>
      </c>
      <c r="B55" s="104" t="s">
        <v>261</v>
      </c>
      <c r="C55" s="103"/>
      <c r="D55" s="119"/>
    </row>
    <row r="56" spans="1:4" s="98" customFormat="1" ht="31" x14ac:dyDescent="0.35">
      <c r="A56" s="226" t="s">
        <v>254</v>
      </c>
      <c r="B56" s="228" t="s">
        <v>164</v>
      </c>
      <c r="C56" s="105" t="s">
        <v>262</v>
      </c>
      <c r="D56" s="119"/>
    </row>
    <row r="57" spans="1:4" s="98" customFormat="1" ht="31" x14ac:dyDescent="0.35">
      <c r="A57" s="227"/>
      <c r="B57" s="229"/>
      <c r="C57" s="105" t="s">
        <v>263</v>
      </c>
      <c r="D57" s="119"/>
    </row>
    <row r="58" spans="1:4" s="98" customFormat="1" x14ac:dyDescent="0.35">
      <c r="A58" s="226" t="s">
        <v>257</v>
      </c>
      <c r="B58" s="228" t="s">
        <v>264</v>
      </c>
      <c r="C58" s="105" t="s">
        <v>265</v>
      </c>
      <c r="D58" s="119"/>
    </row>
    <row r="59" spans="1:4" s="98" customFormat="1" ht="17.25" customHeight="1" x14ac:dyDescent="0.35">
      <c r="A59" s="231"/>
      <c r="B59" s="232"/>
      <c r="C59" s="105" t="s">
        <v>266</v>
      </c>
      <c r="D59" s="119"/>
    </row>
    <row r="60" spans="1:4" s="98" customFormat="1" x14ac:dyDescent="0.35">
      <c r="A60" s="231"/>
      <c r="B60" s="232"/>
      <c r="C60" s="105" t="s">
        <v>267</v>
      </c>
      <c r="D60" s="119"/>
    </row>
    <row r="61" spans="1:4" s="98" customFormat="1" x14ac:dyDescent="0.35">
      <c r="A61" s="231"/>
      <c r="B61" s="232"/>
      <c r="C61" s="105" t="s">
        <v>268</v>
      </c>
      <c r="D61" s="119"/>
    </row>
    <row r="62" spans="1:4" s="98" customFormat="1" x14ac:dyDescent="0.35">
      <c r="A62" s="226" t="s">
        <v>320</v>
      </c>
      <c r="B62" s="228" t="s">
        <v>269</v>
      </c>
      <c r="C62" s="105" t="s">
        <v>270</v>
      </c>
      <c r="D62" s="119"/>
    </row>
    <row r="63" spans="1:4" s="98" customFormat="1" x14ac:dyDescent="0.35">
      <c r="A63" s="231"/>
      <c r="B63" s="232"/>
      <c r="C63" s="105" t="s">
        <v>271</v>
      </c>
      <c r="D63" s="119"/>
    </row>
    <row r="64" spans="1:4" s="98" customFormat="1" x14ac:dyDescent="0.35">
      <c r="A64" s="226" t="s">
        <v>321</v>
      </c>
      <c r="B64" s="228" t="s">
        <v>272</v>
      </c>
      <c r="C64" s="105" t="s">
        <v>273</v>
      </c>
      <c r="D64" s="119"/>
    </row>
    <row r="65" spans="1:4" s="98" customFormat="1" x14ac:dyDescent="0.35">
      <c r="A65" s="231"/>
      <c r="B65" s="232"/>
      <c r="C65" s="103" t="s">
        <v>205</v>
      </c>
      <c r="D65" s="119"/>
    </row>
    <row r="66" spans="1:4" s="98" customFormat="1" x14ac:dyDescent="0.35">
      <c r="A66" s="231"/>
      <c r="B66" s="232"/>
      <c r="C66" s="105" t="s">
        <v>274</v>
      </c>
      <c r="D66" s="119"/>
    </row>
    <row r="67" spans="1:4" s="98" customFormat="1" x14ac:dyDescent="0.35">
      <c r="A67" s="231"/>
      <c r="B67" s="232"/>
      <c r="C67" s="105" t="s">
        <v>275</v>
      </c>
      <c r="D67" s="119"/>
    </row>
    <row r="68" spans="1:4" s="98" customFormat="1" x14ac:dyDescent="0.35">
      <c r="A68" s="231"/>
      <c r="B68" s="232"/>
      <c r="C68" s="105" t="s">
        <v>276</v>
      </c>
      <c r="D68" s="119"/>
    </row>
    <row r="69" spans="1:4" s="98" customFormat="1" x14ac:dyDescent="0.35">
      <c r="A69" s="231"/>
      <c r="B69" s="232"/>
      <c r="C69" s="105" t="s">
        <v>277</v>
      </c>
      <c r="D69" s="119"/>
    </row>
    <row r="70" spans="1:4" s="98" customFormat="1" x14ac:dyDescent="0.35">
      <c r="A70" s="231"/>
      <c r="B70" s="232"/>
      <c r="C70" s="106" t="s">
        <v>278</v>
      </c>
      <c r="D70" s="119"/>
    </row>
    <row r="71" spans="1:4" s="98" customFormat="1" ht="31" x14ac:dyDescent="0.35">
      <c r="A71" s="226" t="s">
        <v>322</v>
      </c>
      <c r="B71" s="228" t="s">
        <v>279</v>
      </c>
      <c r="C71" s="106" t="s">
        <v>280</v>
      </c>
      <c r="D71" s="119"/>
    </row>
    <row r="72" spans="1:4" s="98" customFormat="1" x14ac:dyDescent="0.35">
      <c r="A72" s="227"/>
      <c r="B72" s="229"/>
      <c r="C72" s="106" t="s">
        <v>281</v>
      </c>
      <c r="D72" s="119"/>
    </row>
    <row r="73" spans="1:4" s="98" customFormat="1" ht="93" x14ac:dyDescent="0.35">
      <c r="A73" s="102" t="s">
        <v>260</v>
      </c>
      <c r="B73" s="124" t="s">
        <v>173</v>
      </c>
      <c r="C73" s="125" t="s">
        <v>282</v>
      </c>
      <c r="D73" s="119"/>
    </row>
    <row r="74" spans="1:4" s="98" customFormat="1" x14ac:dyDescent="0.35">
      <c r="A74" s="236" t="s">
        <v>323</v>
      </c>
      <c r="B74" s="237" t="s">
        <v>283</v>
      </c>
      <c r="C74" s="105" t="s">
        <v>284</v>
      </c>
      <c r="D74" s="119"/>
    </row>
    <row r="75" spans="1:4" s="98" customFormat="1" ht="31" x14ac:dyDescent="0.35">
      <c r="A75" s="236"/>
      <c r="B75" s="237"/>
      <c r="C75" s="105" t="s">
        <v>285</v>
      </c>
      <c r="D75" s="119"/>
    </row>
    <row r="76" spans="1:4" s="98" customFormat="1" ht="31" x14ac:dyDescent="0.35">
      <c r="A76" s="236"/>
      <c r="B76" s="237"/>
      <c r="C76" s="105" t="s">
        <v>286</v>
      </c>
      <c r="D76" s="107"/>
    </row>
    <row r="77" spans="1:4" s="98" customFormat="1" ht="31" x14ac:dyDescent="0.35">
      <c r="A77" s="236"/>
      <c r="B77" s="237"/>
      <c r="C77" s="105" t="s">
        <v>287</v>
      </c>
      <c r="D77" s="107"/>
    </row>
    <row r="78" spans="1:4" s="98" customFormat="1" ht="93.75" customHeight="1" x14ac:dyDescent="0.35">
      <c r="A78" s="236"/>
      <c r="B78" s="237"/>
      <c r="C78" s="105" t="s">
        <v>288</v>
      </c>
      <c r="D78" s="107"/>
    </row>
    <row r="79" spans="1:4" s="98" customFormat="1" ht="132" customHeight="1" x14ac:dyDescent="0.35">
      <c r="A79" s="236"/>
      <c r="B79" s="237"/>
      <c r="C79" s="105" t="s">
        <v>289</v>
      </c>
      <c r="D79" s="107"/>
    </row>
    <row r="80" spans="1:4" s="98" customFormat="1" ht="31" x14ac:dyDescent="0.35">
      <c r="A80" s="236"/>
      <c r="B80" s="237"/>
      <c r="C80" s="105" t="s">
        <v>290</v>
      </c>
      <c r="D80" s="107"/>
    </row>
    <row r="81" spans="1:4" s="98" customFormat="1" x14ac:dyDescent="0.35">
      <c r="A81" s="236"/>
      <c r="B81" s="237"/>
      <c r="C81" s="105" t="s">
        <v>291</v>
      </c>
      <c r="D81" s="107"/>
    </row>
    <row r="82" spans="1:4" s="98" customFormat="1" ht="77.5" x14ac:dyDescent="0.35">
      <c r="A82" s="236"/>
      <c r="B82" s="237"/>
      <c r="C82" s="105" t="s">
        <v>292</v>
      </c>
      <c r="D82" s="119"/>
    </row>
    <row r="83" spans="1:4" s="98" customFormat="1" ht="46.5" x14ac:dyDescent="0.35">
      <c r="A83" s="236"/>
      <c r="B83" s="237"/>
      <c r="C83" s="105" t="s">
        <v>293</v>
      </c>
      <c r="D83" s="107"/>
    </row>
    <row r="84" spans="1:4" x14ac:dyDescent="0.35">
      <c r="A84" s="236" t="s">
        <v>324</v>
      </c>
      <c r="B84" s="237" t="s">
        <v>294</v>
      </c>
      <c r="C84" s="105" t="s">
        <v>295</v>
      </c>
      <c r="D84" s="101"/>
    </row>
    <row r="85" spans="1:4" ht="31" x14ac:dyDescent="0.35">
      <c r="A85" s="236"/>
      <c r="B85" s="237"/>
      <c r="C85" s="105" t="s">
        <v>285</v>
      </c>
      <c r="D85" s="101"/>
    </row>
    <row r="86" spans="1:4" ht="31" x14ac:dyDescent="0.35">
      <c r="A86" s="236"/>
      <c r="B86" s="237"/>
      <c r="C86" s="105" t="s">
        <v>286</v>
      </c>
      <c r="D86" s="101"/>
    </row>
    <row r="87" spans="1:4" ht="31" x14ac:dyDescent="0.35">
      <c r="A87" s="236"/>
      <c r="B87" s="237"/>
      <c r="C87" s="105" t="s">
        <v>287</v>
      </c>
      <c r="D87" s="101"/>
    </row>
    <row r="88" spans="1:4" ht="77.5" x14ac:dyDescent="0.35">
      <c r="A88" s="236"/>
      <c r="B88" s="237"/>
      <c r="C88" s="105" t="s">
        <v>296</v>
      </c>
      <c r="D88" s="101"/>
    </row>
    <row r="89" spans="1:4" ht="155" x14ac:dyDescent="0.35">
      <c r="A89" s="236"/>
      <c r="B89" s="237"/>
      <c r="C89" s="105" t="s">
        <v>309</v>
      </c>
      <c r="D89" s="101"/>
    </row>
    <row r="90" spans="1:4" ht="31" x14ac:dyDescent="0.35">
      <c r="A90" s="236"/>
      <c r="B90" s="237"/>
      <c r="C90" s="105" t="s">
        <v>290</v>
      </c>
      <c r="D90" s="101"/>
    </row>
    <row r="91" spans="1:4" x14ac:dyDescent="0.35">
      <c r="A91" s="236"/>
      <c r="B91" s="237"/>
      <c r="C91" s="105" t="s">
        <v>291</v>
      </c>
      <c r="D91" s="101"/>
    </row>
    <row r="92" spans="1:4" ht="77.5" x14ac:dyDescent="0.35">
      <c r="A92" s="236"/>
      <c r="B92" s="237"/>
      <c r="C92" s="105" t="s">
        <v>292</v>
      </c>
      <c r="D92" s="101"/>
    </row>
    <row r="93" spans="1:4" ht="46.5" x14ac:dyDescent="0.35">
      <c r="A93" s="236"/>
      <c r="B93" s="237"/>
      <c r="C93" s="105" t="s">
        <v>293</v>
      </c>
      <c r="D93" s="101"/>
    </row>
  </sheetData>
  <mergeCells count="35">
    <mergeCell ref="A74:A83"/>
    <mergeCell ref="B74:B83"/>
    <mergeCell ref="A84:A93"/>
    <mergeCell ref="B84:B93"/>
    <mergeCell ref="A62:A63"/>
    <mergeCell ref="B62:B63"/>
    <mergeCell ref="A64:A70"/>
    <mergeCell ref="B64:B70"/>
    <mergeCell ref="A71:A72"/>
    <mergeCell ref="B71:B72"/>
    <mergeCell ref="A46:A47"/>
    <mergeCell ref="B46:B47"/>
    <mergeCell ref="A56:A57"/>
    <mergeCell ref="B56:B57"/>
    <mergeCell ref="A58:A61"/>
    <mergeCell ref="B58:B61"/>
    <mergeCell ref="A29:A31"/>
    <mergeCell ref="B29:B31"/>
    <mergeCell ref="A32:A35"/>
    <mergeCell ref="B32:B35"/>
    <mergeCell ref="A36:A40"/>
    <mergeCell ref="B36:B40"/>
    <mergeCell ref="A16:A21"/>
    <mergeCell ref="B16:B21"/>
    <mergeCell ref="A22:A25"/>
    <mergeCell ref="B22:B25"/>
    <mergeCell ref="A26:A28"/>
    <mergeCell ref="B26:B28"/>
    <mergeCell ref="A11:A12"/>
    <mergeCell ref="B11:B12"/>
    <mergeCell ref="A2:D2"/>
    <mergeCell ref="A7:A8"/>
    <mergeCell ref="B7:B8"/>
    <mergeCell ref="A9:A10"/>
    <mergeCell ref="B9:B10"/>
  </mergeCells>
  <pageMargins left="0.7" right="0.7" top="0.75" bottom="0.75" header="0.3" footer="0.3"/>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20C7-DDFE-4F9F-9744-57809FA96959}">
  <dimension ref="A1:D17"/>
  <sheetViews>
    <sheetView zoomScale="116" workbookViewId="0">
      <selection activeCell="B17" sqref="B17"/>
    </sheetView>
  </sheetViews>
  <sheetFormatPr defaultColWidth="9.1796875" defaultRowHeight="15.5" x14ac:dyDescent="0.35"/>
  <cols>
    <col min="1" max="1" width="41" style="49" bestFit="1" customWidth="1"/>
    <col min="2" max="4" width="60.7265625" style="38" customWidth="1"/>
    <col min="5" max="16384" width="9.1796875" style="38"/>
  </cols>
  <sheetData>
    <row r="1" spans="1:4" ht="16.149999999999999" customHeight="1" x14ac:dyDescent="0.35">
      <c r="A1" s="74"/>
      <c r="B1" s="74"/>
      <c r="C1" s="74"/>
      <c r="D1" s="74"/>
    </row>
    <row r="2" spans="1:4" ht="16.899999999999999" customHeight="1" thickBot="1" x14ac:dyDescent="0.4">
      <c r="A2" s="74"/>
      <c r="B2" s="75"/>
      <c r="C2" s="75"/>
      <c r="D2" s="75"/>
    </row>
    <row r="3" spans="1:4" ht="16" thickBot="1" x14ac:dyDescent="0.4">
      <c r="A3" s="41"/>
      <c r="B3" s="42" t="s">
        <v>104</v>
      </c>
      <c r="C3" s="42" t="s">
        <v>105</v>
      </c>
      <c r="D3" s="42" t="s">
        <v>137</v>
      </c>
    </row>
    <row r="4" spans="1:4" ht="18.5" thickBot="1" x14ac:dyDescent="0.4">
      <c r="A4" s="72" t="s">
        <v>106</v>
      </c>
      <c r="B4" s="43"/>
      <c r="C4" s="43"/>
      <c r="D4" s="43"/>
    </row>
    <row r="5" spans="1:4" ht="33.5" thickBot="1" x14ac:dyDescent="0.4">
      <c r="A5" s="72" t="s">
        <v>107</v>
      </c>
      <c r="B5" s="44"/>
      <c r="C5" s="44"/>
      <c r="D5" s="44"/>
    </row>
    <row r="6" spans="1:4" ht="18.5" thickBot="1" x14ac:dyDescent="0.4">
      <c r="A6" s="72" t="s">
        <v>108</v>
      </c>
      <c r="B6" s="45"/>
      <c r="C6" s="45"/>
      <c r="D6" s="45"/>
    </row>
    <row r="7" spans="1:4" ht="18.5" thickBot="1" x14ac:dyDescent="0.4">
      <c r="A7" s="72" t="s">
        <v>109</v>
      </c>
      <c r="B7" s="45"/>
      <c r="C7" s="45"/>
      <c r="D7" s="45"/>
    </row>
    <row r="8" spans="1:4" ht="18.5" thickBot="1" x14ac:dyDescent="0.4">
      <c r="A8" s="72" t="s">
        <v>110</v>
      </c>
      <c r="B8" s="45"/>
      <c r="C8" s="45"/>
      <c r="D8" s="45"/>
    </row>
    <row r="9" spans="1:4" ht="18.5" thickBot="1" x14ac:dyDescent="0.4">
      <c r="A9" s="72" t="s">
        <v>175</v>
      </c>
      <c r="B9" s="45"/>
      <c r="C9" s="45"/>
      <c r="D9" s="45"/>
    </row>
    <row r="10" spans="1:4" ht="18.5" thickBot="1" x14ac:dyDescent="0.4">
      <c r="A10" s="72" t="s">
        <v>176</v>
      </c>
      <c r="B10" s="45"/>
      <c r="C10" s="45"/>
      <c r="D10" s="45"/>
    </row>
    <row r="12" spans="1:4" x14ac:dyDescent="0.35">
      <c r="A12" s="47" t="s">
        <v>111</v>
      </c>
    </row>
    <row r="13" spans="1:4" ht="18" x14ac:dyDescent="0.45">
      <c r="A13" s="238" t="s">
        <v>133</v>
      </c>
      <c r="B13" s="238"/>
      <c r="C13" s="238"/>
      <c r="D13" s="238"/>
    </row>
    <row r="14" spans="1:4" x14ac:dyDescent="0.35">
      <c r="A14" s="239" t="s">
        <v>145</v>
      </c>
      <c r="B14" s="239"/>
      <c r="C14" s="239"/>
      <c r="D14" s="239"/>
    </row>
    <row r="15" spans="1:4" ht="19.149999999999999" customHeight="1" x14ac:dyDescent="0.35">
      <c r="A15" s="239"/>
      <c r="B15" s="239"/>
      <c r="C15" s="239"/>
      <c r="D15" s="239"/>
    </row>
    <row r="16" spans="1:4" ht="18" x14ac:dyDescent="0.45">
      <c r="A16" s="238" t="s">
        <v>177</v>
      </c>
      <c r="B16" s="238"/>
      <c r="C16" s="238"/>
      <c r="D16" s="238"/>
    </row>
    <row r="17" spans="1:1" x14ac:dyDescent="0.35">
      <c r="A17" s="48"/>
    </row>
  </sheetData>
  <mergeCells count="3">
    <mergeCell ref="A13:D13"/>
    <mergeCell ref="A16:D16"/>
    <mergeCell ref="A14:D15"/>
  </mergeCells>
  <phoneticPr fontId="24" type="noConversion"/>
  <dataValidations count="2">
    <dataValidation type="list" allowBlank="1" showInputMessage="1" showErrorMessage="1" sqref="B5:D5" xr:uid="{B1CC987E-D3ED-4D14-B5D6-6560F7057193}">
      <formula1>"3,4,5,"</formula1>
    </dataValidation>
    <dataValidation type="list" allowBlank="1" showInputMessage="1" showErrorMessage="1" sqref="B6:D10" xr:uid="{A574D770-237D-4D91-94C5-0BBD83B23182}">
      <formula1>"Yra, Nėra,"</formula1>
    </dataValidation>
  </dataValidations>
  <pageMargins left="0.7" right="0.7" top="0.75" bottom="0.75" header="0.3" footer="0.3"/>
  <pageSetup paperSize="9"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3C15-5E06-46D6-BBD5-790E396E1365}">
  <dimension ref="A1:G18"/>
  <sheetViews>
    <sheetView workbookViewId="0">
      <selection activeCell="B15" sqref="B15"/>
    </sheetView>
  </sheetViews>
  <sheetFormatPr defaultColWidth="9.1796875" defaultRowHeight="15.5" x14ac:dyDescent="0.35"/>
  <cols>
    <col min="1" max="1" width="40.453125" style="49" customWidth="1"/>
    <col min="2" max="4" width="60.7265625" style="38" customWidth="1"/>
    <col min="5" max="7" width="9.1796875" style="38"/>
    <col min="8" max="9" width="9.453125" style="38" bestFit="1" customWidth="1"/>
    <col min="10" max="17" width="11.26953125" style="38" bestFit="1" customWidth="1"/>
    <col min="18" max="16384" width="9.1796875" style="38"/>
  </cols>
  <sheetData>
    <row r="1" spans="1:7" x14ac:dyDescent="0.35">
      <c r="A1" s="240"/>
      <c r="B1" s="240"/>
      <c r="C1" s="240"/>
      <c r="D1" s="240"/>
    </row>
    <row r="2" spans="1:7" ht="16" thickBot="1" x14ac:dyDescent="0.4">
      <c r="A2" s="240"/>
      <c r="B2" s="240"/>
      <c r="C2" s="240"/>
      <c r="D2" s="240"/>
    </row>
    <row r="3" spans="1:7" ht="16" thickBot="1" x14ac:dyDescent="0.4">
      <c r="A3" s="38"/>
      <c r="B3" s="50" t="s">
        <v>104</v>
      </c>
      <c r="C3" s="50" t="s">
        <v>105</v>
      </c>
      <c r="D3" s="50" t="s">
        <v>137</v>
      </c>
      <c r="F3" s="46"/>
      <c r="G3" s="46"/>
    </row>
    <row r="4" spans="1:7" ht="33.5" thickBot="1" x14ac:dyDescent="0.5">
      <c r="A4" s="51" t="s">
        <v>112</v>
      </c>
      <c r="B4" s="52">
        <f>('Pasiūlymų suvestinė_Bendra'!B5-'Vertinimo sąlygos'!G4)*('Pasiūlymų suvestinė_Bendra'!B4*(('Vertinimo sąlygos'!G3/100)))</f>
        <v>0</v>
      </c>
      <c r="C4" s="52">
        <f>('Pasiūlymų suvestinė_Bendra'!C5-'Vertinimo sąlygos'!G4)*('Pasiūlymų suvestinė_Bendra'!C4*(('Vertinimo sąlygos'!G3/100)))</f>
        <v>0</v>
      </c>
      <c r="D4" s="52">
        <f>('Pasiūlymų suvestinė_Bendra'!D5-'Vertinimo sąlygos'!G4)*('Pasiūlymų suvestinė_Bendra'!D4*(('Vertinimo sąlygos'!G3/100)))</f>
        <v>0</v>
      </c>
    </row>
    <row r="5" spans="1:7" ht="18" thickBot="1" x14ac:dyDescent="0.5">
      <c r="A5" s="53" t="s">
        <v>113</v>
      </c>
      <c r="B5" s="44">
        <f>'Pasiūlymų suvestinė_Bendra'!B4-'Pasiūlymų suvestinė_Koreguota'!B4</f>
        <v>0</v>
      </c>
      <c r="C5" s="44">
        <f>'Pasiūlymų suvestinė_Bendra'!C4-'Pasiūlymų suvestinė_Koreguota'!C4</f>
        <v>0</v>
      </c>
      <c r="D5" s="44">
        <f>'Pasiūlymų suvestinė_Bendra'!D4-'Pasiūlymų suvestinė_Koreguota'!D4</f>
        <v>0</v>
      </c>
    </row>
    <row r="7" spans="1:7" x14ac:dyDescent="0.35">
      <c r="A7" s="47" t="s">
        <v>114</v>
      </c>
    </row>
    <row r="8" spans="1:7" ht="18" x14ac:dyDescent="0.45">
      <c r="A8" s="238" t="s">
        <v>115</v>
      </c>
      <c r="B8" s="238"/>
      <c r="C8" s="238"/>
      <c r="D8" s="238"/>
    </row>
    <row r="9" spans="1:7" ht="18" x14ac:dyDescent="0.45">
      <c r="A9" s="238" t="s">
        <v>116</v>
      </c>
      <c r="B9" s="238"/>
      <c r="C9" s="238"/>
      <c r="D9" s="238"/>
    </row>
    <row r="10" spans="1:7" x14ac:dyDescent="0.35">
      <c r="A10" s="48"/>
    </row>
    <row r="11" spans="1:7" x14ac:dyDescent="0.35">
      <c r="A11" s="54" t="s">
        <v>103</v>
      </c>
      <c r="B11" s="39"/>
      <c r="C11" s="39"/>
    </row>
    <row r="12" spans="1:7" ht="17.5" x14ac:dyDescent="0.45">
      <c r="A12" s="55" t="s">
        <v>117</v>
      </c>
      <c r="B12" s="39"/>
      <c r="C12" s="39"/>
    </row>
    <row r="13" spans="1:7" x14ac:dyDescent="0.35">
      <c r="A13" s="55"/>
      <c r="B13" s="39"/>
      <c r="C13" s="39"/>
    </row>
    <row r="14" spans="1:7" ht="17.5" x14ac:dyDescent="0.45">
      <c r="A14" s="55" t="s">
        <v>186</v>
      </c>
      <c r="B14" s="39"/>
      <c r="C14" s="39"/>
    </row>
    <row r="15" spans="1:7" x14ac:dyDescent="0.35">
      <c r="A15" s="56"/>
      <c r="B15" s="39"/>
      <c r="C15" s="39"/>
    </row>
    <row r="16" spans="1:7" x14ac:dyDescent="0.35">
      <c r="A16" s="48"/>
    </row>
    <row r="17" spans="1:1" x14ac:dyDescent="0.35">
      <c r="A17" s="48"/>
    </row>
    <row r="18" spans="1:1" x14ac:dyDescent="0.35">
      <c r="A18" s="48"/>
    </row>
  </sheetData>
  <mergeCells count="3">
    <mergeCell ref="A8:D8"/>
    <mergeCell ref="A9:D9"/>
    <mergeCell ref="A1:D2"/>
  </mergeCells>
  <phoneticPr fontId="24" type="noConversion"/>
  <pageMargins left="0.7" right="0.7" top="0.75" bottom="0.75" header="0.3" footer="0.3"/>
  <pageSetup paperSize="9"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B00F-2061-41E7-828E-B2CBF51CCDC4}">
  <dimension ref="A1:D26"/>
  <sheetViews>
    <sheetView workbookViewId="0">
      <selection activeCell="B7" sqref="B7"/>
    </sheetView>
  </sheetViews>
  <sheetFormatPr defaultColWidth="9.1796875" defaultRowHeight="15.5" x14ac:dyDescent="0.35"/>
  <cols>
    <col min="1" max="1" width="37.7265625" style="2" bestFit="1" customWidth="1"/>
    <col min="2" max="4" width="60.7265625" style="2" customWidth="1"/>
    <col min="5" max="6" width="10.7265625" style="2" bestFit="1" customWidth="1"/>
    <col min="7" max="16384" width="9.1796875" style="2"/>
  </cols>
  <sheetData>
    <row r="1" spans="1:4" ht="18" thickBot="1" x14ac:dyDescent="0.4">
      <c r="B1" s="68"/>
      <c r="C1" s="68"/>
      <c r="D1" s="68"/>
    </row>
    <row r="2" spans="1:4" ht="16" thickBot="1" x14ac:dyDescent="0.4">
      <c r="B2" s="50" t="s">
        <v>104</v>
      </c>
      <c r="C2" s="50" t="s">
        <v>105</v>
      </c>
      <c r="D2" s="50" t="s">
        <v>137</v>
      </c>
    </row>
    <row r="3" spans="1:4" ht="18" thickBot="1" x14ac:dyDescent="0.5">
      <c r="A3" s="57" t="s">
        <v>118</v>
      </c>
      <c r="B3" s="58">
        <f>'Pasiūlymų suvestinė_Bendra'!B4</f>
        <v>0</v>
      </c>
      <c r="C3" s="58">
        <f>'Pasiūlymų suvestinė_Bendra'!C4</f>
        <v>0</v>
      </c>
      <c r="D3" s="58">
        <f>'Pasiūlymų suvestinė_Bendra'!D4</f>
        <v>0</v>
      </c>
    </row>
    <row r="4" spans="1:4" ht="18" thickBot="1" x14ac:dyDescent="0.5">
      <c r="A4" s="57" t="s">
        <v>119</v>
      </c>
      <c r="B4" s="58">
        <f>'Pasiūlymų suvestinė_Koreguota'!B5</f>
        <v>0</v>
      </c>
      <c r="C4" s="58">
        <f>'Pasiūlymų suvestinė_Koreguota'!C5</f>
        <v>0</v>
      </c>
      <c r="D4" s="58">
        <f>'Pasiūlymų suvestinė_Koreguota'!D5</f>
        <v>0</v>
      </c>
    </row>
    <row r="5" spans="1:4" ht="18" thickBot="1" x14ac:dyDescent="0.5">
      <c r="A5" s="57" t="s">
        <v>120</v>
      </c>
      <c r="B5" s="59" t="e">
        <f>(MIN(B3:D3)/B3)*'Vertinimo tvarka'!H13</f>
        <v>#DIV/0!</v>
      </c>
      <c r="C5" s="59" t="e">
        <f>(MIN(B3:D3)/C3)*'Vertinimo tvarka'!H13</f>
        <v>#DIV/0!</v>
      </c>
      <c r="D5" s="59" t="e">
        <f>(MIN(B3:D3)/D3)*'Vertinimo tvarka'!H13</f>
        <v>#DIV/0!</v>
      </c>
    </row>
    <row r="6" spans="1:4" ht="18" thickBot="1" x14ac:dyDescent="0.5">
      <c r="A6" s="57" t="s">
        <v>121</v>
      </c>
      <c r="B6" s="59" t="e">
        <f>(MIN(B4:D4)/B4)*'Vertinimo tvarka'!H13</f>
        <v>#DIV/0!</v>
      </c>
      <c r="C6" s="59" t="e">
        <f>(MIN(B4:D4)/C4)*'Vertinimo tvarka'!H13</f>
        <v>#DIV/0!</v>
      </c>
      <c r="D6" s="59" t="e">
        <f>(MIN(B4:D4)/D4)*'Vertinimo tvarka'!H13</f>
        <v>#DIV/0!</v>
      </c>
    </row>
    <row r="7" spans="1:4" ht="18" thickBot="1" x14ac:dyDescent="0.5">
      <c r="A7" s="60" t="s">
        <v>122</v>
      </c>
      <c r="B7" s="59">
        <f>SUM(B8:B12)*'Vertinimo tvarka'!H14</f>
        <v>0</v>
      </c>
      <c r="C7" s="59">
        <f>SUM(C8:C12)*'Vertinimo tvarka'!I14</f>
        <v>0</v>
      </c>
      <c r="D7" s="59">
        <f>SUM(D8:D12)*'Vertinimo tvarka'!J14</f>
        <v>0</v>
      </c>
    </row>
    <row r="8" spans="1:4" ht="17.5" x14ac:dyDescent="0.35">
      <c r="A8" s="61" t="s">
        <v>123</v>
      </c>
      <c r="B8" s="73">
        <f>COUNTIF('Pasiūlymų suvestinė_Bendra'!B6, "Yra")*'Vertinimo tvarka'!F16</f>
        <v>0</v>
      </c>
      <c r="C8" s="73">
        <f>COUNTIF('Pasiūlymų suvestinė_Bendra'!C6, "Yra")*'Vertinimo tvarka'!F16</f>
        <v>0</v>
      </c>
      <c r="D8" s="73">
        <f>COUNTIF('Pasiūlymų suvestinė_Bendra'!D6, "Yra")*'Vertinimo tvarka'!F16</f>
        <v>0</v>
      </c>
    </row>
    <row r="9" spans="1:4" ht="17.5" x14ac:dyDescent="0.35">
      <c r="A9" s="62" t="s">
        <v>124</v>
      </c>
      <c r="B9" s="73">
        <f>COUNTIF('Pasiūlymų suvestinė_Bendra'!B7, "Yra")*'Vertinimo tvarka'!F17</f>
        <v>0</v>
      </c>
      <c r="C9" s="73">
        <f>COUNTIF('Pasiūlymų suvestinė_Bendra'!C7, "Yra")*'Vertinimo tvarka'!F17</f>
        <v>0</v>
      </c>
      <c r="D9" s="73">
        <f>COUNTIF('Pasiūlymų suvestinė_Bendra'!D7, "Yra")*'Vertinimo tvarka'!F17</f>
        <v>0</v>
      </c>
    </row>
    <row r="10" spans="1:4" ht="17.5" x14ac:dyDescent="0.35">
      <c r="A10" s="62" t="s">
        <v>125</v>
      </c>
      <c r="B10" s="73">
        <f>COUNTIF('Pasiūlymų suvestinė_Bendra'!B10, "Yra")*'Vertinimo tvarka'!F18</f>
        <v>0</v>
      </c>
      <c r="C10" s="73">
        <f>COUNTIF('Pasiūlymų suvestinė_Bendra'!C10, "Yra")*'Vertinimo tvarka'!F18</f>
        <v>0</v>
      </c>
      <c r="D10" s="73">
        <f>COUNTIF('Pasiūlymų suvestinė_Bendra'!D10, "Yra")*'Vertinimo tvarka'!F18</f>
        <v>0</v>
      </c>
    </row>
    <row r="11" spans="1:4" ht="17.5" x14ac:dyDescent="0.35">
      <c r="A11" s="61" t="s">
        <v>178</v>
      </c>
      <c r="B11" s="73">
        <f>COUNTIF('Pasiūlymų suvestinė_Bendra'!B9, "Yra")*'Vertinimo tvarka'!F19</f>
        <v>0</v>
      </c>
      <c r="C11" s="73">
        <f>COUNTIF('Pasiūlymų suvestinė_Bendra'!C9, "Yra")*'Vertinimo tvarka'!F19</f>
        <v>0</v>
      </c>
      <c r="D11" s="73">
        <f>COUNTIF('Pasiūlymų suvestinė_Bendra'!D9, "Yra")*'Vertinimo tvarka'!F19</f>
        <v>0</v>
      </c>
    </row>
    <row r="12" spans="1:4" ht="17.5" x14ac:dyDescent="0.35">
      <c r="A12" s="62" t="s">
        <v>179</v>
      </c>
      <c r="B12" s="73">
        <f>COUNTIF('Pasiūlymų suvestinė_Bendra'!B10, "Yra")*'Vertinimo tvarka'!F20</f>
        <v>0</v>
      </c>
      <c r="C12" s="73">
        <f>COUNTIF('Pasiūlymų suvestinė_Bendra'!C10, "Yra")*'Vertinimo tvarka'!F20</f>
        <v>0</v>
      </c>
      <c r="D12" s="73">
        <f>COUNTIF('Pasiūlymų suvestinė_Bendra'!D10, "Yra")*'Vertinimo tvarka'!F20</f>
        <v>0</v>
      </c>
    </row>
    <row r="13" spans="1:4" ht="18" thickBot="1" x14ac:dyDescent="0.5">
      <c r="A13" s="57" t="s">
        <v>126</v>
      </c>
      <c r="B13" s="71" t="e">
        <f>SUM(B6+B7)</f>
        <v>#DIV/0!</v>
      </c>
      <c r="C13" s="71" t="e">
        <f>SUM(C6+C7)</f>
        <v>#DIV/0!</v>
      </c>
      <c r="D13" s="71" t="e">
        <f>SUM(D6+D7)</f>
        <v>#DIV/0!</v>
      </c>
    </row>
    <row r="14" spans="1:4" ht="16" thickBot="1" x14ac:dyDescent="0.4">
      <c r="A14" s="57" t="s">
        <v>127</v>
      </c>
      <c r="B14" s="63" t="e">
        <f>_xlfn.RANK.EQ(B13, $B$13:$D$13, 0)</f>
        <v>#DIV/0!</v>
      </c>
      <c r="C14" s="63" t="e">
        <f t="shared" ref="C14:D14" si="0">_xlfn.RANK.EQ(C13, $B$13:$D$13, 0)</f>
        <v>#DIV/0!</v>
      </c>
      <c r="D14" s="63" t="e">
        <f t="shared" si="0"/>
        <v>#DIV/0!</v>
      </c>
    </row>
    <row r="16" spans="1:4" x14ac:dyDescent="0.35">
      <c r="B16" s="2" t="s">
        <v>128</v>
      </c>
    </row>
    <row r="21" spans="1:1" x14ac:dyDescent="0.35">
      <c r="A21" s="64"/>
    </row>
    <row r="26" spans="1:1" x14ac:dyDescent="0.35">
      <c r="A26" s="65"/>
    </row>
  </sheetData>
  <phoneticPr fontId="24" type="noConversion"/>
  <conditionalFormatting sqref="B14:D14">
    <cfRule type="cellIs" dxfId="1" priority="1" operator="equal">
      <formula>1</formula>
    </cfRule>
    <cfRule type="cellIs" dxfId="0" priority="2" operator="equal">
      <formula>1</formula>
    </cfRule>
  </conditionalFormatting>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suvestinė_Koreguota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2024-08-06T11:04:35Z</dcterms:created>
  <dcterms:modified xsi:type="dcterms:W3CDTF">2025-11-27T12:16:23Z</dcterms:modified>
</cp:coreProperties>
</file>