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66925"/>
  <xr:revisionPtr revIDLastSave="970" documentId="13_ncr:1_{DEC08057-B28E-43DF-8060-22606D066CA6}" xr6:coauthVersionLast="47" xr6:coauthVersionMax="47" xr10:uidLastSave="{9F6801F9-374B-469D-8385-79598F51237F}"/>
  <bookViews>
    <workbookView xWindow="-110" yWindow="-110" windowWidth="38620" windowHeight="21100" activeTab="1" xr2:uid="{5483DBAB-F8D9-4D07-8840-AC47F9C153B4}"/>
  </bookViews>
  <sheets>
    <sheet name="Vertinimo sąlygos" sheetId="15" r:id="rId1"/>
    <sheet name="Vertinimo tvarka" sheetId="13" r:id="rId2"/>
    <sheet name="Pasiūlymas" sheetId="1" r:id="rId3"/>
    <sheet name="Subtiekėjai ir priedai" sheetId="2" r:id="rId4"/>
    <sheet name="Specialieji reikalavimai" sheetId="9" r:id="rId5"/>
    <sheet name="Techninė specifikacija" sheetId="20" r:id="rId6"/>
    <sheet name="Pasiūlymų suvestinė_Bendra" sheetId="16" r:id="rId7"/>
    <sheet name="Pasiūlymų suvestinė_Koreguota" sheetId="17" r:id="rId8"/>
    <sheet name="Pasiūlymų vertinimo rezultatai" sheetId="18" r:id="rId9"/>
    <sheet name="Sheet6" sheetId="8"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0" l="1"/>
  <c r="D11" i="18" l="1"/>
  <c r="D12" i="18"/>
  <c r="C11" i="18"/>
  <c r="C12" i="18"/>
  <c r="B11" i="18"/>
  <c r="B12" i="18"/>
  <c r="C38" i="1" l="1"/>
  <c r="C39" i="1"/>
  <c r="H13" i="13"/>
  <c r="H14" i="13"/>
  <c r="B7" i="18" s="1"/>
  <c r="C4" i="17"/>
  <c r="C5" i="17" s="1"/>
  <c r="C4" i="18" s="1"/>
  <c r="C10" i="18"/>
  <c r="C9" i="18"/>
  <c r="C8" i="18"/>
  <c r="C7" i="18" s="1"/>
  <c r="C3" i="18"/>
  <c r="C37" i="1"/>
  <c r="D10" i="18"/>
  <c r="D9" i="18"/>
  <c r="B10" i="18"/>
  <c r="B9" i="18"/>
  <c r="C36" i="1"/>
  <c r="C35" i="1"/>
  <c r="B3" i="18"/>
  <c r="D8" i="18"/>
  <c r="B8" i="18"/>
  <c r="D3" i="18"/>
  <c r="D4" i="17"/>
  <c r="D5" i="17" s="1"/>
  <c r="D4" i="18" s="1"/>
  <c r="B4" i="17"/>
  <c r="B5" i="17" s="1"/>
  <c r="B4" i="18" s="1"/>
  <c r="G30" i="1"/>
  <c r="H30" i="1" s="1"/>
  <c r="D7" i="18" l="1"/>
  <c r="C6" i="18"/>
  <c r="B5" i="18"/>
  <c r="C5" i="18"/>
  <c r="D6" i="18"/>
  <c r="D5" i="18"/>
  <c r="B6" i="18"/>
  <c r="C13" i="18" l="1"/>
  <c r="D13" i="18"/>
  <c r="B13" i="18"/>
  <c r="B14" i="18" l="1"/>
  <c r="C14" i="18"/>
  <c r="D14" i="18"/>
</calcChain>
</file>

<file path=xl/sharedStrings.xml><?xml version="1.0" encoding="utf-8"?>
<sst xmlns="http://schemas.openxmlformats.org/spreadsheetml/2006/main" count="300" uniqueCount="269">
  <si>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</si>
  <si>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</si>
  <si>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</si>
  <si>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</si>
  <si>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</si>
  <si>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</si>
  <si>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</si>
  <si>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</si>
  <si>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</si>
  <si>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</si>
  <si>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</si>
  <si>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</si>
  <si>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</si>
  <si>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</si>
  <si>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</si>
  <si>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</si>
  <si>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</si>
  <si>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</si>
  <si>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</si>
  <si>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</si>
  <si>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</si>
  <si>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</si>
  <si>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</si>
  <si>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</si>
  <si>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</si>
  <si>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</si>
  <si>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</si>
  <si>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</si>
  <si>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</si>
  <si>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</si>
  <si>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</si>
  <si>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</si>
  <si>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</si>
  <si>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</si>
  <si>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</si>
  <si>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</si>
  <si>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</si>
  <si>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</si>
  <si>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</si>
  <si>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1.</t>
  </si>
  <si>
    <t>Kartu su pasiūlymu pateikiami šie dokumentai (būtina nurodyti visus su pasiūlymu pateikiamus dokumentus):</t>
  </si>
  <si>
    <t>Dokumentas yra konfidencialus? Taip / Ne</t>
  </si>
  <si>
    <t>2.</t>
  </si>
  <si>
    <t>3.</t>
  </si>
  <si>
    <t>4.</t>
  </si>
  <si>
    <t>5.</t>
  </si>
  <si>
    <t>6.</t>
  </si>
  <si>
    <t>7.</t>
  </si>
  <si>
    <t>Garantinis laikotarpis</t>
  </si>
  <si>
    <t>Kartu su įranga pateikiama dokumentacija</t>
  </si>
  <si>
    <t>1. Naudojimo instrukcija lietuvių kalba,</t>
  </si>
  <si>
    <t>2. Serviso dokumentacija lietuvių arba anglų kalba.</t>
  </si>
  <si>
    <t>PASIŪLYMŲ VERTINIMAS</t>
  </si>
  <si>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</si>
  <si>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</si>
  <si>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</si>
  <si>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</si>
  <si>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Parametro lyginamasis svoris</t>
  </si>
  <si>
    <t>Lyginamasis svoris ekonominio naudingumo įvertinime</t>
  </si>
  <si>
    <t>Kaina (K)</t>
  </si>
  <si>
    <t>Techniniai pranašumai (T)</t>
  </si>
  <si>
    <t>T1</t>
  </si>
  <si>
    <t>T2</t>
  </si>
  <si>
    <t>T3</t>
  </si>
  <si>
    <t xml:space="preserve">1. atlieka prekės techninę priežiūrą (įskaitant techninei priežiūrai atlikti reikalingas detales ir/arba medžiagas); </t>
  </si>
  <si>
    <t>2. atlieka garantijos sąlygas atitinkančių gedimų (jei jie nutiko naudojant įrangą pagal paskirtį, laikantis pateiktų instrukcijų bei nurodytų eksploatavimo sąlygų) šalinimą;</t>
  </si>
  <si>
    <t>4. informuoja pirkėją apie prevencinius veiksmus (jei tokių būtina imtis);</t>
  </si>
  <si>
    <t>5. teikia pirkėjui išsamias konsultacijas ir paaiškinimus;</t>
  </si>
  <si>
    <t>6. gedimo atveju atvyksta remontuoti ne vėliau kaip per 48 (keturiasdešimt aštuonias) valandas nuo pranešimo apie prekės gedimą gavimo;</t>
  </si>
  <si>
    <t>Pasiūlymo ekonominio naudingumo (kainos ir kokybės santykio) apskaičiavimo tvarka (formulė) yra pateikiama žemiau:</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</si>
  <si>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</si>
  <si>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</si>
  <si>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</si>
  <si>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</si>
  <si>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</si>
  <si>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</si>
  <si>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</si>
  <si>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Kaina 1 vnt. Eur be PVM</t>
  </si>
  <si>
    <t>Bendra pasiūlymo kaina Eur be PVM</t>
  </si>
  <si>
    <t>Bendra pasiūlymo kaina Eur su 21 % PVM</t>
  </si>
  <si>
    <r>
      <t>2. Siūlomi techniniai funkcionalumai (</t>
    </r>
    <r>
      <rPr>
        <b/>
        <sz val="12"/>
        <color rgb="FFFF0000"/>
        <rFont val="Times New Roman"/>
        <family val="1"/>
      </rPr>
      <t>Pildo Tiekėjas</t>
    </r>
    <r>
      <rPr>
        <b/>
        <sz val="12"/>
        <color theme="1"/>
        <rFont val="Times New Roman"/>
        <family val="1"/>
      </rPr>
      <t>):</t>
    </r>
  </si>
  <si>
    <t>Siūlomas techninis funkcionalumas</t>
  </si>
  <si>
    <r>
      <t>3. Siūlomas garantinis laikotarpis (</t>
    </r>
    <r>
      <rPr>
        <b/>
        <sz val="12"/>
        <color rgb="FFFF0000"/>
        <rFont val="Times New Roman"/>
        <family val="1"/>
      </rPr>
      <t>Pildo Tiekėjas</t>
    </r>
    <r>
      <rPr>
        <b/>
        <sz val="12"/>
        <color theme="1"/>
        <rFont val="Times New Roman"/>
        <family val="1"/>
      </rPr>
      <t>):</t>
    </r>
  </si>
  <si>
    <t>Siūlomos prekės garantinis laikotarpis</t>
  </si>
  <si>
    <t>Pasirinkti garantinį laikotarpį</t>
  </si>
  <si>
    <t>Terminas</t>
  </si>
  <si>
    <t>metai</t>
  </si>
  <si>
    <t>Pasirinkti (Yra / Nėra) parametro reikšmę</t>
  </si>
  <si>
    <t>* Garantijos laikotarpiu tiekėjas teisės aktų nustatyta tvarka nemokamai:</t>
  </si>
  <si>
    <t>1) Kaina (K)</t>
  </si>
  <si>
    <t>2) Techniniai pranašumai (T)</t>
  </si>
  <si>
    <t>X =</t>
  </si>
  <si>
    <t>Y =</t>
  </si>
  <si>
    <t>Formulės rūšis</t>
  </si>
  <si>
    <t>L1 =</t>
  </si>
  <si>
    <t>L2 =</t>
  </si>
  <si>
    <t>L3 =</t>
  </si>
  <si>
    <t>1. Pasiūlymo ekonominis naudingumas (E) apskaičiuojamas sudedant tiekėjo pasiūlymo kainos (K) ir techninių pranašumų (T) balus:</t>
  </si>
  <si>
    <t>E = K + T</t>
  </si>
  <si>
    <t>Vertinimo sąlygos</t>
  </si>
  <si>
    <t>Minimalus garantinis laikotarpis (gamintojo garantija arba garantija pagal įstatymą) (MGL)</t>
  </si>
  <si>
    <t>Ekonominis pranašumas už kiekvienus papildomos garantijos metus (EpPG)</t>
  </si>
  <si>
    <t>%</t>
  </si>
  <si>
    <t>Formulės:</t>
  </si>
  <si>
    <t>Tiekėjas 1</t>
  </si>
  <si>
    <t>Tiekėjas 2</t>
  </si>
  <si>
    <r>
      <t>Pasiūlymo kaina (Pk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</si>
  <si>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</si>
  <si>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</si>
  <si>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</si>
  <si>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</si>
  <si>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t>Žymėjimų paaiškinimai:</t>
  </si>
  <si>
    <r>
      <t>Ekonominis pranašumas už suteiktą papildomą garantiją, € su PVM (EpPG</t>
    </r>
    <r>
      <rPr>
        <vertAlign val="subscript"/>
        <sz val="12"/>
        <rFont val="Times New Roman"/>
        <family val="1"/>
      </rPr>
      <t>n</t>
    </r>
    <r>
      <rPr>
        <sz val="12"/>
        <rFont val="Times New Roman"/>
        <family val="1"/>
      </rPr>
      <t>)</t>
    </r>
  </si>
  <si>
    <r>
      <t>Koreguota pasiūlo kaina, € su PVM (KPK</t>
    </r>
    <r>
      <rPr>
        <vertAlign val="subscript"/>
        <sz val="12"/>
        <rFont val="Times New Roman"/>
        <family val="1"/>
      </rPr>
      <t>n</t>
    </r>
    <r>
      <rPr>
        <sz val="12"/>
        <rFont val="Times New Roman"/>
        <family val="1"/>
      </rPr>
      <t>)</t>
    </r>
  </si>
  <si>
    <t>Žymėjimų paaiškinimai ir formulės:</t>
  </si>
  <si>
    <r>
      <rPr>
        <b/>
        <sz val="12"/>
        <color theme="1"/>
        <rFont val="Times New Roman"/>
        <family val="1"/>
      </rPr>
      <t>EpPG</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gaunamas ekonominis pranašumas už suteiktą papildomą garantiją, € su PVM.</t>
    </r>
  </si>
  <si>
    <r>
      <rPr>
        <b/>
        <sz val="12"/>
        <color theme="1"/>
        <rFont val="Times New Roman"/>
        <family val="1"/>
      </rPr>
      <t>KPK</t>
    </r>
    <r>
      <rPr>
        <b/>
        <vertAlign val="subscript"/>
        <sz val="12"/>
        <color theme="1"/>
        <rFont val="Times New Roman"/>
        <family val="1"/>
      </rPr>
      <t>n</t>
    </r>
    <r>
      <rPr>
        <sz val="12"/>
        <color theme="1"/>
        <rFont val="Times New Roman"/>
        <family val="1"/>
      </rPr>
      <t xml:space="preserve"> - Tiekėjo n koreguota pasiūlo kaina, € su PVM.</t>
    </r>
  </si>
  <si>
    <r>
      <rPr>
        <b/>
        <i/>
        <sz val="12"/>
        <rFont val="Times New Roman"/>
        <family val="1"/>
      </rPr>
      <t>EpPG</t>
    </r>
    <r>
      <rPr>
        <b/>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(EpPG/100))</t>
    </r>
  </si>
  <si>
    <r>
      <t>Pasiūlymo kaina (Pk</t>
    </r>
    <r>
      <rPr>
        <vertAlign val="subscript"/>
        <sz val="12"/>
        <color theme="1"/>
        <rFont val="Times New Roman"/>
        <family val="1"/>
      </rPr>
      <t>n</t>
    </r>
    <r>
      <rPr>
        <sz val="12"/>
        <color theme="1"/>
        <rFont val="Times New Roman"/>
        <family val="1"/>
      </rPr>
      <t>), € su PVM</t>
    </r>
  </si>
  <si>
    <r>
      <t>Koreguota pasiūlo kaina (KPK</t>
    </r>
    <r>
      <rPr>
        <vertAlign val="subscript"/>
        <sz val="12"/>
        <color theme="1"/>
        <rFont val="Times New Roman"/>
        <family val="1"/>
      </rPr>
      <t>n</t>
    </r>
    <r>
      <rPr>
        <sz val="12"/>
        <color theme="1"/>
        <rFont val="Times New Roman"/>
        <family val="1"/>
      </rPr>
      <t>), € su PVM</t>
    </r>
  </si>
  <si>
    <r>
      <t>Pasiūlymo kainos balas (PkB</t>
    </r>
    <r>
      <rPr>
        <vertAlign val="subscript"/>
        <sz val="12"/>
        <color theme="1"/>
        <rFont val="Times New Roman"/>
        <family val="1"/>
      </rPr>
      <t>n</t>
    </r>
    <r>
      <rPr>
        <sz val="12"/>
        <color theme="1"/>
        <rFont val="Times New Roman"/>
        <family val="1"/>
      </rPr>
      <t>)</t>
    </r>
  </si>
  <si>
    <r>
      <t>Koreguotos pasiūlymo kainos balas (KPkB</t>
    </r>
    <r>
      <rPr>
        <vertAlign val="subscript"/>
        <sz val="12"/>
        <color theme="1"/>
        <rFont val="Times New Roman"/>
        <family val="1"/>
      </rPr>
      <t>n</t>
    </r>
    <r>
      <rPr>
        <sz val="12"/>
        <color theme="1"/>
        <rFont val="Times New Roman"/>
        <family val="1"/>
      </rPr>
      <t>)</t>
    </r>
  </si>
  <si>
    <r>
      <t>Ekonominių pranašumų balas (T</t>
    </r>
    <r>
      <rPr>
        <vertAlign val="subscript"/>
        <sz val="12"/>
        <rFont val="Times New Roman"/>
        <family val="1"/>
      </rPr>
      <t>n</t>
    </r>
    <r>
      <rPr>
        <sz val="12"/>
        <rFont val="Times New Roman"/>
        <family val="1"/>
      </rPr>
      <t>)</t>
    </r>
  </si>
  <si>
    <r>
      <t>T1</t>
    </r>
    <r>
      <rPr>
        <vertAlign val="subscript"/>
        <sz val="12"/>
        <color theme="1"/>
        <rFont val="Times New Roman"/>
        <family val="1"/>
      </rPr>
      <t>n</t>
    </r>
  </si>
  <si>
    <r>
      <t>T2</t>
    </r>
    <r>
      <rPr>
        <vertAlign val="subscript"/>
        <sz val="12"/>
        <rFont val="Times New Roman"/>
        <family val="1"/>
      </rPr>
      <t>n</t>
    </r>
  </si>
  <si>
    <r>
      <t>T3</t>
    </r>
    <r>
      <rPr>
        <vertAlign val="subscript"/>
        <sz val="12"/>
        <rFont val="Times New Roman"/>
        <family val="1"/>
      </rPr>
      <t>n</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</si>
  <si>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</si>
  <si>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</si>
  <si>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</si>
  <si>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Statinis:
(yra/nėra)</t>
  </si>
  <si>
    <t xml:space="preserve"> VšĮ Vilniaus universiteto ligoninė Santaros klinikos</t>
  </si>
  <si>
    <t>8.</t>
  </si>
  <si>
    <t>SPECIALIEJI REIKALAVIMAI</t>
  </si>
  <si>
    <r>
      <rPr>
        <b/>
        <sz val="12"/>
        <color theme="1"/>
        <rFont val="Times New Roman"/>
        <family val="1"/>
      </rPr>
      <t>Pk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siūlomo medicinos prietaiso kaina (€ su PVM), nurodyta komerciniame pasiūlyme.</t>
    </r>
  </si>
  <si>
    <t>Siūlomas medicinos prietaiso garantinis laikotarpis*</t>
  </si>
  <si>
    <r>
      <t xml:space="preserve">1. Perkančiosios organizacijos neatmesti pasiūlymai vertinami taikant ekonomiškai naudingiausio pasiūlymo vertinimo kriterijus, kai vertinama </t>
    </r>
    <r>
      <rPr>
        <b/>
        <sz val="12"/>
        <color theme="1"/>
        <rFont val="Times New Roman"/>
        <family val="1"/>
      </rPr>
      <t>kaina ir kokybė.</t>
    </r>
  </si>
  <si>
    <t>Įrašyti parametro vertę: yra / nėra</t>
  </si>
  <si>
    <t>Tiekėjas 3</t>
  </si>
  <si>
    <t>1</t>
  </si>
  <si>
    <t>2</t>
  </si>
  <si>
    <t>3</t>
  </si>
  <si>
    <t>Tiekėjo arba įgalioto asmens vardas ir pavardė</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</si>
  <si>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</si>
  <si>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t>
  </si>
  <si>
    <t>1. Ne mažiau nei 36 mėn.</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</si>
  <si>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prietaiso garantinis laikotarpis (metais). Minimalus garantinis laikorpis yra 3 m., tačiau kiekvienas Tiekėjas gali duoti papildomą garantiją už kurią gaus ekonominį pranašumą, t.y. už kiekvienus papildomus metus Tiekėjui bus minusuojami 6 % nuo pasiūlymo kainos.</t>
    </r>
  </si>
  <si>
    <t>4</t>
  </si>
  <si>
    <t>5</t>
  </si>
  <si>
    <t>T4</t>
  </si>
  <si>
    <t>T5</t>
  </si>
  <si>
    <t>L5 =</t>
  </si>
  <si>
    <t>2. Pasiūlymo kainos (K) balai apskaičiuojami mažiausios pasiūlytos kainos (Kmin) ir vertinamo pasiūlymo kainos (Kv) santykį padauginant iš kainos lyginamojo svorio (X)*:</t>
  </si>
  <si>
    <t>3. Kadangi siūlomo objekto T1 - T5 techniniai parametrai neturi skaitinių išraiškų (yra arba nėra), todėl parametrų įvertinimas apskaičiuojamas pagal metodiką:</t>
  </si>
  <si>
    <t>Kiekis, kompl.</t>
  </si>
  <si>
    <t>Pasiūlymas (Pasiūlymas_techninė specifikacija)</t>
  </si>
  <si>
    <t>Tiekėjo teikiamos deklaracijos</t>
  </si>
  <si>
    <t>Subtiekimo sutartis, ketinimų protokolas, preliminarios sutartys ar kiti dokumentai, patvirtinantys, kad laimėjus pirkimą tiekėjui bus prieinami kitų ūkio subjektų ištekliai (jei pasitelkiami kvalifikacijos atitikimui) (jei taikoma)</t>
  </si>
  <si>
    <t>Įgaliojimas teikti ir pasirašyti pasiūlymą (jei taikoma)</t>
  </si>
  <si>
    <t>....</t>
  </si>
  <si>
    <t>4. Pasiūlymas galioja 90 kalendorinių dienų nuo pasiūlymų pateikimo termino pabaigos.</t>
  </si>
  <si>
    <t>Siūlomos prekės pavadinimas (modelis, konkreti modifikacija), gamintojas, kilmės šalis</t>
  </si>
  <si>
    <t>Nurodyti</t>
  </si>
  <si>
    <t>Būtina</t>
  </si>
  <si>
    <t>Monitoriaus ekranas</t>
  </si>
  <si>
    <t>6</t>
  </si>
  <si>
    <t>7</t>
  </si>
  <si>
    <t>8</t>
  </si>
  <si>
    <t>9</t>
  </si>
  <si>
    <t>10</t>
  </si>
  <si>
    <t>11</t>
  </si>
  <si>
    <t>12</t>
  </si>
  <si>
    <t>13</t>
  </si>
  <si>
    <t>14</t>
  </si>
  <si>
    <r>
      <t>Techninis pranašumas T4 (T4</t>
    </r>
    <r>
      <rPr>
        <b/>
        <vertAlign val="subscript"/>
        <sz val="12"/>
        <color theme="1"/>
        <rFont val="Times New Roman"/>
        <family val="1"/>
      </rPr>
      <t>n</t>
    </r>
    <r>
      <rPr>
        <b/>
        <sz val="12"/>
        <color theme="1"/>
        <rFont val="Times New Roman"/>
        <family val="1"/>
      </rPr>
      <t>)</t>
    </r>
  </si>
  <si>
    <r>
      <t>Techninis pranašumas T5 (T5</t>
    </r>
    <r>
      <rPr>
        <b/>
        <vertAlign val="subscript"/>
        <sz val="12"/>
        <color theme="1"/>
        <rFont val="Times New Roman"/>
        <family val="1"/>
      </rPr>
      <t>n</t>
    </r>
    <r>
      <rPr>
        <b/>
        <sz val="12"/>
        <color theme="1"/>
        <rFont val="Times New Roman"/>
        <family val="1"/>
      </rPr>
      <t>)</t>
    </r>
  </si>
  <si>
    <r>
      <rPr>
        <b/>
        <sz val="12"/>
        <color theme="1"/>
        <rFont val="Times New Roman"/>
        <family val="1"/>
      </rPr>
      <t>T1</t>
    </r>
    <r>
      <rPr>
        <b/>
        <vertAlign val="subscript"/>
        <sz val="12"/>
        <color theme="1"/>
        <rFont val="Times New Roman"/>
        <family val="1"/>
      </rPr>
      <t>n</t>
    </r>
    <r>
      <rPr>
        <b/>
        <sz val="12"/>
        <color theme="1"/>
        <rFont val="Times New Roman"/>
        <family val="1"/>
      </rPr>
      <t xml:space="preserve"> - T5</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</si>
  <si>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r>
      <t>T4</t>
    </r>
    <r>
      <rPr>
        <vertAlign val="subscript"/>
        <sz val="12"/>
        <color theme="1"/>
        <rFont val="Times New Roman"/>
        <family val="1"/>
      </rPr>
      <t>n</t>
    </r>
  </si>
  <si>
    <r>
      <t>T5</t>
    </r>
    <r>
      <rPr>
        <vertAlign val="subscript"/>
        <sz val="12"/>
        <rFont val="Times New Roman"/>
        <family val="1"/>
      </rPr>
      <t>n</t>
    </r>
  </si>
  <si>
    <t>3. atlieka techninės būklės patikrinimus pagal gamintojo reikalavimus/rekomendacijas (jeigu taikoma);</t>
  </si>
  <si>
    <t>2. Mokymai ≥ 30 slaugytojų (mokymų trukmė: ne mažiau 8 akademinės valandos),</t>
  </si>
  <si>
    <t>3. Mokymai ≥ 1 inžinieriui (mokymų trukmė: ne mažiau 4 akademinės valandos).</t>
  </si>
  <si>
    <t>2. Į garantiją įskaičiuotas nemokamai atliekamas įrangos remontas, įskaitant remontui atlikti reikalingas detales bei medžiagas, o taip pat ir gamintojo rekomenduojamu periodiškumu nemokamai atliekama techninė priežiūra, techninės būklės tikrinimas (jeigu taikoma), įskaitant techninei priežiūrai atlikti reikalingas detales ir medžiagas. Reikalavimai netaikomi garantijos sąlygų neatitinkančių gedimų atvejams, kai įranga sugenda dėl vartotojo kaltės.</t>
  </si>
  <si>
    <r>
      <t xml:space="preserve">Siūlomos prekės privalo turėti CE sertifikatą arba EB deklaraciją. </t>
    </r>
    <r>
      <rPr>
        <b/>
        <sz val="12"/>
        <color theme="1"/>
        <rFont val="Times New Roman"/>
        <family val="1"/>
        <charset val="186"/>
      </rPr>
      <t>Tiekėjas kartu su pristatoma preke privalo pateikti CE sertifikato arba EB deklaracijos kopiją.</t>
    </r>
    <r>
      <rPr>
        <sz val="12"/>
        <color theme="1"/>
        <rFont val="Times New Roman"/>
        <family val="1"/>
      </rPr>
      <t xml:space="preserve"> Pateikiant EB deklaracijos kopiją, kad pasiūlyta prekė atitiks reikiamus standartus, bei prekės klasei būtinus reglamentus, kartu pateikiami ir techniniai dokumentai, pagrindžiantys prekės atitiktį reikiamiems standartams bei reglamentams.</t>
    </r>
  </si>
  <si>
    <r>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
    </r>
    <r>
      <rPr>
        <b/>
        <sz val="12"/>
        <color theme="1"/>
        <rFont val="Times New Roman"/>
        <family val="1"/>
        <charset val="186"/>
      </rPr>
      <t xml:space="preserve">Tiekėjas dokumentus, įrodančius, kad pirkimo sutartį vykdys turėdami teisę instaliuoti ir teikti garantinį aptarnavimą, privalo pristatyti kartu su prekėmis. </t>
    </r>
  </si>
  <si>
    <t>Personalo mokymai (po apmokymų pateikti apmokymų aktą / sertifikatą arba kitą mokymų faktą įrodantį dokumentą):</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</si>
  <si>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</si>
  <si>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r>
      <rPr>
        <b/>
        <i/>
        <sz val="12"/>
        <rFont val="Times New Roman"/>
        <family val="1"/>
      </rPr>
      <t>KPK</t>
    </r>
    <r>
      <rPr>
        <b/>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EpPG</t>
    </r>
    <r>
      <rPr>
        <i/>
        <vertAlign val="subscript"/>
        <sz val="12"/>
        <rFont val="Times New Roman"/>
        <family val="1"/>
      </rPr>
      <t>n</t>
    </r>
  </si>
  <si>
    <r>
      <rPr>
        <b/>
        <sz val="12"/>
        <color theme="1"/>
        <rFont val="Times New Roman"/>
        <family val="1"/>
        <charset val="186"/>
      </rPr>
      <t>Tiekėjas turi pateikti dokumentus, įrodančius siūlomos įrangos atitikimą kokybės ir techniniams reikalavimams, nurodytiems pirkimo dokumentų techninėje specifikacijoje:</t>
    </r>
    <r>
      <rPr>
        <sz val="12"/>
        <color theme="1"/>
        <rFont val="Times New Roman"/>
        <family val="1"/>
      </rPr>
      <t xml:space="preserv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r>
  </si>
  <si>
    <t>L4 =</t>
  </si>
  <si>
    <t>Pirštinėmis valdomas ekranas</t>
  </si>
  <si>
    <t>Galimybė duomenis į stotį perduoti WIFI ar lygiaverčiu būdu</t>
  </si>
  <si>
    <t>Vidiniai akumuliatoriai turi užtikrinti ne mažiau 360 min. nepertraukiamo darbo, nutrūkus elektros energijos maitinimui</t>
  </si>
  <si>
    <t>Klinikinio monitoravimo režimas, kurio metu ekrane nerodomos paciento gyvybinės funkcijos, tačiau pacientas yra monitoruojamas – gaunami duomenys siunčiami į centrinę monitoravimo stotį ar kitą sistemą suderinamą su ligoninės sistemomis</t>
  </si>
  <si>
    <t>Ankstyvojo įspėjimo balai (angl. EWS)</t>
  </si>
  <si>
    <t>Jei siūlomas objektas turi nurodytą pranašumą gauna maksimalų balų skaičių pagal lyginamąjį svorį: T1 = L1 = 0.20, T2 = L2 = 0.10, T3 = L3 = 0.25, T4 = L4 = 0.10 ir T5 = L5 = 0.35. Jei siūlomas objektas neturi nurodyto pranašumo gauna 0 balų: T1 = L1 = 0, T2 = L2 = 0, T3 = L3 = 0, T4 = L4 = 0 ir T5 = L5 = 0;</t>
  </si>
  <si>
    <t>Gyvybinių finkcijų monitorius imunosupresuotųjų specializuotos pagalbos skyriui</t>
  </si>
  <si>
    <t>1. Mokymai ≥ 40 gydytojų (mokymų trukmė: ne mažiau 8 akademinės valandos),</t>
  </si>
  <si>
    <t>Bendri reikalavimai gyvybinių funkcijų monitoriui</t>
  </si>
  <si>
    <t>2.1</t>
  </si>
  <si>
    <t>Elektros maitinimo šaltiniai</t>
  </si>
  <si>
    <t>1. 220 V ± 10%, 50Hz,</t>
  </si>
  <si>
    <t>2. Vidiniai akumuliatoriai turi užtikrinti ne mažiau 240 min. nepertraukiamo darbo, nutrūkus elektros energijos maitinimui,</t>
  </si>
  <si>
    <t>3. Monitoriaus aušinimui nenaudojami ventiliatoriai.</t>
  </si>
  <si>
    <t>2.2</t>
  </si>
  <si>
    <t>1. Ekrano įstrižainė ne mažesnė kaip 10",</t>
  </si>
  <si>
    <t>2. Ekrano rezoliucija ne mažesnė 1024 x 600.</t>
  </si>
  <si>
    <t>2.3</t>
  </si>
  <si>
    <t>Monitoriaus parametrų valdymas</t>
  </si>
  <si>
    <t>Lietimui jautriu monitoriaus ekranu („touchscreen“) ir/arba rankenėles pagalba,</t>
  </si>
  <si>
    <t>2.4</t>
  </si>
  <si>
    <t>Kreivių skaičius ekrane vienu metu</t>
  </si>
  <si>
    <t>Ne mažiau kaip 8</t>
  </si>
  <si>
    <t>2.5</t>
  </si>
  <si>
    <t>Monitoriaus matuojamų parametrų atmintis</t>
  </si>
  <si>
    <t>Ne mažiau 48 val. grafinės ir skaitmeninės informacijos</t>
  </si>
  <si>
    <t>Matuojami parametrai</t>
  </si>
  <si>
    <t>1. EKG,</t>
  </si>
  <si>
    <t>2. Kvėpavimas,</t>
  </si>
  <si>
    <t>3. SpO2,</t>
  </si>
  <si>
    <t>4. Neinvazinis kraujospūdis - ne mažiau 1 kanalas,</t>
  </si>
  <si>
    <t>5. Temperatūra - ne mažiau 1 kanalas.</t>
  </si>
  <si>
    <t>Reikalavimai EKG monitoravimui</t>
  </si>
  <si>
    <t>1. EKG derivacijos: I, II, III, aVR, aVL, aVF, V1, V2, V3, V4, V5, V6,</t>
  </si>
  <si>
    <t>2. Apsauga nuo defibriliatoriaus iškrovos,</t>
  </si>
  <si>
    <t>3. Širdies susitraukimo dažnio matavimo ribos ne siauresnės kaip 30 - 250 k/min,</t>
  </si>
  <si>
    <t>4. Kardiogramos kreivės slinkimo greitis diapazone nuo 6.25 mm/s iki 50mm/s (ne siauresniame už nurodytą).</t>
  </si>
  <si>
    <t>Kvėpavimo registravimas</t>
  </si>
  <si>
    <t>1. Kvėpavimo sustojimo atpažinimas,</t>
  </si>
  <si>
    <t>2. Kvėpavimo dažnio matavimo ribos ne siauresnės kaip 4 - 100 kartų/min,</t>
  </si>
  <si>
    <t>3. Matavimo paklaida ≤ ± 5 kartas/min. visame matuojamajame diapazone.</t>
  </si>
  <si>
    <t>Temperatūros matavimas</t>
  </si>
  <si>
    <t>1. Temperatūros matavimo ribos ne siauresnės kaip 20 –  45°C,</t>
  </si>
  <si>
    <t>2. Matavimo paklaida ≤ ± 0,1°C,</t>
  </si>
  <si>
    <t>3. Skaitmeninė temperatūros matavimo rezultatų išraiška.</t>
  </si>
  <si>
    <t>SpO2 matavimas</t>
  </si>
  <si>
    <t>1. SpO2 matavimo ribos ne siauresnės kaip 1 - 100 %,</t>
  </si>
  <si>
    <t>2. Matavimo paklaida ribose nuo 70 iki 100%  ne daugiau  ± 3,0 % su siūlomu davikliu,</t>
  </si>
  <si>
    <t>3. SpO2 matavimo duomenys pateikiami kreive ir skaitmenine išraiška.</t>
  </si>
  <si>
    <t>4. ŠSD matavimo diapazonas iš SpO2 ne siauresnis nei 30 – 300 k/min,</t>
  </si>
  <si>
    <t>Neinvazinio kraujospūdžio matavimas</t>
  </si>
  <si>
    <t>1. Kraujospūdžio matavimo ribos ne siauresnės kaip nuo 25 iki 250 mmHg,</t>
  </si>
  <si>
    <t>2. Intervalo tarp matavimų pasirinkimas ne siauresnis kaip nuo 1 iki 120 min,</t>
  </si>
  <si>
    <t>3. Atvaizduojami parametrai: sistolinis, diastolinis ir vidurinis,</t>
  </si>
  <si>
    <t>4. Matavimų režimai: vienkartinis, intervalinis, nuolatinis,</t>
  </si>
  <si>
    <t>5. Neinvazinio kraujo spaudimo matavimo metodas (NIBP) oscilometrinis.</t>
  </si>
  <si>
    <t>ST analizė</t>
  </si>
  <si>
    <t>Monitoruojamų parametrų nustatymas ir patvirtinimas vykdomas lietimui jautraus ekrano pagalba ir/arba rankenėles pagalba</t>
  </si>
  <si>
    <t>Visų matuojamų parametrų išsaugojimas monitoriaus vidinėje atmintyje</t>
  </si>
  <si>
    <t>Gamykliškai sukurti parametrų laukų išdėstymo ekrane šablonai ≥ 4-ių variantų arba palaikomas naudotojo individualus parametrų laukų išdėstymas</t>
  </si>
  <si>
    <t>Galimybė susikurti ir išsaugoti ekrano atmintyje  parametrų laukų išdėstymo ekrane šablonus</t>
  </si>
  <si>
    <t>Įvykių išsaugojimas</t>
  </si>
  <si>
    <t>≥ 100</t>
  </si>
  <si>
    <t>15</t>
  </si>
  <si>
    <t>Aritmijų analizė</t>
  </si>
  <si>
    <t>16</t>
  </si>
  <si>
    <t>Integruotų duomenų perdavimo ir jungčių tipai</t>
  </si>
  <si>
    <t>2. Kompiuterinio tinklo jungtis (LAN ar lygiavertė)</t>
  </si>
  <si>
    <t>17</t>
  </si>
  <si>
    <t>Turi būti galimybė prijungti prie centrinės monitoravimo sistemos</t>
  </si>
  <si>
    <t>Būtina. Monitorius turi turėti galimybę jungtis prie centrinės monitoravimo stoties (RJ45 jungtis arba lygiavertė) ir perduoti į ją visus monitoruojamus paciento gyvybinių funkcijų parametrus. Turi būti galimybė prijungti ne mažiau kaip 28 monitorius prie vienos stoties. Monitoriai turi būti sukomplektuoti taip, jog nebereikėtų įsigyti jokių papildomų priedų norint prietaisą prijungti prie centrinės monitoravimo sistemos.</t>
  </si>
  <si>
    <t>18</t>
  </si>
  <si>
    <t>Komplektacija</t>
  </si>
  <si>
    <t>1. Gyvybinių funkcijų monitorius - 1 vnt,</t>
  </si>
  <si>
    <t>2. EKG paciento kabelis, 3 laidų (daugkartinio naudojimo) - ne mažiau 1 vnt,</t>
  </si>
  <si>
    <t>3. SpO2 matavimo daviklis suaugusiems (daugkartinio naudojimo, pirštinis, „clips“ tipo) su prailginimo kabeliu (prailginimo kabelį būtina pateikti tik jei gamintojas jį komplektuoja) SpO2 pirštiniam davikliui (daugkartinio naudojimo) - ne mažiau 1 komplektas,</t>
  </si>
  <si>
    <t>4. Manžetės  neinvazinio kraujospūdžio matavimui (daugkartinio naudojimo, skirtingų dydžių (s/m arba small adult / adult )) su žarnele manžetės prijungimui prie monitoriaus (daugkartinio naudojimo, tinkama komplektuojamoms manžetėms). Komplektuojama su:  2 vnt. S arba small adult dydžio, 2 vnt. M arba Adult dydžio, (komplektuojamos 4 vnt. manžečių),</t>
  </si>
  <si>
    <t>5. Odos (paviršinis) temperatūros daviklis - ne mažiau 1 vnt,</t>
  </si>
  <si>
    <t>1. USB ar lygiavertė jungtis ne mažiau kaip 1 vnt.;</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</si>
  <si>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(ekspertai)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Ekonomiškai naudingiausio pasiūlymo vertinimo tvarką parengę darbuotojai (ekspertai) patvirtina, kad santykinė formulė užtikrins aktyviausią konkurenciją, nes perkančiosios organizacijos numanoma prekės rinkos vertė nėra išviešinama ir apibrėžiama iš anksto.
1 https://vpt.lrv.lt/uploads/vpt/documents/files/mp/ENPV_gaires.pdf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</si>
</sst>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b/>
      <sz val="12"/>
      <color rgb="FF000000"/>
      <name val="Times New Roman"/>
      <family val="1"/>
    </font>
    <font>
      <vertAlign val="subscript"/>
      <sz val="12"/>
      <name val="Times New Roman"/>
      <family val="1"/>
    </font>
    <font>
      <sz val="11"/>
      <name val="Times New Roman"/>
      <family val="1"/>
    </font>
    <font>
      <b/>
      <sz val="12"/>
      <name val="Times New Roman"/>
      <family val="1"/>
    </font>
    <font>
      <i/>
      <sz val="12"/>
      <name val="Times New Roman"/>
      <family val="1"/>
    </font>
    <font>
      <b/>
      <sz val="12"/>
      <color rgb="FFFF0000"/>
      <name val="Times New Roman"/>
      <family val="1"/>
    </font>
    <font>
      <b/>
      <sz val="16"/>
      <color rgb="FFFF0000"/>
      <name val="Times New Roman"/>
      <family val="1"/>
    </font>
    <font>
      <b/>
      <i/>
      <sz val="12"/>
      <color theme="1"/>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b/>
      <i/>
      <sz val="12"/>
      <name val="Times New Roman"/>
      <family val="1"/>
    </font>
    <font>
      <b/>
      <i/>
      <vertAlign val="subscript"/>
      <sz val="12"/>
      <name val="Times New Roman"/>
      <family val="1"/>
    </font>
    <font>
      <i/>
      <vertAlign val="subscript"/>
      <sz val="12"/>
      <name val="Times New Roman"/>
      <family val="1"/>
    </font>
    <font>
      <vertAlign val="subscript"/>
      <sz val="12"/>
      <color theme="1"/>
      <name val="Times New Roman"/>
      <family val="1"/>
    </font>
    <font>
      <i/>
      <sz val="12"/>
      <color rgb="FF00B050"/>
      <name val="Times New Roman"/>
      <family val="1"/>
    </font>
    <font>
      <sz val="8"/>
      <name val="Calibri"/>
      <family val="2"/>
      <scheme val="minor"/>
    </font>
    <font>
      <b/>
      <i/>
      <sz val="14"/>
      <name val="Times New Roman"/>
      <family val="1"/>
    </font>
    <font>
      <sz val="12"/>
      <name val="Times New Roman"/>
      <family val="1"/>
      <charset val="186"/>
    </font>
    <font>
      <b/>
      <sz val="12"/>
      <color theme="1"/>
      <name val="Times New Roman"/>
      <family val="1"/>
      <charset val="186"/>
    </font>
    <font>
      <sz val="12"/>
      <color theme="1"/>
      <name val="Times New Roman"/>
      <family val="1"/>
      <charset val="186"/>
    </font>
    <font>
      <b/>
      <sz val="12"/>
      <name val="Times New Roman"/>
      <family val="1"/>
      <charset val="186"/>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37">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1" fontId="1" fillId="5" borderId="1" xfId="0" applyNumberFormat="1" applyFont="1" applyFill="1" applyBorder="1" applyAlignment="1">
      <alignment horizontal="center" vertical="center"/>
    </xf>
    <xf numFmtId="0" fontId="13"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1" fillId="5" borderId="0" xfId="0" applyFont="1" applyFill="1" applyAlignment="1">
      <alignment vertical="center" wrapText="1"/>
    </xf>
    <xf numFmtId="0" fontId="1" fillId="5" borderId="0" xfId="0" applyFont="1" applyFill="1" applyAlignment="1">
      <alignment wrapText="1"/>
    </xf>
    <xf numFmtId="0" fontId="1" fillId="4" borderId="0" xfId="0" applyFont="1" applyFill="1"/>
    <xf numFmtId="0" fontId="5" fillId="4" borderId="0" xfId="0" applyFont="1" applyFill="1"/>
    <xf numFmtId="0" fontId="1" fillId="6" borderId="1" xfId="0" applyFont="1" applyFill="1" applyBorder="1" applyAlignment="1">
      <alignment horizontal="center" vertical="center"/>
    </xf>
    <xf numFmtId="0" fontId="2" fillId="4" borderId="0" xfId="0" applyFont="1" applyFill="1" applyAlignment="1">
      <alignment horizontal="right" vertical="center" wrapText="1"/>
    </xf>
    <xf numFmtId="0" fontId="2" fillId="4" borderId="35"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41" xfId="0" applyFont="1" applyFill="1" applyBorder="1" applyAlignment="1">
      <alignment horizontal="center" vertical="center" wrapText="1"/>
    </xf>
    <xf numFmtId="0" fontId="1" fillId="4" borderId="0" xfId="0" applyFont="1" applyFill="1" applyAlignment="1">
      <alignment horizontal="center" vertical="center"/>
    </xf>
    <xf numFmtId="0" fontId="18" fillId="4" borderId="0" xfId="0" applyFont="1" applyFill="1" applyAlignment="1">
      <alignment horizontal="left"/>
    </xf>
    <xf numFmtId="0" fontId="1" fillId="4" borderId="0" xfId="0" applyFont="1" applyFill="1" applyAlignment="1">
      <alignment horizontal="left"/>
    </xf>
    <xf numFmtId="0" fontId="1" fillId="4" borderId="0" xfId="0" applyFont="1" applyFill="1" applyAlignment="1">
      <alignment horizontal="right"/>
    </xf>
    <xf numFmtId="0" fontId="2" fillId="7" borderId="35" xfId="0" applyFont="1" applyFill="1" applyBorder="1" applyAlignment="1">
      <alignment horizontal="center" vertical="center"/>
    </xf>
    <xf numFmtId="0" fontId="5" fillId="4" borderId="35" xfId="0" applyFont="1" applyFill="1" applyBorder="1" applyAlignment="1">
      <alignment horizontal="justify" wrapText="1"/>
    </xf>
    <xf numFmtId="0" fontId="5" fillId="4" borderId="17" xfId="0" applyFont="1" applyFill="1" applyBorder="1" applyAlignment="1">
      <alignment horizontal="center" vertical="center"/>
    </xf>
    <xf numFmtId="0" fontId="5" fillId="4" borderId="35" xfId="0" applyFont="1" applyFill="1" applyBorder="1" applyAlignment="1">
      <alignment horizontal="justify"/>
    </xf>
    <xf numFmtId="0" fontId="19" fillId="4" borderId="0" xfId="0" applyFont="1" applyFill="1" applyAlignment="1">
      <alignment horizontal="left"/>
    </xf>
    <xf numFmtId="0" fontId="12" fillId="4" borderId="0" xfId="0" applyFont="1" applyFill="1" applyAlignment="1">
      <alignment horizontal="left"/>
    </xf>
    <xf numFmtId="0" fontId="5" fillId="4" borderId="0" xfId="0" applyFont="1" applyFill="1" applyAlignment="1">
      <alignment horizontal="left"/>
    </xf>
    <xf numFmtId="0" fontId="1" fillId="0" borderId="0" xfId="0" applyFont="1" applyAlignment="1">
      <alignment horizontal="right"/>
    </xf>
    <xf numFmtId="0" fontId="15" fillId="4" borderId="35" xfId="0" applyFont="1" applyFill="1" applyBorder="1" applyAlignment="1">
      <alignment horizontal="center" vertical="center"/>
    </xf>
    <xf numFmtId="2" fontId="1" fillId="6" borderId="35" xfId="0" applyNumberFormat="1" applyFont="1" applyFill="1" applyBorder="1" applyAlignment="1">
      <alignment horizontal="center" vertical="center"/>
    </xf>
    <xf numFmtId="0" fontId="5" fillId="0" borderId="0" xfId="0" applyFont="1" applyAlignment="1">
      <alignment horizontal="right"/>
    </xf>
    <xf numFmtId="0" fontId="1" fillId="0" borderId="0" xfId="0" applyFont="1" applyAlignment="1">
      <alignment horizontal="right" vertical="center" wrapText="1"/>
    </xf>
    <xf numFmtId="0" fontId="5" fillId="0" borderId="0" xfId="0" applyFont="1" applyAlignment="1">
      <alignment horizontal="right" vertical="center" wrapText="1"/>
    </xf>
    <xf numFmtId="0" fontId="1" fillId="0" borderId="35" xfId="0" applyFont="1" applyBorder="1" applyAlignment="1">
      <alignment horizontal="center" vertical="center"/>
    </xf>
    <xf numFmtId="0" fontId="18" fillId="0" borderId="0" xfId="0" applyFont="1" applyAlignment="1">
      <alignment horizontal="left"/>
    </xf>
    <xf numFmtId="0" fontId="23" fillId="0" borderId="0" xfId="0" applyFont="1"/>
    <xf numFmtId="0" fontId="12" fillId="0" borderId="1" xfId="0" applyFont="1" applyBorder="1" applyAlignment="1" applyProtection="1">
      <alignment horizontal="justify" vertical="center" wrapText="1"/>
      <protection locked="0"/>
    </xf>
    <xf numFmtId="0" fontId="5" fillId="5" borderId="35" xfId="0" applyFont="1" applyFill="1" applyBorder="1" applyAlignment="1">
      <alignment horizontal="center" vertical="center" wrapText="1"/>
    </xf>
    <xf numFmtId="0" fontId="16" fillId="4" borderId="0" xfId="0" applyFont="1" applyFill="1" applyAlignment="1">
      <alignment horizontal="center" vertical="center"/>
    </xf>
    <xf numFmtId="0" fontId="0" fillId="6" borderId="0" xfId="0" applyFill="1"/>
    <xf numFmtId="0" fontId="1" fillId="2" borderId="6" xfId="0" applyFont="1" applyFill="1" applyBorder="1" applyAlignment="1">
      <alignment horizontal="center" vertical="center" wrapText="1"/>
    </xf>
    <xf numFmtId="2" fontId="1" fillId="8" borderId="29" xfId="0" applyNumberFormat="1" applyFont="1" applyFill="1" applyBorder="1" applyAlignment="1">
      <alignment horizontal="center" vertical="center"/>
    </xf>
    <xf numFmtId="0" fontId="2" fillId="4" borderId="35" xfId="0" applyFont="1" applyFill="1" applyBorder="1" applyAlignment="1">
      <alignment horizontal="right" vertical="center" wrapText="1"/>
    </xf>
    <xf numFmtId="2" fontId="1" fillId="4" borderId="27" xfId="0" applyNumberFormat="1" applyFont="1" applyFill="1" applyBorder="1" applyAlignment="1">
      <alignment horizontal="center" vertical="center"/>
    </xf>
    <xf numFmtId="0" fontId="16" fillId="4" borderId="0" xfId="0" applyFont="1" applyFill="1" applyAlignment="1">
      <alignment vertical="center"/>
    </xf>
    <xf numFmtId="0" fontId="25" fillId="4" borderId="0" xfId="0" applyFont="1" applyFill="1" applyAlignment="1">
      <alignment horizontal="center" vertical="center"/>
    </xf>
    <xf numFmtId="0" fontId="1" fillId="5" borderId="0" xfId="0" applyFont="1" applyFill="1" applyAlignment="1">
      <alignment horizontal="center" vertical="center"/>
    </xf>
    <xf numFmtId="0" fontId="1" fillId="5" borderId="0" xfId="0" applyFont="1" applyFill="1" applyAlignment="1">
      <alignment horizontal="center" vertical="top" wrapText="1"/>
    </xf>
    <xf numFmtId="0" fontId="5" fillId="5" borderId="33" xfId="0" applyFont="1" applyFill="1" applyBorder="1" applyAlignment="1">
      <alignment horizontal="center" vertical="center" wrapText="1"/>
    </xf>
    <xf numFmtId="14" fontId="0" fillId="3" borderId="1" xfId="0" applyNumberFormat="1" applyFill="1" applyBorder="1" applyAlignment="1" applyProtection="1">
      <alignment vertical="top" wrapText="1"/>
      <protection locked="0"/>
    </xf>
    <xf numFmtId="0" fontId="5" fillId="5" borderId="0" xfId="0" applyFont="1" applyFill="1"/>
    <xf numFmtId="2" fontId="1" fillId="5" borderId="1" xfId="0" applyNumberFormat="1" applyFont="1" applyFill="1" applyBorder="1" applyAlignment="1">
      <alignment horizontal="center" vertical="center"/>
    </xf>
    <xf numFmtId="0" fontId="5" fillId="5" borderId="0" xfId="0" applyFont="1" applyFill="1" applyAlignment="1">
      <alignment wrapText="1"/>
    </xf>
    <xf numFmtId="0" fontId="1" fillId="5" borderId="1" xfId="0" applyFont="1" applyFill="1" applyBorder="1"/>
    <xf numFmtId="0" fontId="1" fillId="5" borderId="1" xfId="0" applyFont="1" applyFill="1" applyBorder="1" applyAlignment="1">
      <alignment horizontal="center"/>
    </xf>
    <xf numFmtId="0" fontId="2" fillId="5" borderId="32"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10" fillId="5" borderId="35" xfId="0" applyFont="1" applyFill="1" applyBorder="1" applyAlignment="1">
      <alignment vertical="center" wrapText="1"/>
    </xf>
    <xf numFmtId="0" fontId="2" fillId="5" borderId="0" xfId="0" applyFont="1" applyFill="1"/>
    <xf numFmtId="0" fontId="13" fillId="5" borderId="0" xfId="0" applyFont="1" applyFill="1"/>
    <xf numFmtId="2" fontId="10" fillId="5" borderId="35" xfId="0" applyNumberFormat="1" applyFont="1" applyFill="1" applyBorder="1" applyAlignment="1">
      <alignment horizontal="center" vertical="center" wrapText="1"/>
    </xf>
    <xf numFmtId="0" fontId="1" fillId="5" borderId="0" xfId="0" applyFont="1" applyFill="1" applyAlignment="1">
      <alignment horizontal="left" vertical="top"/>
    </xf>
    <xf numFmtId="0" fontId="5" fillId="5" borderId="1"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6" fillId="5" borderId="0" xfId="0" applyFont="1" applyFill="1"/>
    <xf numFmtId="0" fontId="26" fillId="5" borderId="0" xfId="0" applyFont="1" applyFill="1" applyAlignment="1">
      <alignment horizontal="center" vertical="center"/>
    </xf>
    <xf numFmtId="0" fontId="26" fillId="5" borderId="0" xfId="0" applyFont="1" applyFill="1" applyAlignment="1">
      <alignment horizontal="right"/>
    </xf>
    <xf numFmtId="0" fontId="27" fillId="5" borderId="1" xfId="0" applyFont="1" applyFill="1" applyBorder="1" applyAlignment="1">
      <alignment horizontal="justify" vertical="center"/>
    </xf>
    <xf numFmtId="49" fontId="26" fillId="5" borderId="1" xfId="0" applyNumberFormat="1" applyFont="1" applyFill="1" applyBorder="1" applyAlignment="1">
      <alignment horizontal="justify" vertical="top" wrapText="1"/>
    </xf>
    <xf numFmtId="0" fontId="5" fillId="5" borderId="30" xfId="0" applyFont="1" applyFill="1" applyBorder="1" applyAlignment="1">
      <alignment horizontal="justify" vertical="top" wrapText="1"/>
    </xf>
    <xf numFmtId="0" fontId="5" fillId="5" borderId="33" xfId="0" applyFont="1" applyFill="1" applyBorder="1" applyAlignment="1">
      <alignment horizontal="justify" vertical="top" wrapText="1"/>
    </xf>
    <xf numFmtId="0" fontId="2" fillId="5" borderId="1" xfId="0" applyFont="1" applyFill="1" applyBorder="1" applyAlignment="1">
      <alignment horizontal="justify" vertical="top" wrapText="1"/>
    </xf>
    <xf numFmtId="49" fontId="5" fillId="5" borderId="1" xfId="0" applyNumberFormat="1" applyFont="1" applyFill="1" applyBorder="1" applyAlignment="1">
      <alignment horizontal="center" vertical="top" wrapText="1"/>
    </xf>
    <xf numFmtId="49" fontId="5" fillId="5" borderId="1" xfId="0" applyNumberFormat="1" applyFont="1" applyFill="1" applyBorder="1" applyAlignment="1">
      <alignment horizontal="justify" vertical="center" wrapText="1"/>
    </xf>
    <xf numFmtId="49" fontId="5" fillId="5" borderId="1" xfId="0" applyNumberFormat="1" applyFont="1" applyFill="1" applyBorder="1" applyAlignment="1">
      <alignment horizontal="justify" vertical="top" wrapText="1"/>
    </xf>
    <xf numFmtId="49" fontId="11" fillId="5" borderId="1" xfId="0" applyNumberFormat="1" applyFont="1" applyFill="1" applyBorder="1" applyAlignment="1">
      <alignment horizontal="center" vertical="top" wrapText="1"/>
    </xf>
    <xf numFmtId="49" fontId="11" fillId="5" borderId="1" xfId="0" applyNumberFormat="1" applyFont="1" applyFill="1" applyBorder="1" applyAlignment="1">
      <alignment vertical="top" wrapText="1"/>
    </xf>
    <xf numFmtId="49" fontId="5" fillId="5" borderId="26" xfId="0" applyNumberFormat="1" applyFont="1" applyFill="1" applyBorder="1" applyAlignment="1">
      <alignment horizontal="center" vertical="top" wrapText="1"/>
    </xf>
    <xf numFmtId="49" fontId="5" fillId="5" borderId="26" xfId="0" applyNumberFormat="1" applyFont="1" applyFill="1" applyBorder="1" applyAlignment="1">
      <alignment horizontal="left" vertical="top" wrapText="1"/>
    </xf>
    <xf numFmtId="49" fontId="5" fillId="5" borderId="28" xfId="0" applyNumberFormat="1" applyFont="1" applyFill="1" applyBorder="1" applyAlignment="1">
      <alignment horizontal="left" vertical="top" wrapText="1"/>
    </xf>
    <xf numFmtId="49" fontId="5" fillId="5" borderId="27" xfId="0" applyNumberFormat="1" applyFont="1" applyFill="1" applyBorder="1" applyAlignment="1">
      <alignment horizontal="center" vertical="top" wrapText="1"/>
    </xf>
    <xf numFmtId="49" fontId="5" fillId="5" borderId="1" xfId="0" applyNumberFormat="1" applyFont="1" applyFill="1" applyBorder="1" applyAlignment="1">
      <alignment vertical="top" wrapText="1"/>
    </xf>
    <xf numFmtId="49" fontId="5" fillId="5" borderId="1" xfId="0" applyNumberFormat="1" applyFont="1" applyFill="1" applyBorder="1" applyAlignment="1">
      <alignment vertical="top"/>
    </xf>
    <xf numFmtId="49" fontId="5" fillId="5" borderId="1" xfId="0" applyNumberFormat="1" applyFont="1" applyFill="1" applyBorder="1" applyAlignment="1">
      <alignment horizontal="justify" vertical="top"/>
    </xf>
    <xf numFmtId="49" fontId="26" fillId="5" borderId="27" xfId="0" applyNumberFormat="1" applyFont="1" applyFill="1" applyBorder="1" applyAlignment="1">
      <alignment horizontal="left" vertical="top" wrapText="1"/>
    </xf>
    <xf numFmtId="0" fontId="26" fillId="5" borderId="1" xfId="0" applyFont="1" applyFill="1" applyBorder="1" applyAlignment="1">
      <alignment horizontal="justify" vertical="top" wrapText="1"/>
    </xf>
    <xf numFmtId="0" fontId="5" fillId="5" borderId="1" xfId="0" applyFont="1" applyFill="1" applyBorder="1" applyAlignment="1">
      <alignment horizontal="justify" vertical="top" wrapText="1"/>
    </xf>
    <xf numFmtId="0" fontId="1" fillId="6" borderId="18" xfId="0" applyFont="1" applyFill="1" applyBorder="1" applyAlignment="1">
      <alignment horizontal="justify"/>
    </xf>
    <xf numFmtId="0" fontId="1" fillId="6" borderId="19" xfId="0" applyFont="1" applyFill="1" applyBorder="1" applyAlignment="1">
      <alignment horizontal="justify"/>
    </xf>
    <xf numFmtId="0" fontId="1" fillId="6" borderId="17" xfId="0" applyFont="1" applyFill="1" applyBorder="1" applyAlignment="1">
      <alignment horizontal="justify"/>
    </xf>
    <xf numFmtId="0" fontId="1" fillId="6" borderId="18" xfId="0" applyFont="1" applyFill="1" applyBorder="1" applyAlignment="1">
      <alignment horizontal="justify" wrapText="1"/>
    </xf>
    <xf numFmtId="0" fontId="1" fillId="6" borderId="19" xfId="0" applyFont="1" applyFill="1" applyBorder="1" applyAlignment="1">
      <alignment horizontal="justify" wrapText="1"/>
    </xf>
    <xf numFmtId="0" fontId="1" fillId="6" borderId="17" xfId="0" applyFont="1" applyFill="1" applyBorder="1" applyAlignment="1">
      <alignment horizontal="justify" wrapText="1"/>
    </xf>
    <xf numFmtId="0" fontId="14" fillId="4" borderId="0" xfId="0" applyFont="1" applyFill="1" applyAlignment="1">
      <alignment horizontal="center"/>
    </xf>
    <xf numFmtId="0" fontId="1" fillId="5" borderId="0" xfId="0" applyFont="1" applyFill="1" applyAlignment="1">
      <alignment horizontal="justify" vertical="top" wrapText="1"/>
    </xf>
    <xf numFmtId="0" fontId="1" fillId="5" borderId="0" xfId="0" applyFont="1" applyFill="1" applyAlignment="1">
      <alignment horizontal="justify" wrapText="1"/>
    </xf>
    <xf numFmtId="0" fontId="1" fillId="5" borderId="0" xfId="0" applyFont="1" applyFill="1" applyAlignment="1">
      <alignment horizontal="left" vertical="top" wrapText="1"/>
    </xf>
    <xf numFmtId="0" fontId="1" fillId="5" borderId="0" xfId="0" applyFont="1" applyFill="1" applyAlignment="1">
      <alignment horizontal="justify" vertical="center" wrapText="1"/>
    </xf>
    <xf numFmtId="0" fontId="2" fillId="5" borderId="30"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30" xfId="0" applyFont="1" applyFill="1" applyBorder="1" applyAlignment="1">
      <alignment vertical="center" wrapText="1"/>
    </xf>
    <xf numFmtId="0" fontId="2" fillId="5" borderId="31" xfId="0" applyFont="1" applyFill="1" applyBorder="1" applyAlignment="1">
      <alignment vertical="center" wrapText="1"/>
    </xf>
    <xf numFmtId="0" fontId="2" fillId="5" borderId="32" xfId="0" applyFont="1" applyFill="1" applyBorder="1" applyAlignment="1">
      <alignment vertical="center" wrapText="1"/>
    </xf>
    <xf numFmtId="0" fontId="8" fillId="5" borderId="30" xfId="0" applyFont="1" applyFill="1" applyBorder="1" applyAlignment="1">
      <alignment vertical="center" wrapText="1"/>
    </xf>
    <xf numFmtId="0" fontId="8" fillId="5" borderId="31" xfId="0" applyFont="1" applyFill="1" applyBorder="1" applyAlignment="1">
      <alignment vertical="center" wrapText="1"/>
    </xf>
    <xf numFmtId="0" fontId="8" fillId="5" borderId="32" xfId="0" applyFont="1" applyFill="1" applyBorder="1" applyAlignment="1">
      <alignment vertical="center" wrapText="1"/>
    </xf>
    <xf numFmtId="0" fontId="2" fillId="5" borderId="34" xfId="0" applyFont="1" applyFill="1" applyBorder="1" applyAlignment="1">
      <alignment horizontal="center" vertical="center" wrapText="1"/>
    </xf>
    <xf numFmtId="0" fontId="2" fillId="5" borderId="42"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5" fillId="5" borderId="4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 fillId="5" borderId="1" xfId="0" applyFont="1" applyFill="1" applyBorder="1" applyAlignment="1">
      <alignment horizontal="justify" vertical="center" wrapText="1"/>
    </xf>
    <xf numFmtId="49" fontId="3" fillId="5" borderId="1" xfId="0" applyNumberFormat="1"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7" fillId="5" borderId="0" xfId="0" applyFont="1" applyFill="1" applyAlignment="1">
      <alignment horizontal="center"/>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2" fillId="5" borderId="0" xfId="0" applyFont="1" applyFill="1" applyAlignment="1">
      <alignment horizontal="left"/>
    </xf>
    <xf numFmtId="0" fontId="2" fillId="5" borderId="2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 fillId="5" borderId="0" xfId="0" applyFont="1" applyFill="1" applyAlignment="1">
      <alignment horizontal="left" vertical="center" wrapText="1"/>
    </xf>
    <xf numFmtId="0" fontId="1" fillId="5" borderId="0" xfId="0" applyFont="1" applyFill="1" applyAlignment="1">
      <alignment horizontal="left"/>
    </xf>
    <xf numFmtId="0" fontId="5" fillId="5" borderId="1" xfId="0" applyFont="1" applyFill="1" applyBorder="1" applyAlignment="1">
      <alignment horizontal="left" vertical="top" wrapText="1"/>
    </xf>
    <xf numFmtId="0" fontId="1" fillId="5" borderId="36" xfId="0" applyFont="1" applyFill="1" applyBorder="1" applyAlignment="1">
      <alignment horizontal="justify" vertical="top" wrapText="1"/>
    </xf>
    <xf numFmtId="0" fontId="1" fillId="5" borderId="39" xfId="0" applyFont="1" applyFill="1" applyBorder="1" applyAlignment="1">
      <alignment horizontal="justify" vertical="top" wrapText="1"/>
    </xf>
    <xf numFmtId="0" fontId="1" fillId="5" borderId="40" xfId="0" applyFont="1" applyFill="1" applyBorder="1" applyAlignment="1">
      <alignment horizontal="justify" vertical="top" wrapText="1"/>
    </xf>
    <xf numFmtId="0" fontId="1" fillId="5" borderId="41" xfId="0" applyFont="1" applyFill="1" applyBorder="1" applyAlignment="1">
      <alignment horizontal="justify" vertical="top" wrapText="1"/>
    </xf>
    <xf numFmtId="0" fontId="1" fillId="5" borderId="37" xfId="0" applyFont="1" applyFill="1" applyBorder="1" applyAlignment="1">
      <alignment horizontal="justify" wrapText="1"/>
    </xf>
    <xf numFmtId="0" fontId="1" fillId="5" borderId="38" xfId="0" applyFont="1" applyFill="1" applyBorder="1" applyAlignment="1">
      <alignment horizontal="justify" wrapText="1"/>
    </xf>
    <xf numFmtId="0" fontId="5" fillId="5" borderId="1" xfId="0" applyFont="1" applyFill="1" applyBorder="1" applyAlignment="1">
      <alignment horizontal="justify" vertical="center" wrapText="1"/>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3" borderId="19" xfId="0" applyFont="1" applyFill="1" applyBorder="1" applyAlignment="1" applyProtection="1">
      <alignment horizontal="center" vertical="center" wrapText="1"/>
      <protection locked="0"/>
    </xf>
    <xf numFmtId="0" fontId="28" fillId="0" borderId="1" xfId="0" applyFont="1" applyBorder="1" applyAlignment="1">
      <alignment horizontal="left"/>
    </xf>
    <xf numFmtId="0" fontId="1" fillId="3" borderId="20" xfId="0" applyFont="1" applyFill="1" applyBorder="1" applyAlignment="1" applyProtection="1">
      <alignment horizontal="center"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4" borderId="1" xfId="0" applyFont="1" applyFill="1" applyBorder="1" applyAlignment="1" applyProtection="1">
      <alignment horizontal="justify"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0" fillId="0" borderId="18" xfId="0" applyBorder="1" applyAlignment="1">
      <alignment horizontal="left"/>
    </xf>
    <xf numFmtId="0" fontId="0" fillId="0" borderId="19" xfId="0" applyBorder="1" applyAlignment="1">
      <alignment horizontal="left"/>
    </xf>
    <xf numFmtId="0" fontId="0" fillId="0" borderId="17" xfId="0" applyBorder="1" applyAlignment="1">
      <alignment horizontal="left"/>
    </xf>
    <xf numFmtId="0" fontId="6" fillId="5" borderId="0" xfId="0" applyFont="1" applyFill="1" applyAlignment="1">
      <alignment horizontal="center"/>
    </xf>
    <xf numFmtId="0" fontId="28" fillId="5" borderId="0" xfId="0" applyFont="1" applyFill="1" applyAlignment="1">
      <alignment horizontal="justify" vertical="top" wrapText="1"/>
    </xf>
    <xf numFmtId="0" fontId="1" fillId="5" borderId="0" xfId="0" applyFont="1" applyFill="1" applyAlignment="1">
      <alignment horizontal="center" vertical="top"/>
    </xf>
    <xf numFmtId="0" fontId="1" fillId="5" borderId="0" xfId="0" applyFont="1" applyFill="1" applyAlignment="1">
      <alignment horizontal="justify" vertical="top"/>
    </xf>
    <xf numFmtId="0" fontId="5" fillId="5" borderId="0" xfId="0" applyFont="1" applyFill="1" applyAlignment="1">
      <alignment horizontal="justify" vertical="top" wrapText="1"/>
    </xf>
    <xf numFmtId="49" fontId="5" fillId="5" borderId="1" xfId="0" applyNumberFormat="1" applyFont="1" applyFill="1" applyBorder="1" applyAlignment="1">
      <alignment horizontal="center" vertical="top" wrapText="1"/>
    </xf>
    <xf numFmtId="49" fontId="5" fillId="5" borderId="1" xfId="0" applyNumberFormat="1" applyFont="1" applyFill="1" applyBorder="1" applyAlignment="1">
      <alignment horizontal="left" vertical="top" wrapText="1"/>
    </xf>
    <xf numFmtId="49" fontId="5" fillId="5" borderId="26" xfId="0" applyNumberFormat="1" applyFont="1" applyFill="1" applyBorder="1" applyAlignment="1">
      <alignment horizontal="center" vertical="top" wrapText="1"/>
    </xf>
    <xf numFmtId="49" fontId="5" fillId="5" borderId="28" xfId="0" applyNumberFormat="1" applyFont="1" applyFill="1" applyBorder="1" applyAlignment="1">
      <alignment horizontal="center" vertical="top" wrapText="1"/>
    </xf>
    <xf numFmtId="49" fontId="5" fillId="5" borderId="27" xfId="0" applyNumberFormat="1" applyFont="1" applyFill="1" applyBorder="1" applyAlignment="1">
      <alignment horizontal="center" vertical="top" wrapText="1"/>
    </xf>
    <xf numFmtId="49" fontId="5" fillId="5" borderId="26" xfId="0" applyNumberFormat="1" applyFont="1" applyFill="1" applyBorder="1" applyAlignment="1">
      <alignment horizontal="left" vertical="top" wrapText="1"/>
    </xf>
    <xf numFmtId="49" fontId="5" fillId="5" borderId="28" xfId="0" applyNumberFormat="1" applyFont="1" applyFill="1" applyBorder="1" applyAlignment="1">
      <alignment horizontal="left" vertical="top" wrapText="1"/>
    </xf>
    <xf numFmtId="49" fontId="5" fillId="5" borderId="27" xfId="0" applyNumberFormat="1" applyFont="1" applyFill="1" applyBorder="1" applyAlignment="1">
      <alignment horizontal="left" vertical="top" wrapText="1"/>
    </xf>
    <xf numFmtId="49" fontId="26" fillId="5" borderId="26" xfId="0" applyNumberFormat="1" applyFont="1" applyFill="1" applyBorder="1" applyAlignment="1">
      <alignment horizontal="left" vertical="top" wrapText="1"/>
    </xf>
    <xf numFmtId="49" fontId="26" fillId="5" borderId="28" xfId="0" applyNumberFormat="1" applyFont="1" applyFill="1" applyBorder="1" applyAlignment="1">
      <alignment horizontal="left" vertical="top" wrapText="1"/>
    </xf>
    <xf numFmtId="49" fontId="26" fillId="5" borderId="27" xfId="0" applyNumberFormat="1" applyFont="1" applyFill="1" applyBorder="1" applyAlignment="1">
      <alignment horizontal="left" vertical="top" wrapText="1"/>
    </xf>
    <xf numFmtId="49" fontId="5" fillId="5" borderId="26" xfId="0" applyNumberFormat="1" applyFont="1" applyFill="1" applyBorder="1" applyAlignment="1">
      <alignment horizontal="left" vertical="top"/>
    </xf>
    <xf numFmtId="49" fontId="5" fillId="5" borderId="28" xfId="0" applyNumberFormat="1" applyFont="1" applyFill="1" applyBorder="1" applyAlignment="1">
      <alignment horizontal="left" vertical="top"/>
    </xf>
    <xf numFmtId="0" fontId="29" fillId="5" borderId="0" xfId="0" applyFont="1" applyFill="1" applyAlignment="1">
      <alignment horizontal="left" vertical="top"/>
    </xf>
    <xf numFmtId="0" fontId="1" fillId="4" borderId="0" xfId="0" applyFont="1" applyFill="1" applyAlignment="1">
      <alignment horizontal="left"/>
    </xf>
    <xf numFmtId="0" fontId="1" fillId="4" borderId="0" xfId="0" applyFont="1" applyFill="1" applyAlignment="1">
      <alignment horizontal="justify" vertical="top" wrapText="1"/>
    </xf>
    <xf numFmtId="0" fontId="16" fillId="4" borderId="0" xfId="0" applyFont="1" applyFill="1" applyAlignment="1">
      <alignment horizontal="center" vertical="center"/>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1432</xdr:colOff>
      <xdr:row>37</xdr:row>
      <xdr:rowOff>12731</xdr:rowOff>
    </xdr:from>
    <xdr:ext cx="1593834" cy="792718"/>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745648" y="11015134"/>
              <a:ext cx="1593834"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5</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745648" y="11015134"/>
              <a:ext cx="1593834"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^5</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2939415</xdr:colOff>
      <xdr:row>27</xdr:row>
      <xdr:rowOff>97790</xdr:rowOff>
    </xdr:from>
    <xdr:to>
      <xdr:col>3</xdr:col>
      <xdr:colOff>1167765</xdr:colOff>
      <xdr:row>29</xdr:row>
      <xdr:rowOff>69215</xdr:rowOff>
    </xdr:to>
    <xdr:pic>
      <xdr:nvPicPr>
        <xdr:cNvPr id="15" name="Picture 14">
          <a:extLst>
            <a:ext uri="{FF2B5EF4-FFF2-40B4-BE49-F238E27FC236}">
              <a16:creationId xmlns:a16="http://schemas.microsoft.com/office/drawing/2014/main" id="{CB7DF412-F836-47C1-AE11-2A586D5359D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26535" y="17207230"/>
          <a:ext cx="131699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7C91-91CA-4941-8576-30AC6CBD6DC1}">
  <dimension ref="B1:H4"/>
  <sheetViews>
    <sheetView workbookViewId="0">
      <selection activeCell="F19" sqref="F19"/>
    </sheetView>
  </sheetViews>
  <sheetFormatPr defaultColWidth="9.1796875" defaultRowHeight="15.5" x14ac:dyDescent="0.35"/>
  <cols>
    <col min="1" max="2" width="9.1796875" style="38"/>
    <col min="3" max="3" width="25.7265625" style="38" customWidth="1"/>
    <col min="4" max="5" width="11" style="38" bestFit="1" customWidth="1"/>
    <col min="6" max="6" width="16.26953125" style="38" customWidth="1"/>
    <col min="7" max="7" width="11" style="38" bestFit="1" customWidth="1"/>
    <col min="8" max="8" width="13.453125" style="38" bestFit="1" customWidth="1"/>
    <col min="9" max="12" width="11" style="38" bestFit="1" customWidth="1"/>
    <col min="13" max="13" width="12.1796875" style="38" bestFit="1" customWidth="1"/>
    <col min="14" max="16384" width="9.1796875" style="38"/>
  </cols>
  <sheetData>
    <row r="1" spans="2:8" ht="20" x14ac:dyDescent="0.4">
      <c r="B1" s="126" t="s">
        <v>99</v>
      </c>
      <c r="C1" s="126"/>
      <c r="D1" s="126"/>
      <c r="E1" s="126"/>
      <c r="F1" s="126"/>
      <c r="G1" s="126"/>
      <c r="H1" s="126"/>
    </row>
    <row r="3" spans="2:8" x14ac:dyDescent="0.35">
      <c r="B3" s="120" t="s">
        <v>101</v>
      </c>
      <c r="C3" s="121"/>
      <c r="D3" s="121"/>
      <c r="E3" s="121"/>
      <c r="F3" s="122"/>
      <c r="G3" s="40">
        <v>6</v>
      </c>
      <c r="H3" s="40" t="s">
        <v>102</v>
      </c>
    </row>
    <row r="4" spans="2:8" x14ac:dyDescent="0.35">
      <c r="B4" s="123" t="s">
        <v>100</v>
      </c>
      <c r="C4" s="124"/>
      <c r="D4" s="124"/>
      <c r="E4" s="124"/>
      <c r="F4" s="125"/>
      <c r="G4" s="40">
        <v>3</v>
      </c>
      <c r="H4" s="40" t="s">
        <v>86</v>
      </c>
    </row>
  </sheetData>
  <mergeCells count="3">
    <mergeCell ref="B3:F3"/>
    <mergeCell ref="B4:F4"/>
    <mergeCell ref="B1:H1"/>
  </mergeCells>
  <pageMargins left="0.7" right="0.7" top="0.75" bottom="0.75" header="0.3" footer="0.3"/>
  <pageSetup paperSize="9"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796875" defaultRowHeight="15.5" x14ac:dyDescent="0.35"/>
  <cols>
    <col min="1" max="16384" width="9.1796875" style="2"/>
  </cols>
  <sheetData>
    <row r="1" spans="1:1" x14ac:dyDescent="0.35">
      <c r="A1" s="2" t="s">
        <v>37</v>
      </c>
    </row>
    <row r="2" spans="1:1" x14ac:dyDescent="0.35">
      <c r="A2" s="2" t="s">
        <v>38</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A1:J55"/>
  <sheetViews>
    <sheetView tabSelected="1" topLeftCell="A40" zoomScale="139" zoomScaleNormal="76" workbookViewId="0">
      <selection activeCell="B44" sqref="B44:J44"/>
    </sheetView>
  </sheetViews>
  <sheetFormatPr defaultColWidth="9.1796875" defaultRowHeight="15.5" x14ac:dyDescent="0.35"/>
  <cols>
    <col min="1" max="1" width="9.1796875" style="12"/>
    <col min="2" max="2" width="5" style="12" customWidth="1"/>
    <col min="3" max="3" width="40.453125" style="12" customWidth="1"/>
    <col min="4" max="4" width="17" style="12" customWidth="1"/>
    <col min="5" max="5" width="5.7265625" style="12" customWidth="1"/>
    <col min="6" max="6" width="5.1796875" style="12" customWidth="1"/>
    <col min="7" max="8" width="11.7265625" style="12" customWidth="1"/>
    <col min="9" max="9" width="23.1796875" style="12" customWidth="1"/>
    <col min="10" max="16384" width="9.1796875" style="12"/>
  </cols>
  <sheetData>
    <row r="1" spans="2:9" ht="18" x14ac:dyDescent="0.4">
      <c r="B1" s="22" t="s">
        <v>52</v>
      </c>
      <c r="C1" s="23"/>
      <c r="D1" s="23"/>
      <c r="E1" s="23"/>
      <c r="F1" s="23"/>
    </row>
    <row r="2" spans="2:9" ht="18" x14ac:dyDescent="0.4">
      <c r="B2" s="22"/>
      <c r="C2" s="23"/>
      <c r="D2" s="23"/>
      <c r="E2" s="23"/>
      <c r="F2" s="23"/>
    </row>
    <row r="3" spans="2:9" ht="36" customHeight="1" x14ac:dyDescent="0.35">
      <c r="B3" s="130" t="s">
        <v>135</v>
      </c>
      <c r="C3" s="130"/>
      <c r="D3" s="130"/>
      <c r="E3" s="130"/>
      <c r="F3" s="130"/>
      <c r="G3" s="130"/>
      <c r="H3" s="130"/>
    </row>
    <row r="4" spans="2:9" ht="34.5" customHeight="1" x14ac:dyDescent="0.35">
      <c r="B4" s="130" t="s">
        <v>53</v>
      </c>
      <c r="C4" s="130"/>
      <c r="D4" s="130"/>
      <c r="E4" s="130"/>
      <c r="F4" s="130"/>
      <c r="G4" s="130"/>
      <c r="H4" s="130"/>
    </row>
    <row r="6" spans="2:9" x14ac:dyDescent="0.35">
      <c r="B6" s="12" t="s">
        <v>54</v>
      </c>
    </row>
    <row r="7" spans="2:9" x14ac:dyDescent="0.35">
      <c r="C7" s="83" t="s">
        <v>89</v>
      </c>
      <c r="D7" s="84">
        <v>67</v>
      </c>
    </row>
    <row r="8" spans="2:9" x14ac:dyDescent="0.35">
      <c r="C8" s="83" t="s">
        <v>90</v>
      </c>
      <c r="D8" s="84">
        <v>33</v>
      </c>
    </row>
    <row r="10" spans="2:9" x14ac:dyDescent="0.35">
      <c r="B10" s="12" t="s">
        <v>55</v>
      </c>
    </row>
    <row r="11" spans="2:9" ht="16" thickBot="1" x14ac:dyDescent="0.4"/>
    <row r="12" spans="2:9" ht="49.5" customHeight="1" thickBot="1" x14ac:dyDescent="0.4">
      <c r="B12" s="131" t="s">
        <v>56</v>
      </c>
      <c r="C12" s="132"/>
      <c r="D12" s="132"/>
      <c r="E12" s="132"/>
      <c r="F12" s="133"/>
      <c r="G12" s="131" t="s">
        <v>58</v>
      </c>
      <c r="H12" s="133"/>
    </row>
    <row r="13" spans="2:9" ht="16" thickBot="1" x14ac:dyDescent="0.4">
      <c r="B13" s="134" t="s">
        <v>59</v>
      </c>
      <c r="C13" s="135"/>
      <c r="D13" s="135"/>
      <c r="E13" s="135"/>
      <c r="F13" s="136"/>
      <c r="G13" s="86" t="s">
        <v>91</v>
      </c>
      <c r="H13" s="85">
        <f>D7</f>
        <v>67</v>
      </c>
    </row>
    <row r="14" spans="2:9" ht="16" thickBot="1" x14ac:dyDescent="0.4">
      <c r="B14" s="137" t="s">
        <v>60</v>
      </c>
      <c r="C14" s="138"/>
      <c r="D14" s="138"/>
      <c r="E14" s="138"/>
      <c r="F14" s="139"/>
      <c r="G14" s="86" t="s">
        <v>92</v>
      </c>
      <c r="H14" s="85">
        <f>D8</f>
        <v>33</v>
      </c>
    </row>
    <row r="15" spans="2:9" ht="16.5" customHeight="1" thickBot="1" x14ac:dyDescent="0.4">
      <c r="B15" s="87" t="s">
        <v>12</v>
      </c>
      <c r="C15" s="88" t="s">
        <v>34</v>
      </c>
      <c r="D15" s="88" t="s">
        <v>93</v>
      </c>
      <c r="E15" s="140" t="s">
        <v>57</v>
      </c>
      <c r="F15" s="141"/>
      <c r="G15" s="132"/>
      <c r="H15" s="133"/>
    </row>
    <row r="16" spans="2:9" ht="31.5" thickBot="1" x14ac:dyDescent="0.4">
      <c r="B16" s="78" t="s">
        <v>61</v>
      </c>
      <c r="C16" s="102" t="s">
        <v>189</v>
      </c>
      <c r="D16" s="67" t="s">
        <v>129</v>
      </c>
      <c r="E16" s="89" t="s">
        <v>94</v>
      </c>
      <c r="F16" s="92">
        <v>0.2</v>
      </c>
      <c r="G16" s="142" t="s">
        <v>136</v>
      </c>
      <c r="H16" s="143"/>
      <c r="I16" s="37"/>
    </row>
    <row r="17" spans="2:9" s="80" customFormat="1" ht="31.5" thickBot="1" x14ac:dyDescent="0.4">
      <c r="B17" s="78" t="s">
        <v>62</v>
      </c>
      <c r="C17" s="103" t="s">
        <v>190</v>
      </c>
      <c r="D17" s="67" t="s">
        <v>129</v>
      </c>
      <c r="E17" s="89" t="s">
        <v>95</v>
      </c>
      <c r="F17" s="92">
        <v>0.1</v>
      </c>
      <c r="G17" s="144" t="s">
        <v>136</v>
      </c>
      <c r="H17" s="145"/>
      <c r="I17" s="82"/>
    </row>
    <row r="18" spans="2:9" s="80" customFormat="1" ht="47" thickBot="1" x14ac:dyDescent="0.4">
      <c r="B18" s="78" t="s">
        <v>63</v>
      </c>
      <c r="C18" s="103" t="s">
        <v>191</v>
      </c>
      <c r="D18" s="67" t="s">
        <v>129</v>
      </c>
      <c r="E18" s="89" t="s">
        <v>96</v>
      </c>
      <c r="F18" s="92">
        <v>0.25</v>
      </c>
      <c r="G18" s="146" t="s">
        <v>136</v>
      </c>
      <c r="H18" s="143"/>
      <c r="I18" s="82"/>
    </row>
    <row r="19" spans="2:9" s="80" customFormat="1" ht="109" thickBot="1" x14ac:dyDescent="0.4">
      <c r="B19" s="78" t="s">
        <v>148</v>
      </c>
      <c r="C19" s="103" t="s">
        <v>192</v>
      </c>
      <c r="D19" s="67" t="s">
        <v>129</v>
      </c>
      <c r="E19" s="89" t="s">
        <v>188</v>
      </c>
      <c r="F19" s="92">
        <v>0.1</v>
      </c>
      <c r="G19" s="146" t="s">
        <v>136</v>
      </c>
      <c r="H19" s="143"/>
      <c r="I19" s="82"/>
    </row>
    <row r="20" spans="2:9" s="80" customFormat="1" ht="31.5" thickBot="1" x14ac:dyDescent="0.4">
      <c r="B20" s="78" t="s">
        <v>149</v>
      </c>
      <c r="C20" s="103" t="s">
        <v>193</v>
      </c>
      <c r="D20" s="67" t="s">
        <v>129</v>
      </c>
      <c r="E20" s="89" t="s">
        <v>150</v>
      </c>
      <c r="F20" s="92">
        <v>0.35</v>
      </c>
      <c r="G20" s="146" t="s">
        <v>136</v>
      </c>
      <c r="H20" s="143"/>
      <c r="I20" s="82"/>
    </row>
    <row r="22" spans="2:9" ht="33.75" customHeight="1" x14ac:dyDescent="0.35">
      <c r="B22" s="128" t="s">
        <v>69</v>
      </c>
      <c r="C22" s="128"/>
      <c r="D22" s="128"/>
      <c r="E22" s="128"/>
      <c r="F22" s="128"/>
      <c r="G22" s="128"/>
      <c r="H22" s="128"/>
    </row>
    <row r="24" spans="2:9" ht="31.5" customHeight="1" x14ac:dyDescent="0.35">
      <c r="B24" s="128" t="s">
        <v>97</v>
      </c>
      <c r="C24" s="128"/>
      <c r="D24" s="128"/>
      <c r="E24" s="128"/>
      <c r="F24" s="128"/>
      <c r="G24" s="128"/>
      <c r="H24" s="128"/>
    </row>
    <row r="25" spans="2:9" x14ac:dyDescent="0.35">
      <c r="D25" s="90" t="s">
        <v>98</v>
      </c>
    </row>
    <row r="27" spans="2:9" ht="31.5" customHeight="1" x14ac:dyDescent="0.35">
      <c r="B27" s="128" t="s">
        <v>151</v>
      </c>
      <c r="C27" s="128"/>
      <c r="D27" s="128"/>
      <c r="E27" s="128"/>
      <c r="F27" s="128"/>
      <c r="G27" s="128"/>
      <c r="H27" s="128"/>
    </row>
    <row r="31" spans="2:9" ht="30.75" customHeight="1" x14ac:dyDescent="0.35">
      <c r="B31" s="128" t="s">
        <v>152</v>
      </c>
      <c r="C31" s="128"/>
      <c r="D31" s="128"/>
      <c r="E31" s="128"/>
      <c r="F31" s="128"/>
      <c r="G31" s="128"/>
      <c r="H31" s="128"/>
    </row>
    <row r="32" spans="2:9" x14ac:dyDescent="0.35">
      <c r="B32" s="127" t="s">
        <v>194</v>
      </c>
      <c r="C32" s="127"/>
      <c r="D32" s="127"/>
      <c r="E32" s="127"/>
      <c r="F32" s="127"/>
      <c r="G32" s="127"/>
      <c r="H32" s="127"/>
    </row>
    <row r="33" spans="1:10" x14ac:dyDescent="0.35">
      <c r="B33" s="127"/>
      <c r="C33" s="127"/>
      <c r="D33" s="127"/>
      <c r="E33" s="127"/>
      <c r="F33" s="127"/>
      <c r="G33" s="127"/>
      <c r="H33" s="127"/>
    </row>
    <row r="34" spans="1:10" x14ac:dyDescent="0.35">
      <c r="B34" s="127"/>
      <c r="C34" s="127"/>
      <c r="D34" s="127"/>
      <c r="E34" s="127"/>
      <c r="F34" s="127"/>
      <c r="G34" s="127"/>
      <c r="H34" s="127"/>
    </row>
    <row r="36" spans="1:10" ht="32.25" customHeight="1" x14ac:dyDescent="0.35">
      <c r="B36" s="128" t="s">
        <v>70</v>
      </c>
      <c r="C36" s="128"/>
      <c r="D36" s="128"/>
      <c r="E36" s="128"/>
      <c r="F36" s="128"/>
      <c r="G36" s="128"/>
      <c r="H36" s="128"/>
    </row>
    <row r="44" spans="1:10" ht="336.65" customHeight="1" x14ac:dyDescent="0.35">
      <c r="A44" s="93" t="s">
        <v>143</v>
      </c>
      <c r="B44" s="129" t="s">
        <v>268</v>
      </c>
      <c r="C44" s="129"/>
      <c r="D44" s="129"/>
      <c r="E44" s="129"/>
      <c r="F44" s="129"/>
      <c r="G44" s="129"/>
      <c r="H44" s="129"/>
      <c r="I44" s="129"/>
      <c r="J44" s="129"/>
    </row>
    <row r="45" spans="1:10" x14ac:dyDescent="0.35">
      <c r="B45" s="91"/>
    </row>
    <row r="46" spans="1:10" ht="15.75" customHeight="1" x14ac:dyDescent="0.35">
      <c r="B46" s="127"/>
      <c r="C46" s="127"/>
      <c r="D46" s="127"/>
      <c r="E46" s="127"/>
      <c r="F46" s="127"/>
      <c r="G46" s="127"/>
      <c r="H46" s="127"/>
    </row>
    <row r="47" spans="1:10" x14ac:dyDescent="0.35">
      <c r="B47" s="127"/>
      <c r="C47" s="127"/>
      <c r="D47" s="127"/>
      <c r="E47" s="127"/>
      <c r="F47" s="127"/>
      <c r="G47" s="127"/>
      <c r="H47" s="127"/>
    </row>
    <row r="48" spans="1:10" x14ac:dyDescent="0.35">
      <c r="B48" s="14"/>
      <c r="C48" s="14"/>
      <c r="D48" s="14"/>
      <c r="E48" s="14"/>
      <c r="F48" s="14"/>
      <c r="G48" s="14"/>
      <c r="H48" s="14"/>
    </row>
    <row r="49" spans="2:8" x14ac:dyDescent="0.35">
      <c r="B49" s="14"/>
      <c r="C49" s="14"/>
      <c r="D49" s="14"/>
      <c r="E49" s="14"/>
      <c r="F49" s="14"/>
      <c r="G49" s="14"/>
      <c r="H49" s="14"/>
    </row>
    <row r="50" spans="2:8" x14ac:dyDescent="0.35">
      <c r="B50" s="14"/>
      <c r="C50" s="14"/>
      <c r="D50" s="14"/>
      <c r="E50" s="14"/>
      <c r="F50" s="14"/>
      <c r="G50" s="14"/>
      <c r="H50" s="14"/>
    </row>
    <row r="51" spans="2:8" x14ac:dyDescent="0.35">
      <c r="B51" s="14"/>
      <c r="C51" s="14"/>
      <c r="D51" s="14"/>
      <c r="E51" s="14"/>
      <c r="F51" s="14"/>
      <c r="G51" s="14"/>
      <c r="H51" s="14"/>
    </row>
    <row r="52" spans="2:8" x14ac:dyDescent="0.35">
      <c r="B52" s="14"/>
      <c r="C52" s="14"/>
      <c r="D52" s="14"/>
      <c r="E52" s="14"/>
      <c r="F52" s="14"/>
      <c r="G52" s="14"/>
      <c r="H52" s="14"/>
    </row>
    <row r="53" spans="2:8" x14ac:dyDescent="0.35">
      <c r="B53" s="14"/>
      <c r="C53" s="14"/>
      <c r="D53" s="14"/>
      <c r="E53" s="14"/>
      <c r="F53" s="14"/>
      <c r="G53" s="14"/>
      <c r="H53" s="14"/>
    </row>
    <row r="54" spans="2:8" x14ac:dyDescent="0.35">
      <c r="B54" s="14"/>
      <c r="C54" s="14"/>
      <c r="D54" s="14"/>
      <c r="E54" s="14"/>
      <c r="F54" s="14"/>
      <c r="G54" s="14"/>
      <c r="H54" s="14"/>
    </row>
    <row r="55" spans="2:8" x14ac:dyDescent="0.35">
      <c r="B55" s="14"/>
      <c r="C55" s="14"/>
      <c r="D55" s="14"/>
      <c r="E55" s="14"/>
      <c r="F55" s="14"/>
      <c r="G55" s="14"/>
      <c r="H55" s="14"/>
    </row>
  </sheetData>
  <mergeCells count="20">
    <mergeCell ref="B22:H22"/>
    <mergeCell ref="B14:F14"/>
    <mergeCell ref="E15:H15"/>
    <mergeCell ref="G16:H16"/>
    <mergeCell ref="G17:H17"/>
    <mergeCell ref="G18:H18"/>
    <mergeCell ref="G19:H19"/>
    <mergeCell ref="G20:H20"/>
    <mergeCell ref="B3:H3"/>
    <mergeCell ref="B4:H4"/>
    <mergeCell ref="B12:F12"/>
    <mergeCell ref="G12:H12"/>
    <mergeCell ref="B13:F13"/>
    <mergeCell ref="B46:H47"/>
    <mergeCell ref="B24:H24"/>
    <mergeCell ref="B27:H27"/>
    <mergeCell ref="B31:H31"/>
    <mergeCell ref="B32:H34"/>
    <mergeCell ref="B36:H36"/>
    <mergeCell ref="B44:J44"/>
  </mergeCells>
  <phoneticPr fontId="24" type="noConversion"/>
  <dataValidations count="2">
    <dataValidation allowBlank="1" prompt="Pasirinkti parametro vertę: yra / nėra" sqref="H16 G16:G17 G18:H20" xr:uid="{52E8514C-F488-45BA-8FEF-2F1026ABD921}"/>
    <dataValidation allowBlank="1" sqref="C16:C20" xr:uid="{F7269097-45AC-4D62-8D3E-66FBAFE35A20}"/>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J55"/>
  <sheetViews>
    <sheetView topLeftCell="A16" zoomScale="110" zoomScaleNormal="110" workbookViewId="0">
      <selection activeCell="C34" sqref="C34:D34"/>
    </sheetView>
  </sheetViews>
  <sheetFormatPr defaultColWidth="9.1796875" defaultRowHeight="15.5" x14ac:dyDescent="0.35"/>
  <cols>
    <col min="1" max="1" width="9.1796875" style="12"/>
    <col min="2" max="2" width="35.7265625" style="12" customWidth="1"/>
    <col min="3" max="3" width="39.453125" style="12" customWidth="1"/>
    <col min="4" max="4" width="36.453125" style="12" customWidth="1"/>
    <col min="5" max="5" width="22.1796875" style="12" customWidth="1"/>
    <col min="6" max="6" width="20.453125" style="12" customWidth="1"/>
    <col min="7" max="7" width="20.7265625" style="12" customWidth="1"/>
    <col min="8" max="8" width="26.26953125" style="12" customWidth="1"/>
    <col min="9" max="9" width="29.7265625" style="12" customWidth="1"/>
    <col min="10" max="10" width="27.7265625" style="12" customWidth="1"/>
    <col min="11" max="16384" width="9.1796875" style="12"/>
  </cols>
  <sheetData>
    <row r="2" spans="2:9" ht="18" x14ac:dyDescent="0.4">
      <c r="B2" s="15"/>
      <c r="C2" s="22"/>
      <c r="D2" s="22"/>
      <c r="E2" s="23"/>
      <c r="F2" s="154"/>
      <c r="G2" s="154"/>
      <c r="H2" s="154"/>
      <c r="I2" s="23"/>
    </row>
    <row r="3" spans="2:9" ht="18" x14ac:dyDescent="0.4">
      <c r="B3" s="15"/>
      <c r="C3" s="22"/>
      <c r="D3" s="22"/>
      <c r="E3" s="23"/>
      <c r="F3" s="24"/>
      <c r="G3" s="24"/>
      <c r="H3" s="24"/>
      <c r="I3" s="23"/>
    </row>
    <row r="4" spans="2:9" ht="18" x14ac:dyDescent="0.4">
      <c r="B4" s="25" t="s">
        <v>0</v>
      </c>
      <c r="C4" s="155" t="s">
        <v>130</v>
      </c>
      <c r="D4" s="155"/>
      <c r="E4" s="23"/>
      <c r="F4" s="24"/>
      <c r="G4" s="24"/>
      <c r="H4" s="24"/>
      <c r="I4" s="23"/>
    </row>
    <row r="5" spans="2:9" ht="18" x14ac:dyDescent="0.4">
      <c r="B5" s="13"/>
      <c r="C5" s="16"/>
      <c r="D5" s="22"/>
      <c r="E5" s="23"/>
      <c r="F5" s="24"/>
      <c r="G5" s="24"/>
      <c r="H5" s="24"/>
      <c r="I5" s="23"/>
    </row>
    <row r="6" spans="2:9" ht="18" x14ac:dyDescent="0.4">
      <c r="B6" s="26" t="s">
        <v>1</v>
      </c>
      <c r="C6" s="79"/>
      <c r="D6" s="22"/>
      <c r="E6" s="23"/>
      <c r="F6" s="24"/>
      <c r="G6" s="24"/>
      <c r="H6" s="24"/>
      <c r="I6" s="23"/>
    </row>
    <row r="7" spans="2:9" ht="18" x14ac:dyDescent="0.4">
      <c r="C7" s="22"/>
      <c r="D7" s="22"/>
      <c r="E7" s="23"/>
      <c r="F7" s="24"/>
      <c r="G7" s="24"/>
      <c r="H7" s="24"/>
      <c r="I7" s="23"/>
    </row>
    <row r="8" spans="2:9" ht="15.75" customHeight="1" x14ac:dyDescent="0.35">
      <c r="B8" s="147" t="s">
        <v>28</v>
      </c>
      <c r="C8" s="147"/>
      <c r="D8" s="147"/>
      <c r="E8" s="147"/>
      <c r="F8" s="149"/>
      <c r="G8" s="150"/>
      <c r="H8" s="150"/>
      <c r="I8" s="151"/>
    </row>
    <row r="9" spans="2:9" ht="16.149999999999999" customHeight="1" x14ac:dyDescent="0.35">
      <c r="B9" s="156" t="s">
        <v>31</v>
      </c>
      <c r="C9" s="156"/>
      <c r="D9" s="156"/>
      <c r="E9" s="156"/>
      <c r="F9" s="152"/>
      <c r="G9" s="153"/>
      <c r="H9" s="153"/>
      <c r="I9" s="153"/>
    </row>
    <row r="10" spans="2:9" ht="16.149999999999999" customHeight="1" x14ac:dyDescent="0.35">
      <c r="B10" s="156" t="s">
        <v>29</v>
      </c>
      <c r="C10" s="156"/>
      <c r="D10" s="156"/>
      <c r="E10" s="156"/>
      <c r="F10" s="152"/>
      <c r="G10" s="153"/>
      <c r="H10" s="153"/>
      <c r="I10" s="153"/>
    </row>
    <row r="11" spans="2:9" ht="16.149999999999999" customHeight="1" x14ac:dyDescent="0.35">
      <c r="B11" s="147" t="s">
        <v>30</v>
      </c>
      <c r="C11" s="147"/>
      <c r="D11" s="147"/>
      <c r="E11" s="147"/>
      <c r="F11" s="152"/>
      <c r="G11" s="153"/>
      <c r="H11" s="153"/>
      <c r="I11" s="153"/>
    </row>
    <row r="12" spans="2:9" ht="31.15" customHeight="1" x14ac:dyDescent="0.35">
      <c r="B12" s="148" t="s">
        <v>2</v>
      </c>
      <c r="C12" s="148"/>
      <c r="D12" s="148"/>
      <c r="E12" s="148"/>
      <c r="F12" s="152"/>
      <c r="G12" s="153"/>
      <c r="H12" s="153"/>
      <c r="I12" s="153"/>
    </row>
    <row r="13" spans="2:9" ht="16.149999999999999" customHeight="1" x14ac:dyDescent="0.35">
      <c r="B13" s="147" t="s">
        <v>3</v>
      </c>
      <c r="C13" s="147"/>
      <c r="D13" s="147"/>
      <c r="E13" s="147"/>
      <c r="F13" s="149"/>
      <c r="G13" s="150"/>
      <c r="H13" s="150"/>
      <c r="I13" s="151"/>
    </row>
    <row r="14" spans="2:9" ht="16.149999999999999" customHeight="1" x14ac:dyDescent="0.35">
      <c r="B14" s="147" t="s">
        <v>32</v>
      </c>
      <c r="C14" s="147"/>
      <c r="D14" s="147"/>
      <c r="E14" s="147"/>
      <c r="F14" s="149"/>
      <c r="G14" s="150"/>
      <c r="H14" s="150"/>
      <c r="I14" s="151"/>
    </row>
    <row r="15" spans="2:9" ht="31.15" customHeight="1" x14ac:dyDescent="0.35">
      <c r="B15" s="147" t="s">
        <v>4</v>
      </c>
      <c r="C15" s="147"/>
      <c r="D15" s="147"/>
      <c r="E15" s="147"/>
      <c r="F15" s="149"/>
      <c r="G15" s="150"/>
      <c r="H15" s="150"/>
      <c r="I15" s="151"/>
    </row>
    <row r="16" spans="2:9" ht="31.15" customHeight="1" x14ac:dyDescent="0.35">
      <c r="B16" s="147" t="s">
        <v>5</v>
      </c>
      <c r="C16" s="147"/>
      <c r="D16" s="147"/>
      <c r="E16" s="147"/>
      <c r="F16" s="149"/>
      <c r="G16" s="150"/>
      <c r="H16" s="150"/>
      <c r="I16" s="151"/>
    </row>
    <row r="17" spans="2:9" ht="18" customHeight="1" x14ac:dyDescent="0.35">
      <c r="C17" s="14"/>
      <c r="D17" s="14"/>
      <c r="E17" s="14"/>
      <c r="F17" s="17"/>
      <c r="G17" s="17"/>
      <c r="H17" s="17"/>
      <c r="I17" s="17"/>
    </row>
    <row r="18" spans="2:9" x14ac:dyDescent="0.35">
      <c r="B18" s="157" t="s">
        <v>6</v>
      </c>
      <c r="C18" s="157"/>
      <c r="D18" s="157"/>
      <c r="E18" s="157"/>
      <c r="F18" s="157"/>
      <c r="G18" s="157"/>
      <c r="H18" s="157"/>
      <c r="I18" s="27"/>
    </row>
    <row r="19" spans="2:9" x14ac:dyDescent="0.35">
      <c r="B19" s="161" t="s">
        <v>7</v>
      </c>
      <c r="C19" s="161"/>
      <c r="D19" s="161"/>
      <c r="E19" s="161"/>
      <c r="F19" s="161"/>
      <c r="G19" s="161"/>
      <c r="H19" s="161"/>
      <c r="I19" s="28"/>
    </row>
    <row r="20" spans="2:9" x14ac:dyDescent="0.35">
      <c r="B20" s="161" t="s">
        <v>73</v>
      </c>
      <c r="C20" s="161"/>
      <c r="D20" s="161"/>
      <c r="E20" s="161"/>
      <c r="F20" s="161"/>
      <c r="G20" s="161"/>
      <c r="H20" s="161"/>
      <c r="I20" s="28"/>
    </row>
    <row r="21" spans="2:9" x14ac:dyDescent="0.35">
      <c r="B21" s="161" t="s">
        <v>8</v>
      </c>
      <c r="C21" s="161"/>
      <c r="D21" s="161"/>
      <c r="E21" s="161"/>
      <c r="F21" s="161"/>
      <c r="G21" s="161"/>
      <c r="H21" s="161"/>
      <c r="I21" s="28"/>
    </row>
    <row r="22" spans="2:9" x14ac:dyDescent="0.35">
      <c r="B22" s="161" t="s">
        <v>9</v>
      </c>
      <c r="C22" s="161"/>
      <c r="D22" s="161"/>
      <c r="E22" s="161"/>
      <c r="F22" s="161"/>
      <c r="G22" s="161"/>
      <c r="H22" s="161"/>
    </row>
    <row r="23" spans="2:9" x14ac:dyDescent="0.35">
      <c r="B23" s="160" t="s">
        <v>10</v>
      </c>
      <c r="C23" s="160"/>
      <c r="D23" s="160"/>
      <c r="E23" s="160"/>
      <c r="F23" s="160"/>
      <c r="G23" s="160"/>
      <c r="H23" s="160"/>
      <c r="I23" s="21"/>
    </row>
    <row r="24" spans="2:9" x14ac:dyDescent="0.35">
      <c r="B24" s="161" t="s">
        <v>159</v>
      </c>
      <c r="C24" s="161"/>
      <c r="D24" s="161"/>
      <c r="E24" s="161"/>
      <c r="F24" s="161"/>
      <c r="G24" s="161"/>
      <c r="H24" s="161"/>
    </row>
    <row r="27" spans="2:9" x14ac:dyDescent="0.35">
      <c r="B27" s="157" t="s">
        <v>74</v>
      </c>
      <c r="C27" s="157"/>
      <c r="D27" s="157"/>
      <c r="E27" s="157"/>
      <c r="F27" s="157"/>
      <c r="G27" s="157"/>
      <c r="H27" s="157"/>
    </row>
    <row r="29" spans="2:9" ht="30" x14ac:dyDescent="0.35">
      <c r="B29" s="29" t="s">
        <v>13</v>
      </c>
      <c r="C29" s="29" t="s">
        <v>75</v>
      </c>
      <c r="D29" s="29" t="s">
        <v>76</v>
      </c>
      <c r="E29" s="30" t="s">
        <v>153</v>
      </c>
      <c r="F29" s="30" t="s">
        <v>77</v>
      </c>
      <c r="G29" s="30" t="s">
        <v>78</v>
      </c>
      <c r="H29" s="30" t="s">
        <v>79</v>
      </c>
    </row>
    <row r="30" spans="2:9" ht="44.5" customHeight="1" x14ac:dyDescent="0.35">
      <c r="B30" s="100" t="s">
        <v>195</v>
      </c>
      <c r="C30" s="66"/>
      <c r="D30" s="66"/>
      <c r="E30" s="31">
        <v>28</v>
      </c>
      <c r="F30" s="33"/>
      <c r="G30" s="81">
        <f>E30*F30</f>
        <v>0</v>
      </c>
      <c r="H30" s="81">
        <f>G30*1.21</f>
        <v>0</v>
      </c>
    </row>
    <row r="32" spans="2:9" x14ac:dyDescent="0.35">
      <c r="B32" s="157" t="s">
        <v>80</v>
      </c>
      <c r="C32" s="157"/>
      <c r="D32" s="157"/>
      <c r="E32" s="157"/>
    </row>
    <row r="34" spans="2:10" ht="45" x14ac:dyDescent="0.35">
      <c r="B34" s="30" t="s">
        <v>12</v>
      </c>
      <c r="C34" s="158" t="s">
        <v>81</v>
      </c>
      <c r="D34" s="159"/>
      <c r="E34" s="32" t="s">
        <v>87</v>
      </c>
    </row>
    <row r="35" spans="2:10" ht="18" customHeight="1" x14ac:dyDescent="0.35">
      <c r="B35" s="35" t="s">
        <v>61</v>
      </c>
      <c r="C35" s="162" t="str">
        <f>'Vertinimo tvarka'!C16</f>
        <v>Pirštinėmis valdomas ekranas</v>
      </c>
      <c r="D35" s="162"/>
      <c r="E35" s="33"/>
      <c r="F35" s="37"/>
    </row>
    <row r="36" spans="2:10" ht="33" customHeight="1" x14ac:dyDescent="0.35">
      <c r="B36" s="94" t="s">
        <v>62</v>
      </c>
      <c r="C36" s="162" t="str">
        <f>'Vertinimo tvarka'!C17</f>
        <v>Galimybė duomenis į stotį perduoti WIFI ar lygiaverčiu būdu</v>
      </c>
      <c r="D36" s="162"/>
      <c r="E36" s="33"/>
      <c r="F36" s="82"/>
    </row>
    <row r="37" spans="2:10" x14ac:dyDescent="0.35">
      <c r="B37" s="94" t="s">
        <v>63</v>
      </c>
      <c r="C37" s="162" t="str">
        <f>'Vertinimo tvarka'!C18</f>
        <v>Vidiniai akumuliatoriai turi užtikrinti ne mažiau 360 min. nepertraukiamo darbo, nutrūkus elektros energijos maitinimui</v>
      </c>
      <c r="D37" s="162"/>
      <c r="E37" s="33"/>
      <c r="F37" s="82"/>
    </row>
    <row r="38" spans="2:10" x14ac:dyDescent="0.35">
      <c r="B38" s="35" t="s">
        <v>148</v>
      </c>
      <c r="C38" s="162" t="str">
        <f>'Vertinimo tvarka'!C19</f>
        <v>Klinikinio monitoravimo režimas, kurio metu ekrane nerodomos paciento gyvybinės funkcijos, tačiau pacientas yra monitoruojamas – gaunami duomenys siunčiami į centrinę monitoravimo stotį ar kitą sistemą suderinamą su ligoninės sistemomis</v>
      </c>
      <c r="D38" s="162"/>
      <c r="E38" s="33"/>
      <c r="F38" s="82"/>
    </row>
    <row r="39" spans="2:10" x14ac:dyDescent="0.35">
      <c r="B39" s="94" t="s">
        <v>149</v>
      </c>
      <c r="C39" s="162" t="str">
        <f>'Vertinimo tvarka'!C20</f>
        <v>Ankstyvojo įspėjimo balai (angl. EWS)</v>
      </c>
      <c r="D39" s="162"/>
      <c r="E39" s="33"/>
      <c r="F39" s="82"/>
    </row>
    <row r="41" spans="2:10" x14ac:dyDescent="0.35">
      <c r="B41" s="157" t="s">
        <v>82</v>
      </c>
      <c r="C41" s="157"/>
      <c r="D41" s="157"/>
    </row>
    <row r="42" spans="2:10" x14ac:dyDescent="0.35">
      <c r="C42" s="14"/>
      <c r="D42" s="14"/>
      <c r="E42" s="14"/>
      <c r="F42" s="14"/>
      <c r="G42" s="14"/>
      <c r="H42" s="14"/>
      <c r="I42" s="14"/>
      <c r="J42" s="14"/>
    </row>
    <row r="43" spans="2:10" x14ac:dyDescent="0.35">
      <c r="B43" s="159" t="s">
        <v>83</v>
      </c>
      <c r="C43" s="159"/>
      <c r="D43" s="32" t="s">
        <v>84</v>
      </c>
      <c r="E43" s="30" t="s">
        <v>85</v>
      </c>
      <c r="F43" s="14"/>
      <c r="G43" s="14"/>
      <c r="H43" s="14"/>
      <c r="I43" s="14"/>
      <c r="J43" s="14"/>
    </row>
    <row r="44" spans="2:10" x14ac:dyDescent="0.35">
      <c r="B44" s="169" t="s">
        <v>134</v>
      </c>
      <c r="C44" s="169"/>
      <c r="D44" s="34"/>
      <c r="E44" s="35" t="s">
        <v>86</v>
      </c>
      <c r="F44" s="14"/>
      <c r="G44" s="14"/>
      <c r="H44" s="14"/>
      <c r="I44" s="14"/>
      <c r="J44" s="14"/>
    </row>
    <row r="45" spans="2:10" x14ac:dyDescent="0.35">
      <c r="B45" s="167" t="s">
        <v>88</v>
      </c>
      <c r="C45" s="168"/>
      <c r="D45" s="14"/>
      <c r="E45" s="14"/>
      <c r="F45" s="14"/>
      <c r="G45" s="14"/>
      <c r="H45" s="14"/>
      <c r="I45" s="14"/>
      <c r="J45" s="14"/>
    </row>
    <row r="46" spans="2:10" x14ac:dyDescent="0.35">
      <c r="B46" s="163" t="s">
        <v>64</v>
      </c>
      <c r="C46" s="164"/>
      <c r="D46" s="36"/>
    </row>
    <row r="47" spans="2:10" x14ac:dyDescent="0.35">
      <c r="B47" s="163"/>
      <c r="C47" s="164"/>
      <c r="D47" s="36"/>
    </row>
    <row r="48" spans="2:10" ht="15.75" customHeight="1" x14ac:dyDescent="0.35">
      <c r="B48" s="163" t="s">
        <v>65</v>
      </c>
      <c r="C48" s="164"/>
    </row>
    <row r="49" spans="2:3" x14ac:dyDescent="0.35">
      <c r="B49" s="163"/>
      <c r="C49" s="164"/>
    </row>
    <row r="50" spans="2:3" ht="15.75" customHeight="1" x14ac:dyDescent="0.35">
      <c r="B50" s="163" t="s">
        <v>178</v>
      </c>
      <c r="C50" s="164"/>
    </row>
    <row r="51" spans="2:3" x14ac:dyDescent="0.35">
      <c r="B51" s="163" t="s">
        <v>66</v>
      </c>
      <c r="C51" s="164"/>
    </row>
    <row r="52" spans="2:3" x14ac:dyDescent="0.35">
      <c r="B52" s="163" t="s">
        <v>67</v>
      </c>
      <c r="C52" s="164"/>
    </row>
    <row r="53" spans="2:3" ht="15.75" customHeight="1" x14ac:dyDescent="0.35">
      <c r="B53" s="163" t="s">
        <v>68</v>
      </c>
      <c r="C53" s="164"/>
    </row>
    <row r="54" spans="2:3" x14ac:dyDescent="0.35">
      <c r="B54" s="165"/>
      <c r="C54" s="166"/>
    </row>
    <row r="55" spans="2:3" x14ac:dyDescent="0.35">
      <c r="B55" s="37"/>
      <c r="C55" s="37"/>
    </row>
  </sheetData>
  <mergeCells count="45">
    <mergeCell ref="C35:D35"/>
    <mergeCell ref="B50:C50"/>
    <mergeCell ref="B51:C51"/>
    <mergeCell ref="B52:C52"/>
    <mergeCell ref="B53:C54"/>
    <mergeCell ref="B45:C45"/>
    <mergeCell ref="B48:C49"/>
    <mergeCell ref="B46:C47"/>
    <mergeCell ref="B41:D41"/>
    <mergeCell ref="B43:C43"/>
    <mergeCell ref="B44:C44"/>
    <mergeCell ref="C37:D37"/>
    <mergeCell ref="C36:D36"/>
    <mergeCell ref="C38:D38"/>
    <mergeCell ref="C39:D39"/>
    <mergeCell ref="B27:H27"/>
    <mergeCell ref="B32:E32"/>
    <mergeCell ref="C34:D34"/>
    <mergeCell ref="B13:E13"/>
    <mergeCell ref="B14:E14"/>
    <mergeCell ref="B15:E15"/>
    <mergeCell ref="B23:H23"/>
    <mergeCell ref="B24:H24"/>
    <mergeCell ref="B16:E16"/>
    <mergeCell ref="B18:H18"/>
    <mergeCell ref="B19:H19"/>
    <mergeCell ref="B20:H20"/>
    <mergeCell ref="B21:H21"/>
    <mergeCell ref="B22:H22"/>
    <mergeCell ref="F16:I16"/>
    <mergeCell ref="F2:H2"/>
    <mergeCell ref="C4:D4"/>
    <mergeCell ref="B8:E8"/>
    <mergeCell ref="B9:E9"/>
    <mergeCell ref="B10:E10"/>
    <mergeCell ref="B11:E11"/>
    <mergeCell ref="B12:E12"/>
    <mergeCell ref="F8:I8"/>
    <mergeCell ref="F9:I9"/>
    <mergeCell ref="F15:I15"/>
    <mergeCell ref="F10:I10"/>
    <mergeCell ref="F11:I11"/>
    <mergeCell ref="F12:I12"/>
    <mergeCell ref="F13:I13"/>
    <mergeCell ref="F14:I14"/>
  </mergeCells>
  <phoneticPr fontId="24" type="noConversion"/>
  <dataValidations count="3">
    <dataValidation type="list" allowBlank="1" showInputMessage="1" showErrorMessage="1" prompt="Pasirinkti parametro vertę: yra / nėra" sqref="E35:E39" xr:uid="{BC22B66D-08B9-4E8A-B4AB-88296C6D243F}">
      <formula1>"Yra, Nėra"</formula1>
    </dataValidation>
    <dataValidation allowBlank="1" sqref="B44:C44 C35:C39" xr:uid="{A50A1BA4-CC4D-40FC-AC9D-32CA624405C2}"/>
    <dataValidation type="list" allowBlank="1" showInputMessage="1" prompt="Pasirinkti garantinio laikotarpio reikšmę" sqref="D44" xr:uid="{C69DECDC-4BD5-4A44-BD96-0520E1B05B44}">
      <formula1>"3,4,5,"</formula1>
    </dataValidation>
  </dataValidations>
  <hyperlinks>
    <hyperlink ref="B27" location="'TS1'!A1" display="1 pirkimo objekto dalis. 1.5 STV garinis sterilizatorius - 1 vnt." xr:uid="{139EA5FF-16DB-4ED7-A7E6-E5F3C1CE3344}"/>
    <hyperlink ref="B28:B29" location="TS_1!A1" display="1 pirkimo objekto dalis. Skaitmeninis rentgeno aparatas - 1 vnt." xr:uid="{5BA1EBB1-E9CB-4C8F-A20A-D7DE68BC30F6}"/>
    <hyperlink ref="B28" location="'TS2'!A1" display="2 pirkimo objekto dalis. 8 STV garinis sterilizatorius - 1 vnt." xr:uid="{B92E454B-EC5E-47D7-89FA-A5A838C69A5A}"/>
    <hyperlink ref="B29" location="'TS3'!A1" display="3 pirkimo objekto dalis. 12 STV garinis sterilizatorius - 1 vnt." xr:uid="{0CDA392C-13A9-48AA-9F8F-B9F723AE3A3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40" workbookViewId="0">
      <selection activeCell="B41" sqref="B41:G41"/>
    </sheetView>
  </sheetViews>
  <sheetFormatPr defaultColWidth="8.7265625" defaultRowHeight="14.5" x14ac:dyDescent="0.35"/>
  <cols>
    <col min="2" max="2" width="17.7265625" customWidth="1"/>
    <col min="4" max="4" width="18.7265625" customWidth="1"/>
    <col min="7" max="7" width="11.7265625" customWidth="1"/>
    <col min="10" max="10" width="15.7265625" customWidth="1"/>
    <col min="11" max="11" width="22.7265625" customWidth="1"/>
    <col min="28" max="16384" width="8.7265625" style="69"/>
  </cols>
  <sheetData>
    <row r="1" spans="1:27" ht="15.5" x14ac:dyDescent="0.35">
      <c r="A1" s="1"/>
      <c r="B1" s="1"/>
      <c r="C1" s="1"/>
      <c r="D1" s="1"/>
      <c r="E1" s="1"/>
      <c r="F1" s="1"/>
      <c r="G1" s="1"/>
      <c r="H1" s="1"/>
      <c r="I1" s="1"/>
      <c r="J1" s="1"/>
      <c r="K1" s="1"/>
      <c r="L1" s="1"/>
      <c r="M1" s="1"/>
      <c r="N1" s="1"/>
      <c r="O1" s="1"/>
      <c r="P1" s="1"/>
      <c r="Q1" s="1"/>
      <c r="R1" s="1"/>
      <c r="S1" s="1"/>
      <c r="T1" s="3"/>
      <c r="U1" s="3"/>
      <c r="V1" s="3"/>
      <c r="W1" s="3"/>
      <c r="X1" s="3"/>
      <c r="Y1" s="3"/>
      <c r="Z1" s="3"/>
      <c r="AA1" s="3"/>
    </row>
    <row r="2" spans="1:27" ht="15.5" x14ac:dyDescent="0.35">
      <c r="A2" s="170" t="s">
        <v>14</v>
      </c>
      <c r="B2" s="170"/>
      <c r="C2" s="170"/>
      <c r="D2" s="170"/>
      <c r="E2" s="170"/>
      <c r="F2" s="170"/>
      <c r="G2" s="170"/>
      <c r="H2" s="170"/>
      <c r="I2" s="170"/>
      <c r="J2" s="170"/>
      <c r="K2" s="171"/>
      <c r="L2" s="1"/>
      <c r="M2" s="1"/>
      <c r="N2" s="1"/>
      <c r="O2" s="1"/>
      <c r="P2" s="1"/>
      <c r="Q2" s="1"/>
      <c r="R2" s="1"/>
      <c r="S2" s="1"/>
      <c r="T2" s="3"/>
      <c r="U2" s="3"/>
      <c r="V2" s="3"/>
      <c r="W2" s="3"/>
      <c r="X2" s="3"/>
      <c r="Y2" s="3"/>
      <c r="Z2" s="3"/>
      <c r="AA2" s="3"/>
    </row>
    <row r="3" spans="1:27" ht="15.5" x14ac:dyDescent="0.35">
      <c r="A3" s="170"/>
      <c r="B3" s="170"/>
      <c r="C3" s="170"/>
      <c r="D3" s="170"/>
      <c r="E3" s="170"/>
      <c r="F3" s="170"/>
      <c r="G3" s="170"/>
      <c r="H3" s="170"/>
      <c r="I3" s="170"/>
      <c r="J3" s="170"/>
      <c r="K3" s="171"/>
      <c r="L3" s="1"/>
      <c r="M3" s="1"/>
      <c r="N3" s="1"/>
      <c r="O3" s="1"/>
      <c r="P3" s="1"/>
      <c r="Q3" s="1"/>
      <c r="R3" s="1"/>
      <c r="S3" s="1"/>
      <c r="T3" s="3"/>
      <c r="U3" s="3"/>
      <c r="V3" s="3"/>
      <c r="W3" s="3"/>
      <c r="X3" s="3"/>
      <c r="Y3" s="3"/>
      <c r="Z3" s="3"/>
      <c r="AA3" s="3"/>
    </row>
    <row r="4" spans="1:27" ht="16" thickBot="1" x14ac:dyDescent="0.4">
      <c r="A4" s="4"/>
      <c r="B4" s="4"/>
      <c r="C4" s="4"/>
      <c r="D4" s="4"/>
      <c r="E4" s="4"/>
      <c r="F4" s="4"/>
      <c r="G4" s="4"/>
      <c r="H4" s="4"/>
      <c r="I4" s="4"/>
      <c r="J4" s="4"/>
      <c r="K4" s="1"/>
      <c r="L4" s="1"/>
      <c r="M4" s="1"/>
      <c r="N4" s="1"/>
      <c r="O4" s="1"/>
      <c r="P4" s="1"/>
      <c r="Q4" s="1"/>
      <c r="R4" s="1"/>
      <c r="S4" s="1"/>
      <c r="T4" s="3"/>
      <c r="U4" s="3"/>
      <c r="V4" s="3"/>
      <c r="W4" s="3"/>
      <c r="X4" s="3"/>
      <c r="Y4" s="3"/>
      <c r="Z4" s="3"/>
      <c r="AA4" s="3"/>
    </row>
    <row r="5" spans="1:27" ht="55.9" customHeight="1" x14ac:dyDescent="0.35">
      <c r="A5" s="172" t="s">
        <v>15</v>
      </c>
      <c r="B5" s="173"/>
      <c r="C5" s="173" t="s">
        <v>16</v>
      </c>
      <c r="D5" s="173"/>
      <c r="E5" s="173"/>
      <c r="F5" s="173" t="s">
        <v>17</v>
      </c>
      <c r="G5" s="173"/>
      <c r="H5" s="173"/>
      <c r="I5" s="173" t="s">
        <v>18</v>
      </c>
      <c r="J5" s="174"/>
      <c r="K5" s="70" t="s">
        <v>19</v>
      </c>
      <c r="L5" s="1"/>
      <c r="M5" s="1"/>
      <c r="N5" s="1"/>
      <c r="O5" s="1"/>
      <c r="P5" s="1"/>
      <c r="Q5" s="1"/>
      <c r="R5" s="1"/>
      <c r="S5" s="1"/>
      <c r="T5" s="3"/>
      <c r="U5" s="3"/>
      <c r="V5" s="3"/>
      <c r="W5" s="3"/>
      <c r="X5" s="3"/>
      <c r="Y5" s="3"/>
      <c r="Z5" s="3"/>
      <c r="AA5" s="3"/>
    </row>
    <row r="6" spans="1:27" ht="15.5" x14ac:dyDescent="0.35">
      <c r="A6" s="175"/>
      <c r="B6" s="176"/>
      <c r="C6" s="177"/>
      <c r="D6" s="176"/>
      <c r="E6" s="176"/>
      <c r="F6" s="177"/>
      <c r="G6" s="176"/>
      <c r="H6" s="176"/>
      <c r="I6" s="177"/>
      <c r="J6" s="176"/>
      <c r="K6" s="5"/>
      <c r="L6" s="1"/>
      <c r="M6" s="1"/>
      <c r="N6" s="1"/>
      <c r="O6" s="1"/>
      <c r="P6" s="1"/>
      <c r="Q6" s="1"/>
      <c r="R6" s="1"/>
      <c r="S6" s="1"/>
      <c r="T6" s="3"/>
      <c r="U6" s="3"/>
      <c r="V6" s="3"/>
      <c r="W6" s="3"/>
      <c r="X6" s="3"/>
      <c r="Y6" s="3"/>
      <c r="Z6" s="3"/>
      <c r="AA6" s="3"/>
    </row>
    <row r="7" spans="1:27" ht="15.5" x14ac:dyDescent="0.35">
      <c r="A7" s="175"/>
      <c r="B7" s="176"/>
      <c r="C7" s="177"/>
      <c r="D7" s="176"/>
      <c r="E7" s="176"/>
      <c r="F7" s="177"/>
      <c r="G7" s="176"/>
      <c r="H7" s="176"/>
      <c r="I7" s="177"/>
      <c r="J7" s="176"/>
      <c r="K7" s="5"/>
      <c r="L7" s="1"/>
      <c r="M7" s="1"/>
      <c r="N7" s="1"/>
      <c r="O7" s="1"/>
      <c r="P7" s="1"/>
      <c r="Q7" s="1"/>
      <c r="R7" s="1"/>
      <c r="S7" s="1"/>
      <c r="T7" s="3"/>
      <c r="U7" s="3"/>
      <c r="V7" s="3"/>
      <c r="W7" s="3"/>
      <c r="X7" s="3"/>
      <c r="Y7" s="3"/>
      <c r="Z7" s="3"/>
      <c r="AA7" s="3"/>
    </row>
    <row r="8" spans="1:27" ht="15.5" x14ac:dyDescent="0.35">
      <c r="A8" s="175"/>
      <c r="B8" s="176"/>
      <c r="C8" s="177"/>
      <c r="D8" s="176"/>
      <c r="E8" s="176"/>
      <c r="F8" s="177"/>
      <c r="G8" s="176"/>
      <c r="H8" s="176"/>
      <c r="I8" s="177"/>
      <c r="J8" s="176"/>
      <c r="K8" s="5"/>
      <c r="L8" s="1"/>
      <c r="M8" s="1"/>
      <c r="N8" s="1"/>
      <c r="O8" s="1"/>
      <c r="P8" s="1"/>
      <c r="Q8" s="1"/>
      <c r="R8" s="1"/>
      <c r="S8" s="1"/>
      <c r="T8" s="3"/>
      <c r="U8" s="3"/>
      <c r="V8" s="3"/>
      <c r="W8" s="3"/>
      <c r="X8" s="3"/>
      <c r="Y8" s="3"/>
      <c r="Z8" s="3"/>
      <c r="AA8" s="3"/>
    </row>
    <row r="9" spans="1:27" ht="15.5" x14ac:dyDescent="0.35">
      <c r="A9" s="175"/>
      <c r="B9" s="176"/>
      <c r="C9" s="177"/>
      <c r="D9" s="176"/>
      <c r="E9" s="176"/>
      <c r="F9" s="177"/>
      <c r="G9" s="176"/>
      <c r="H9" s="176"/>
      <c r="I9" s="177"/>
      <c r="J9" s="176"/>
      <c r="K9" s="5"/>
      <c r="L9" s="1"/>
      <c r="M9" s="1"/>
      <c r="N9" s="1"/>
      <c r="O9" s="1"/>
      <c r="P9" s="1"/>
      <c r="Q9" s="1"/>
      <c r="R9" s="1"/>
      <c r="S9" s="1"/>
      <c r="T9" s="3"/>
      <c r="U9" s="3"/>
      <c r="V9" s="3"/>
      <c r="W9" s="3"/>
      <c r="X9" s="3"/>
      <c r="Y9" s="3"/>
      <c r="Z9" s="3"/>
      <c r="AA9" s="3"/>
    </row>
    <row r="10" spans="1:27" ht="15.5" x14ac:dyDescent="0.35">
      <c r="A10" s="175"/>
      <c r="B10" s="176"/>
      <c r="C10" s="177"/>
      <c r="D10" s="176"/>
      <c r="E10" s="176"/>
      <c r="F10" s="177"/>
      <c r="G10" s="176"/>
      <c r="H10" s="176"/>
      <c r="I10" s="177"/>
      <c r="J10" s="176"/>
      <c r="K10" s="5"/>
      <c r="L10" s="1"/>
      <c r="M10" s="1"/>
      <c r="N10" s="1"/>
      <c r="O10" s="1"/>
      <c r="P10" s="1"/>
      <c r="Q10" s="1"/>
      <c r="R10" s="1"/>
      <c r="S10" s="1"/>
      <c r="T10" s="3"/>
      <c r="U10" s="3"/>
      <c r="V10" s="3"/>
      <c r="W10" s="3"/>
      <c r="X10" s="3"/>
      <c r="Y10" s="3"/>
      <c r="Z10" s="3"/>
      <c r="AA10" s="3"/>
    </row>
    <row r="11" spans="1:27" ht="15.5" x14ac:dyDescent="0.35">
      <c r="A11" s="175"/>
      <c r="B11" s="176"/>
      <c r="C11" s="177"/>
      <c r="D11" s="176"/>
      <c r="E11" s="176"/>
      <c r="F11" s="177"/>
      <c r="G11" s="176"/>
      <c r="H11" s="176"/>
      <c r="I11" s="177"/>
      <c r="J11" s="176"/>
      <c r="K11" s="5"/>
      <c r="L11" s="1"/>
      <c r="M11" s="1"/>
      <c r="N11" s="1"/>
      <c r="O11" s="1"/>
      <c r="P11" s="1"/>
      <c r="Q11" s="1"/>
      <c r="R11" s="1"/>
      <c r="S11" s="1"/>
      <c r="T11" s="3"/>
      <c r="U11" s="3"/>
      <c r="V11" s="3"/>
      <c r="W11" s="3"/>
      <c r="X11" s="3"/>
      <c r="Y11" s="3"/>
      <c r="Z11" s="3"/>
      <c r="AA11" s="3"/>
    </row>
    <row r="12" spans="1:27" ht="15.5" x14ac:dyDescent="0.35">
      <c r="A12" s="175"/>
      <c r="B12" s="176"/>
      <c r="C12" s="177"/>
      <c r="D12" s="176"/>
      <c r="E12" s="176"/>
      <c r="F12" s="177"/>
      <c r="G12" s="176"/>
      <c r="H12" s="176"/>
      <c r="I12" s="177"/>
      <c r="J12" s="176"/>
      <c r="K12" s="5"/>
      <c r="L12" s="1"/>
      <c r="M12" s="1"/>
      <c r="N12" s="1"/>
      <c r="O12" s="1"/>
      <c r="P12" s="1"/>
      <c r="Q12" s="1"/>
      <c r="R12" s="1"/>
      <c r="S12" s="1"/>
      <c r="T12" s="3"/>
      <c r="U12" s="3"/>
      <c r="V12" s="3"/>
      <c r="W12" s="3"/>
      <c r="X12" s="3"/>
      <c r="Y12" s="3"/>
      <c r="Z12" s="3"/>
      <c r="AA12" s="3"/>
    </row>
    <row r="13" spans="1:27" ht="15.5" x14ac:dyDescent="0.35">
      <c r="A13" s="175"/>
      <c r="B13" s="176"/>
      <c r="C13" s="177"/>
      <c r="D13" s="176"/>
      <c r="E13" s="176"/>
      <c r="F13" s="177"/>
      <c r="G13" s="176"/>
      <c r="H13" s="176"/>
      <c r="I13" s="177"/>
      <c r="J13" s="176"/>
      <c r="K13" s="5"/>
      <c r="L13" s="1"/>
      <c r="M13" s="1"/>
      <c r="N13" s="1"/>
      <c r="O13" s="1"/>
      <c r="P13" s="1"/>
      <c r="Q13" s="1"/>
      <c r="R13" s="1"/>
      <c r="S13" s="1"/>
      <c r="T13" s="3"/>
      <c r="U13" s="3"/>
      <c r="V13" s="3"/>
      <c r="W13" s="3"/>
      <c r="X13" s="3"/>
      <c r="Y13" s="3"/>
      <c r="Z13" s="3"/>
      <c r="AA13" s="3"/>
    </row>
    <row r="14" spans="1:27" ht="15.5" x14ac:dyDescent="0.35">
      <c r="A14" s="175"/>
      <c r="B14" s="176"/>
      <c r="C14" s="177"/>
      <c r="D14" s="176"/>
      <c r="E14" s="176"/>
      <c r="F14" s="177"/>
      <c r="G14" s="176"/>
      <c r="H14" s="176"/>
      <c r="I14" s="177"/>
      <c r="J14" s="176"/>
      <c r="K14" s="5"/>
      <c r="L14" s="1"/>
      <c r="M14" s="1"/>
      <c r="N14" s="1"/>
      <c r="O14" s="1"/>
      <c r="P14" s="1"/>
      <c r="Q14" s="1"/>
      <c r="R14" s="1"/>
      <c r="S14" s="1"/>
      <c r="T14" s="3"/>
      <c r="U14" s="3"/>
      <c r="V14" s="3"/>
      <c r="W14" s="3"/>
      <c r="X14" s="3"/>
      <c r="Y14" s="3"/>
      <c r="Z14" s="3"/>
      <c r="AA14" s="3"/>
    </row>
    <row r="15" spans="1:27" ht="16" thickBot="1" x14ac:dyDescent="0.4">
      <c r="A15" s="178"/>
      <c r="B15" s="179"/>
      <c r="C15" s="180"/>
      <c r="D15" s="179"/>
      <c r="E15" s="179"/>
      <c r="F15" s="180"/>
      <c r="G15" s="179"/>
      <c r="H15" s="179"/>
      <c r="I15" s="180"/>
      <c r="J15" s="179"/>
      <c r="K15" s="6"/>
      <c r="L15" s="1"/>
      <c r="M15" s="1"/>
      <c r="N15" s="1"/>
      <c r="O15" s="1"/>
      <c r="P15" s="1"/>
      <c r="Q15" s="1"/>
      <c r="R15" s="1"/>
      <c r="S15" s="1"/>
      <c r="T15" s="3"/>
      <c r="U15" s="3"/>
      <c r="V15" s="3"/>
      <c r="W15" s="3"/>
      <c r="X15" s="3"/>
      <c r="Y15" s="3"/>
      <c r="Z15" s="3"/>
      <c r="AA15" s="3"/>
    </row>
    <row r="16" spans="1:27" ht="15.5" x14ac:dyDescent="0.35">
      <c r="A16" s="7"/>
      <c r="B16" s="7"/>
      <c r="C16" s="7"/>
      <c r="D16" s="7"/>
      <c r="E16" s="7"/>
      <c r="F16" s="7"/>
      <c r="G16" s="7"/>
      <c r="H16" s="7"/>
      <c r="I16" s="7"/>
      <c r="J16" s="7"/>
      <c r="K16" s="8"/>
      <c r="L16" s="1"/>
      <c r="M16" s="1"/>
      <c r="N16" s="1"/>
      <c r="O16" s="1"/>
      <c r="P16" s="1"/>
      <c r="Q16" s="1"/>
      <c r="R16" s="1"/>
      <c r="S16" s="1"/>
      <c r="T16" s="3"/>
      <c r="U16" s="3"/>
      <c r="V16" s="3"/>
      <c r="W16" s="3"/>
      <c r="X16" s="3"/>
      <c r="Y16" s="3"/>
      <c r="Z16" s="3"/>
      <c r="AA16" s="3"/>
    </row>
    <row r="17" spans="1:27" ht="15.5" x14ac:dyDescent="0.35">
      <c r="A17" s="181" t="s">
        <v>20</v>
      </c>
      <c r="B17" s="181"/>
      <c r="C17" s="181"/>
      <c r="D17" s="181"/>
      <c r="E17" s="181"/>
      <c r="F17" s="181"/>
      <c r="G17" s="181"/>
      <c r="H17" s="181"/>
      <c r="I17" s="181"/>
      <c r="J17" s="181"/>
      <c r="K17" s="181"/>
      <c r="L17" s="1"/>
      <c r="M17" s="1"/>
      <c r="N17" s="1"/>
      <c r="O17" s="1"/>
      <c r="P17" s="1"/>
      <c r="Q17" s="1"/>
      <c r="R17" s="1"/>
      <c r="S17" s="1"/>
      <c r="T17" s="3"/>
      <c r="U17" s="3"/>
      <c r="V17" s="3"/>
      <c r="W17" s="3"/>
      <c r="X17" s="3"/>
      <c r="Y17" s="3"/>
      <c r="Z17" s="3"/>
      <c r="AA17" s="3"/>
    </row>
    <row r="18" spans="1:27" ht="16" thickBot="1" x14ac:dyDescent="0.4">
      <c r="A18" s="7"/>
      <c r="B18" s="7"/>
      <c r="C18" s="7"/>
      <c r="D18" s="7"/>
      <c r="E18" s="7"/>
      <c r="F18" s="7"/>
      <c r="G18" s="7"/>
      <c r="H18" s="7"/>
      <c r="I18" s="7"/>
      <c r="J18" s="7"/>
      <c r="K18" s="8"/>
      <c r="L18" s="1"/>
      <c r="M18" s="1"/>
      <c r="N18" s="1"/>
      <c r="O18" s="1"/>
      <c r="P18" s="1"/>
      <c r="Q18" s="1"/>
      <c r="R18" s="1"/>
      <c r="S18" s="1"/>
      <c r="T18" s="3"/>
      <c r="U18" s="3"/>
      <c r="V18" s="3"/>
      <c r="W18" s="3"/>
      <c r="X18" s="3"/>
      <c r="Y18" s="3"/>
      <c r="Z18" s="3"/>
      <c r="AA18" s="3"/>
    </row>
    <row r="19" spans="1:27" ht="54" customHeight="1" x14ac:dyDescent="0.35">
      <c r="A19" s="182" t="s">
        <v>13</v>
      </c>
      <c r="B19" s="183"/>
      <c r="C19" s="174" t="s">
        <v>16</v>
      </c>
      <c r="D19" s="184"/>
      <c r="E19" s="183"/>
      <c r="F19" s="174" t="s">
        <v>21</v>
      </c>
      <c r="G19" s="184"/>
      <c r="H19" s="183"/>
      <c r="I19" s="174" t="s">
        <v>18</v>
      </c>
      <c r="J19" s="185"/>
      <c r="K19" s="8"/>
      <c r="L19" s="1"/>
      <c r="M19" s="1"/>
      <c r="N19" s="1"/>
      <c r="O19" s="1"/>
      <c r="P19" s="1"/>
      <c r="Q19" s="1"/>
      <c r="R19" s="1"/>
      <c r="S19" s="1"/>
      <c r="T19" s="3"/>
      <c r="U19" s="3"/>
      <c r="V19" s="3"/>
      <c r="W19" s="3"/>
      <c r="X19" s="3"/>
      <c r="Y19" s="3"/>
      <c r="Z19" s="3"/>
      <c r="AA19" s="3"/>
    </row>
    <row r="20" spans="1:27" ht="15.5" x14ac:dyDescent="0.35">
      <c r="A20" s="186"/>
      <c r="B20" s="187"/>
      <c r="C20" s="188"/>
      <c r="D20" s="189"/>
      <c r="E20" s="187"/>
      <c r="F20" s="188"/>
      <c r="G20" s="189"/>
      <c r="H20" s="187"/>
      <c r="I20" s="188"/>
      <c r="J20" s="190"/>
      <c r="K20" s="8"/>
      <c r="L20" s="1"/>
      <c r="M20" s="1"/>
      <c r="N20" s="1"/>
      <c r="O20" s="1"/>
      <c r="P20" s="1"/>
      <c r="Q20" s="1"/>
      <c r="R20" s="1"/>
      <c r="S20" s="1"/>
      <c r="T20" s="3"/>
      <c r="U20" s="3"/>
      <c r="V20" s="3"/>
      <c r="W20" s="3"/>
      <c r="X20" s="3"/>
      <c r="Y20" s="3"/>
      <c r="Z20" s="3"/>
      <c r="AA20" s="3"/>
    </row>
    <row r="21" spans="1:27" ht="15.5" x14ac:dyDescent="0.35">
      <c r="A21" s="186"/>
      <c r="B21" s="187"/>
      <c r="C21" s="188"/>
      <c r="D21" s="189"/>
      <c r="E21" s="187"/>
      <c r="F21" s="188"/>
      <c r="G21" s="189"/>
      <c r="H21" s="187"/>
      <c r="I21" s="188"/>
      <c r="J21" s="190"/>
      <c r="K21" s="8"/>
      <c r="L21" s="1"/>
      <c r="M21" s="1"/>
      <c r="N21" s="1"/>
      <c r="O21" s="1"/>
      <c r="P21" s="1"/>
      <c r="Q21" s="1"/>
      <c r="R21" s="1"/>
      <c r="S21" s="1"/>
      <c r="T21" s="3"/>
      <c r="U21" s="3"/>
      <c r="V21" s="3"/>
      <c r="W21" s="3"/>
      <c r="X21" s="3"/>
      <c r="Y21" s="3"/>
      <c r="Z21" s="3"/>
      <c r="AA21" s="3"/>
    </row>
    <row r="22" spans="1:27" ht="15.5" x14ac:dyDescent="0.35">
      <c r="A22" s="186"/>
      <c r="B22" s="187"/>
      <c r="C22" s="188"/>
      <c r="D22" s="189"/>
      <c r="E22" s="187"/>
      <c r="F22" s="188"/>
      <c r="G22" s="189"/>
      <c r="H22" s="187"/>
      <c r="I22" s="188"/>
      <c r="J22" s="190"/>
      <c r="K22" s="8"/>
      <c r="L22" s="1"/>
      <c r="M22" s="1"/>
      <c r="N22" s="1"/>
      <c r="O22" s="1"/>
      <c r="P22" s="1"/>
      <c r="Q22" s="1"/>
      <c r="R22" s="1"/>
      <c r="S22" s="1"/>
      <c r="T22" s="3"/>
      <c r="U22" s="3"/>
      <c r="V22" s="3"/>
      <c r="W22" s="3"/>
      <c r="X22" s="3"/>
      <c r="Y22" s="3"/>
      <c r="Z22" s="3"/>
      <c r="AA22" s="3"/>
    </row>
    <row r="23" spans="1:27" ht="15.5" x14ac:dyDescent="0.35">
      <c r="A23" s="186"/>
      <c r="B23" s="187"/>
      <c r="C23" s="188"/>
      <c r="D23" s="189"/>
      <c r="E23" s="187"/>
      <c r="F23" s="188"/>
      <c r="G23" s="189"/>
      <c r="H23" s="187"/>
      <c r="I23" s="188"/>
      <c r="J23" s="190"/>
      <c r="K23" s="8"/>
      <c r="L23" s="1"/>
      <c r="M23" s="1"/>
      <c r="N23" s="1"/>
      <c r="O23" s="1"/>
      <c r="P23" s="1"/>
      <c r="Q23" s="1"/>
      <c r="R23" s="1"/>
      <c r="S23" s="1"/>
      <c r="T23" s="3"/>
      <c r="U23" s="3"/>
      <c r="V23" s="3"/>
      <c r="W23" s="3"/>
      <c r="X23" s="3"/>
      <c r="Y23" s="3"/>
      <c r="Z23" s="3"/>
      <c r="AA23" s="3"/>
    </row>
    <row r="24" spans="1:27" ht="15.5" x14ac:dyDescent="0.35">
      <c r="A24" s="186"/>
      <c r="B24" s="187"/>
      <c r="C24" s="188"/>
      <c r="D24" s="189"/>
      <c r="E24" s="187"/>
      <c r="F24" s="188"/>
      <c r="G24" s="189"/>
      <c r="H24" s="187"/>
      <c r="I24" s="188"/>
      <c r="J24" s="190"/>
      <c r="K24" s="8"/>
      <c r="L24" s="1"/>
      <c r="M24" s="1"/>
      <c r="N24" s="1"/>
      <c r="O24" s="1"/>
      <c r="P24" s="1"/>
      <c r="Q24" s="1"/>
      <c r="R24" s="1"/>
      <c r="S24" s="1"/>
      <c r="T24" s="3"/>
      <c r="U24" s="3"/>
      <c r="V24" s="3"/>
      <c r="W24" s="3"/>
      <c r="X24" s="3"/>
      <c r="Y24" s="3"/>
      <c r="Z24" s="3"/>
      <c r="AA24" s="3"/>
    </row>
    <row r="25" spans="1:27" ht="15.5" x14ac:dyDescent="0.35">
      <c r="A25" s="186"/>
      <c r="B25" s="187"/>
      <c r="C25" s="188"/>
      <c r="D25" s="189"/>
      <c r="E25" s="187"/>
      <c r="F25" s="188"/>
      <c r="G25" s="189"/>
      <c r="H25" s="187"/>
      <c r="I25" s="188"/>
      <c r="J25" s="190"/>
      <c r="K25" s="8"/>
      <c r="L25" s="1"/>
      <c r="M25" s="1"/>
      <c r="N25" s="1"/>
      <c r="O25" s="1"/>
      <c r="P25" s="1"/>
      <c r="Q25" s="1"/>
      <c r="R25" s="1"/>
      <c r="S25" s="1"/>
      <c r="T25" s="3"/>
      <c r="U25" s="3"/>
      <c r="V25" s="3"/>
      <c r="W25" s="3"/>
      <c r="X25" s="3"/>
      <c r="Y25" s="3"/>
      <c r="Z25" s="3"/>
      <c r="AA25" s="3"/>
    </row>
    <row r="26" spans="1:27" ht="15.5" x14ac:dyDescent="0.35">
      <c r="A26" s="186"/>
      <c r="B26" s="187"/>
      <c r="C26" s="188"/>
      <c r="D26" s="189"/>
      <c r="E26" s="187"/>
      <c r="F26" s="188"/>
      <c r="G26" s="189"/>
      <c r="H26" s="187"/>
      <c r="I26" s="188"/>
      <c r="J26" s="190"/>
      <c r="K26" s="8"/>
      <c r="L26" s="1"/>
      <c r="M26" s="1"/>
      <c r="N26" s="1"/>
      <c r="O26" s="1"/>
      <c r="P26" s="1"/>
      <c r="Q26" s="1"/>
      <c r="R26" s="1"/>
      <c r="S26" s="1"/>
      <c r="T26" s="3"/>
      <c r="U26" s="3"/>
      <c r="V26" s="3"/>
      <c r="W26" s="3"/>
      <c r="X26" s="3"/>
      <c r="Y26" s="3"/>
      <c r="Z26" s="3"/>
      <c r="AA26" s="3"/>
    </row>
    <row r="27" spans="1:27" ht="15.5" x14ac:dyDescent="0.35">
      <c r="A27" s="186"/>
      <c r="B27" s="187"/>
      <c r="C27" s="188"/>
      <c r="D27" s="189"/>
      <c r="E27" s="187"/>
      <c r="F27" s="188"/>
      <c r="G27" s="189"/>
      <c r="H27" s="187"/>
      <c r="I27" s="188"/>
      <c r="J27" s="190"/>
      <c r="K27" s="8"/>
      <c r="L27" s="1"/>
      <c r="M27" s="1"/>
      <c r="N27" s="1"/>
      <c r="O27" s="1"/>
      <c r="P27" s="1"/>
      <c r="Q27" s="1"/>
      <c r="R27" s="1"/>
      <c r="S27" s="1"/>
      <c r="T27" s="3"/>
      <c r="U27" s="3"/>
      <c r="V27" s="3"/>
      <c r="W27" s="3"/>
      <c r="X27" s="3"/>
      <c r="Y27" s="3"/>
      <c r="Z27" s="3"/>
      <c r="AA27" s="3"/>
    </row>
    <row r="28" spans="1:27" ht="15.5" x14ac:dyDescent="0.35">
      <c r="A28" s="186"/>
      <c r="B28" s="187"/>
      <c r="C28" s="188"/>
      <c r="D28" s="189"/>
      <c r="E28" s="187"/>
      <c r="F28" s="188"/>
      <c r="G28" s="189"/>
      <c r="H28" s="187"/>
      <c r="I28" s="188"/>
      <c r="J28" s="190"/>
      <c r="K28" s="8"/>
      <c r="L28" s="1"/>
      <c r="M28" s="1"/>
      <c r="N28" s="1"/>
      <c r="O28" s="1"/>
      <c r="P28" s="1"/>
      <c r="Q28" s="1"/>
      <c r="R28" s="1"/>
      <c r="S28" s="1"/>
      <c r="T28" s="3"/>
      <c r="U28" s="3"/>
      <c r="V28" s="3"/>
      <c r="W28" s="3"/>
      <c r="X28" s="3"/>
      <c r="Y28" s="3"/>
      <c r="Z28" s="3"/>
      <c r="AA28" s="3"/>
    </row>
    <row r="29" spans="1:27" ht="15.5" x14ac:dyDescent="0.35">
      <c r="A29" s="186"/>
      <c r="B29" s="187"/>
      <c r="C29" s="188"/>
      <c r="D29" s="189"/>
      <c r="E29" s="187"/>
      <c r="F29" s="188"/>
      <c r="G29" s="189"/>
      <c r="H29" s="187"/>
      <c r="I29" s="188"/>
      <c r="J29" s="190"/>
      <c r="K29" s="8"/>
      <c r="L29" s="1"/>
      <c r="M29" s="1"/>
      <c r="N29" s="1"/>
      <c r="O29" s="1"/>
      <c r="P29" s="1"/>
      <c r="Q29" s="1"/>
      <c r="R29" s="1"/>
      <c r="S29" s="1"/>
      <c r="T29" s="3"/>
      <c r="U29" s="3"/>
      <c r="V29" s="3"/>
      <c r="W29" s="3"/>
      <c r="X29" s="3"/>
      <c r="Y29" s="3"/>
      <c r="Z29" s="3"/>
      <c r="AA29" s="3"/>
    </row>
    <row r="30" spans="1:27" ht="15.5" x14ac:dyDescent="0.3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5" x14ac:dyDescent="0.35">
      <c r="A31" s="191"/>
      <c r="B31" s="191"/>
      <c r="C31" s="191"/>
      <c r="D31" s="191"/>
      <c r="E31" s="191"/>
      <c r="F31" s="191"/>
      <c r="G31" s="191"/>
      <c r="H31" s="191"/>
      <c r="I31" s="191"/>
      <c r="J31" s="191"/>
      <c r="K31" s="1"/>
      <c r="L31" s="1"/>
      <c r="M31" s="1"/>
      <c r="N31" s="1"/>
      <c r="O31" s="1"/>
      <c r="P31" s="1"/>
      <c r="Q31" s="1"/>
      <c r="R31" s="1"/>
      <c r="S31" s="1"/>
      <c r="T31" s="3"/>
      <c r="U31" s="3"/>
      <c r="V31" s="3"/>
      <c r="W31" s="3"/>
      <c r="X31" s="3"/>
      <c r="Y31" s="3"/>
      <c r="Z31" s="3"/>
      <c r="AA31" s="3"/>
    </row>
    <row r="32" spans="1:27" ht="15.5" x14ac:dyDescent="0.3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35">
      <c r="A33" s="19" t="s">
        <v>40</v>
      </c>
      <c r="B33" s="18"/>
      <c r="C33" s="18"/>
      <c r="D33" s="18"/>
      <c r="E33" s="18"/>
      <c r="F33" s="18"/>
      <c r="G33" s="18"/>
      <c r="H33" s="18"/>
      <c r="I33" s="18"/>
      <c r="J33" s="18"/>
      <c r="K33" s="1"/>
      <c r="L33" s="1"/>
      <c r="M33" s="1"/>
      <c r="N33" s="1"/>
      <c r="O33" s="1"/>
      <c r="P33" s="1"/>
      <c r="Q33" s="1"/>
      <c r="R33" s="1"/>
      <c r="S33" s="1"/>
      <c r="T33" s="3"/>
      <c r="U33" s="3"/>
      <c r="V33" s="3"/>
      <c r="W33" s="3"/>
      <c r="X33" s="3"/>
      <c r="Y33" s="3"/>
      <c r="Z33" s="3"/>
      <c r="AA33" s="3"/>
    </row>
    <row r="34" spans="1:27" ht="16" thickBot="1" x14ac:dyDescent="0.4">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7.15" customHeight="1" x14ac:dyDescent="0.35">
      <c r="A35" s="9" t="s">
        <v>12</v>
      </c>
      <c r="B35" s="184" t="s">
        <v>22</v>
      </c>
      <c r="C35" s="184"/>
      <c r="D35" s="184"/>
      <c r="E35" s="184"/>
      <c r="F35" s="184"/>
      <c r="G35" s="183"/>
      <c r="H35" s="184" t="s">
        <v>41</v>
      </c>
      <c r="I35" s="184"/>
      <c r="J35" s="185"/>
      <c r="K35" s="1"/>
      <c r="L35" s="1"/>
      <c r="M35" s="1"/>
      <c r="N35" s="1"/>
      <c r="O35" s="1"/>
      <c r="P35" s="1"/>
      <c r="Q35" s="1"/>
      <c r="R35" s="1"/>
      <c r="S35" s="1"/>
      <c r="T35" s="3"/>
      <c r="U35" s="3"/>
      <c r="V35" s="3"/>
      <c r="W35" s="3"/>
      <c r="X35" s="3"/>
      <c r="Y35" s="3"/>
      <c r="Z35" s="3"/>
      <c r="AA35" s="3"/>
    </row>
    <row r="36" spans="1:27" ht="15.65" customHeight="1" x14ac:dyDescent="0.35">
      <c r="A36" s="95">
        <v>1</v>
      </c>
      <c r="B36" s="193" t="s">
        <v>154</v>
      </c>
      <c r="C36" s="193"/>
      <c r="D36" s="193"/>
      <c r="E36" s="193"/>
      <c r="F36" s="193"/>
      <c r="G36" s="193"/>
      <c r="H36" s="192"/>
      <c r="I36" s="189"/>
      <c r="J36" s="190"/>
      <c r="K36" s="1"/>
      <c r="L36" s="1"/>
      <c r="M36" s="1"/>
      <c r="N36" s="1"/>
      <c r="O36" s="1"/>
      <c r="P36" s="1"/>
      <c r="Q36" s="1"/>
      <c r="R36" s="1"/>
      <c r="S36" s="1"/>
      <c r="T36" s="3"/>
      <c r="U36" s="3"/>
      <c r="V36" s="3"/>
      <c r="W36" s="3"/>
      <c r="X36" s="3"/>
      <c r="Y36" s="3"/>
      <c r="Z36" s="3"/>
      <c r="AA36" s="3"/>
    </row>
    <row r="37" spans="1:27" ht="15.65" customHeight="1" x14ac:dyDescent="0.35">
      <c r="A37" s="95">
        <v>2</v>
      </c>
      <c r="B37" s="195" t="s">
        <v>24</v>
      </c>
      <c r="C37" s="196"/>
      <c r="D37" s="196"/>
      <c r="E37" s="196"/>
      <c r="F37" s="196"/>
      <c r="G37" s="197"/>
      <c r="H37" s="192"/>
      <c r="I37" s="189"/>
      <c r="J37" s="190"/>
      <c r="K37" s="1"/>
      <c r="L37" s="1"/>
      <c r="M37" s="1"/>
      <c r="N37" s="1"/>
      <c r="O37" s="1"/>
      <c r="P37" s="1"/>
      <c r="Q37" s="1"/>
      <c r="R37" s="1"/>
      <c r="S37" s="1"/>
      <c r="T37" s="3"/>
      <c r="U37" s="3"/>
      <c r="V37" s="3"/>
      <c r="W37" s="3"/>
      <c r="X37" s="3"/>
      <c r="Y37" s="3"/>
      <c r="Z37" s="3"/>
      <c r="AA37" s="3"/>
    </row>
    <row r="38" spans="1:27" ht="16.5" customHeight="1" x14ac:dyDescent="0.35">
      <c r="A38" s="95">
        <v>3</v>
      </c>
      <c r="B38" s="195" t="s">
        <v>155</v>
      </c>
      <c r="C38" s="196"/>
      <c r="D38" s="196"/>
      <c r="E38" s="196"/>
      <c r="F38" s="196"/>
      <c r="G38" s="197"/>
      <c r="H38" s="188"/>
      <c r="I38" s="192"/>
      <c r="J38" s="194"/>
      <c r="K38" s="1"/>
      <c r="L38" s="1"/>
      <c r="M38" s="1"/>
      <c r="N38" s="1"/>
      <c r="O38" s="1"/>
      <c r="P38" s="1"/>
      <c r="Q38" s="1"/>
      <c r="R38" s="1"/>
      <c r="S38" s="1"/>
      <c r="T38" s="3"/>
      <c r="U38" s="3"/>
      <c r="V38" s="3"/>
      <c r="W38" s="3"/>
      <c r="X38" s="3"/>
      <c r="Y38" s="3"/>
      <c r="Z38" s="3"/>
      <c r="AA38" s="3"/>
    </row>
    <row r="39" spans="1:27" ht="32.25" customHeight="1" x14ac:dyDescent="0.35">
      <c r="A39" s="95">
        <v>4</v>
      </c>
      <c r="B39" s="195" t="s">
        <v>25</v>
      </c>
      <c r="C39" s="196"/>
      <c r="D39" s="196"/>
      <c r="E39" s="196"/>
      <c r="F39" s="196"/>
      <c r="G39" s="197"/>
      <c r="H39" s="192"/>
      <c r="I39" s="189"/>
      <c r="J39" s="190"/>
      <c r="K39" s="1"/>
      <c r="L39" s="1"/>
      <c r="M39" s="1"/>
      <c r="N39" s="1"/>
      <c r="O39" s="1"/>
      <c r="P39" s="1"/>
      <c r="Q39" s="1"/>
      <c r="R39" s="1"/>
      <c r="S39" s="1"/>
      <c r="T39" s="3"/>
      <c r="U39" s="3"/>
      <c r="V39" s="3"/>
      <c r="W39" s="3"/>
      <c r="X39" s="3"/>
      <c r="Y39" s="3"/>
      <c r="Z39" s="3"/>
      <c r="AA39" s="3"/>
    </row>
    <row r="40" spans="1:27" ht="15.65" customHeight="1" x14ac:dyDescent="0.35">
      <c r="A40" s="96">
        <v>5</v>
      </c>
      <c r="B40" s="195" t="s">
        <v>23</v>
      </c>
      <c r="C40" s="196"/>
      <c r="D40" s="196"/>
      <c r="E40" s="196"/>
      <c r="F40" s="196"/>
      <c r="G40" s="197"/>
      <c r="H40" s="192"/>
      <c r="I40" s="189"/>
      <c r="J40" s="190"/>
      <c r="K40" s="1"/>
      <c r="L40" s="1"/>
      <c r="M40" s="1"/>
      <c r="N40" s="1"/>
      <c r="O40" s="1"/>
      <c r="P40" s="1"/>
      <c r="Q40" s="1"/>
      <c r="R40" s="1"/>
      <c r="S40" s="1"/>
      <c r="T40" s="3"/>
      <c r="U40" s="3"/>
      <c r="V40" s="3"/>
      <c r="W40" s="3"/>
      <c r="X40" s="3"/>
      <c r="Y40" s="3"/>
      <c r="Z40" s="3"/>
      <c r="AA40" s="3"/>
    </row>
    <row r="41" spans="1:27" ht="48.5" customHeight="1" x14ac:dyDescent="0.35">
      <c r="A41" s="10">
        <v>6</v>
      </c>
      <c r="B41" s="195" t="s">
        <v>156</v>
      </c>
      <c r="C41" s="196"/>
      <c r="D41" s="196"/>
      <c r="E41" s="196"/>
      <c r="F41" s="196"/>
      <c r="G41" s="197"/>
      <c r="H41" s="192"/>
      <c r="I41" s="189"/>
      <c r="J41" s="190"/>
      <c r="K41" s="1"/>
      <c r="L41" s="1"/>
      <c r="M41" s="1"/>
      <c r="N41" s="1"/>
      <c r="O41" s="1"/>
      <c r="P41" s="1"/>
      <c r="Q41" s="1"/>
      <c r="R41" s="1"/>
      <c r="S41" s="1"/>
      <c r="T41" s="3"/>
      <c r="U41" s="3"/>
      <c r="V41" s="3"/>
      <c r="W41" s="3"/>
      <c r="X41" s="3"/>
      <c r="Y41" s="3"/>
      <c r="Z41" s="3"/>
      <c r="AA41" s="3"/>
    </row>
    <row r="42" spans="1:27" ht="15.5" x14ac:dyDescent="0.35">
      <c r="A42" s="10">
        <v>7</v>
      </c>
      <c r="B42" s="198" t="s">
        <v>157</v>
      </c>
      <c r="C42" s="198"/>
      <c r="D42" s="198"/>
      <c r="E42" s="198"/>
      <c r="F42" s="198"/>
      <c r="G42" s="198"/>
      <c r="H42" s="192"/>
      <c r="I42" s="189"/>
      <c r="J42" s="190"/>
      <c r="K42" s="1"/>
      <c r="L42" s="1"/>
      <c r="M42" s="1"/>
      <c r="N42" s="1"/>
      <c r="O42" s="1"/>
      <c r="P42" s="1"/>
      <c r="Q42" s="1"/>
      <c r="R42" s="1"/>
      <c r="S42" s="1"/>
      <c r="T42" s="3"/>
      <c r="U42" s="3"/>
      <c r="V42" s="3"/>
      <c r="W42" s="3"/>
      <c r="X42" s="3"/>
      <c r="Y42" s="3"/>
      <c r="Z42" s="3"/>
      <c r="AA42" s="3"/>
    </row>
    <row r="43" spans="1:27" ht="15.5" x14ac:dyDescent="0.35">
      <c r="A43" s="10">
        <v>8</v>
      </c>
      <c r="B43" s="212" t="s">
        <v>158</v>
      </c>
      <c r="C43" s="213"/>
      <c r="D43" s="213"/>
      <c r="E43" s="213"/>
      <c r="F43" s="213"/>
      <c r="G43" s="214"/>
      <c r="H43" s="192"/>
      <c r="I43" s="189"/>
      <c r="J43" s="190"/>
      <c r="K43" s="1"/>
      <c r="L43" s="1"/>
      <c r="M43" s="1"/>
      <c r="N43" s="1"/>
      <c r="O43" s="1"/>
      <c r="P43" s="1"/>
      <c r="Q43" s="1"/>
      <c r="R43" s="1"/>
      <c r="S43" s="1"/>
      <c r="T43" s="3"/>
      <c r="U43" s="3"/>
      <c r="V43" s="3"/>
      <c r="W43" s="3"/>
      <c r="X43" s="3"/>
      <c r="Y43" s="3"/>
      <c r="Z43" s="3"/>
      <c r="AA43" s="3"/>
    </row>
    <row r="44" spans="1:27" ht="15.5" x14ac:dyDescent="0.35">
      <c r="A44" s="10"/>
      <c r="B44" s="209"/>
      <c r="C44" s="210"/>
      <c r="D44" s="210"/>
      <c r="E44" s="210"/>
      <c r="F44" s="210"/>
      <c r="G44" s="211"/>
      <c r="H44" s="192"/>
      <c r="I44" s="189"/>
      <c r="J44" s="190"/>
      <c r="K44" s="1"/>
      <c r="L44" s="1"/>
      <c r="M44" s="1"/>
      <c r="N44" s="1"/>
      <c r="O44" s="1"/>
      <c r="P44" s="1"/>
      <c r="Q44" s="1"/>
      <c r="R44" s="1"/>
      <c r="S44" s="1"/>
      <c r="T44" s="3"/>
      <c r="U44" s="3"/>
      <c r="V44" s="3"/>
      <c r="W44" s="3"/>
      <c r="X44" s="3"/>
      <c r="Y44" s="3"/>
      <c r="Z44" s="3"/>
      <c r="AA44" s="3"/>
    </row>
    <row r="45" spans="1:27" ht="15.5" x14ac:dyDescent="0.35">
      <c r="A45" s="10"/>
      <c r="B45" s="209"/>
      <c r="C45" s="210"/>
      <c r="D45" s="210"/>
      <c r="E45" s="210"/>
      <c r="F45" s="210"/>
      <c r="G45" s="211"/>
      <c r="H45" s="192"/>
      <c r="I45" s="189"/>
      <c r="J45" s="190"/>
      <c r="K45" s="1"/>
      <c r="L45" s="1"/>
      <c r="M45" s="1"/>
      <c r="N45" s="1"/>
      <c r="O45" s="1"/>
      <c r="P45" s="1"/>
      <c r="Q45" s="1"/>
      <c r="R45" s="1"/>
      <c r="S45" s="1"/>
      <c r="T45" s="3"/>
      <c r="U45" s="3"/>
      <c r="V45" s="3"/>
      <c r="W45" s="3"/>
      <c r="X45" s="3"/>
      <c r="Y45" s="3"/>
      <c r="Z45" s="3"/>
      <c r="AA45" s="3"/>
    </row>
    <row r="46" spans="1:27" ht="16" thickBot="1" x14ac:dyDescent="0.4">
      <c r="A46" s="11"/>
      <c r="B46" s="199"/>
      <c r="C46" s="200"/>
      <c r="D46" s="200"/>
      <c r="E46" s="200"/>
      <c r="F46" s="200"/>
      <c r="G46" s="201"/>
      <c r="H46" s="202"/>
      <c r="I46" s="203"/>
      <c r="J46" s="204"/>
      <c r="K46" s="1"/>
      <c r="L46" s="1"/>
      <c r="M46" s="1"/>
      <c r="N46" s="1"/>
      <c r="O46" s="1"/>
      <c r="P46" s="1"/>
      <c r="Q46" s="1"/>
      <c r="R46" s="1"/>
      <c r="S46" s="1"/>
      <c r="T46" s="3"/>
      <c r="U46" s="3"/>
      <c r="V46" s="3"/>
      <c r="W46" s="3"/>
      <c r="X46" s="3"/>
      <c r="Y46" s="3"/>
      <c r="Z46" s="3"/>
      <c r="AA46" s="3"/>
    </row>
    <row r="47" spans="1:27" ht="15.5" x14ac:dyDescent="0.3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35">
      <c r="A48" s="205" t="s">
        <v>26</v>
      </c>
      <c r="B48" s="205"/>
      <c r="C48" s="205"/>
      <c r="D48" s="205"/>
      <c r="E48" s="205"/>
      <c r="F48" s="205"/>
      <c r="G48" s="205"/>
      <c r="H48" s="205"/>
      <c r="I48" s="205"/>
      <c r="J48" s="205"/>
      <c r="K48" s="1"/>
      <c r="L48" s="1"/>
      <c r="M48" s="1"/>
      <c r="N48" s="1"/>
      <c r="O48" s="1"/>
      <c r="P48" s="1"/>
      <c r="Q48" s="1"/>
      <c r="R48" s="1"/>
      <c r="S48" s="1"/>
      <c r="T48" s="3"/>
      <c r="U48" s="3"/>
      <c r="V48" s="3"/>
      <c r="W48" s="3"/>
      <c r="X48" s="3"/>
      <c r="Y48" s="3"/>
      <c r="Z48" s="3"/>
      <c r="AA48" s="3"/>
    </row>
    <row r="49" spans="1:27" ht="15.5" x14ac:dyDescent="0.3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5" x14ac:dyDescent="0.3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5" x14ac:dyDescent="0.35">
      <c r="A51" s="206" t="s">
        <v>27</v>
      </c>
      <c r="B51" s="206"/>
      <c r="C51" s="206"/>
      <c r="D51" s="206"/>
      <c r="E51" s="207"/>
      <c r="F51" s="208"/>
      <c r="G51" s="208"/>
      <c r="H51" s="208"/>
      <c r="I51" s="208"/>
      <c r="J51" s="208"/>
      <c r="K51" s="1"/>
      <c r="L51" s="1"/>
      <c r="M51" s="1"/>
      <c r="N51" s="1"/>
      <c r="O51" s="1"/>
      <c r="P51" s="1"/>
      <c r="Q51" s="1"/>
      <c r="R51" s="1"/>
      <c r="S51" s="1"/>
      <c r="T51" s="3"/>
      <c r="U51" s="3"/>
      <c r="V51" s="3"/>
      <c r="W51" s="3"/>
      <c r="X51" s="3"/>
      <c r="Y51" s="3"/>
      <c r="Z51" s="3"/>
      <c r="AA51" s="3"/>
    </row>
    <row r="52" spans="1:27" ht="15.5" x14ac:dyDescent="0.3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5" x14ac:dyDescent="0.35">
      <c r="A53" s="206" t="s">
        <v>141</v>
      </c>
      <c r="B53" s="206"/>
      <c r="C53" s="206"/>
      <c r="D53" s="206"/>
      <c r="E53" s="207"/>
      <c r="F53" s="208"/>
      <c r="G53" s="208"/>
      <c r="H53" s="208"/>
      <c r="I53" s="208"/>
      <c r="J53" s="208"/>
      <c r="K53" s="1"/>
      <c r="L53" s="1"/>
      <c r="M53" s="1"/>
      <c r="N53" s="1"/>
      <c r="O53" s="1"/>
      <c r="P53" s="1"/>
      <c r="Q53" s="1"/>
      <c r="R53" s="1"/>
      <c r="S53" s="1"/>
      <c r="T53" s="3"/>
      <c r="U53" s="3"/>
      <c r="V53" s="3"/>
      <c r="W53" s="3"/>
      <c r="X53" s="3"/>
      <c r="Y53" s="3"/>
      <c r="Z53" s="3"/>
      <c r="AA53" s="3"/>
    </row>
    <row r="54" spans="1:27" ht="15.5" x14ac:dyDescent="0.3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5" x14ac:dyDescent="0.3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5" x14ac:dyDescent="0.3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5" x14ac:dyDescent="0.3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5" x14ac:dyDescent="0.3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5" x14ac:dyDescent="0.3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5" x14ac:dyDescent="0.3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5" x14ac:dyDescent="0.3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5" x14ac:dyDescent="0.3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5" x14ac:dyDescent="0.3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5" x14ac:dyDescent="0.3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5" x14ac:dyDescent="0.3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5" x14ac:dyDescent="0.3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5" x14ac:dyDescent="0.3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5" x14ac:dyDescent="0.3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5" x14ac:dyDescent="0.3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5" x14ac:dyDescent="0.3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5" x14ac:dyDescent="0.3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5" x14ac:dyDescent="0.3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5" x14ac:dyDescent="0.3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5" x14ac:dyDescent="0.3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5" x14ac:dyDescent="0.3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5" x14ac:dyDescent="0.3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5" x14ac:dyDescent="0.3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5" x14ac:dyDescent="0.3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5" x14ac:dyDescent="0.3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5" x14ac:dyDescent="0.3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5" x14ac:dyDescent="0.3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5" x14ac:dyDescent="0.3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5" x14ac:dyDescent="0.3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5" x14ac:dyDescent="0.3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5" x14ac:dyDescent="0.3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5" x14ac:dyDescent="0.3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5" x14ac:dyDescent="0.3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5" x14ac:dyDescent="0.3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5" x14ac:dyDescent="0.3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5" x14ac:dyDescent="0.3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5" x14ac:dyDescent="0.3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5" x14ac:dyDescent="0.3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5" x14ac:dyDescent="0.3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5" x14ac:dyDescent="0.3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5" x14ac:dyDescent="0.3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5" x14ac:dyDescent="0.3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5" x14ac:dyDescent="0.3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5" x14ac:dyDescent="0.3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5" x14ac:dyDescent="0.3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5" x14ac:dyDescent="0.3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5" x14ac:dyDescent="0.3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5" x14ac:dyDescent="0.3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5" x14ac:dyDescent="0.3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5" x14ac:dyDescent="0.3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5" x14ac:dyDescent="0.3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5" x14ac:dyDescent="0.3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5" x14ac:dyDescent="0.3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5" x14ac:dyDescent="0.3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5" x14ac:dyDescent="0.3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5" x14ac:dyDescent="0.3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5" x14ac:dyDescent="0.3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5" x14ac:dyDescent="0.3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5" x14ac:dyDescent="0.3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5" x14ac:dyDescent="0.3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5" x14ac:dyDescent="0.3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5" x14ac:dyDescent="0.3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5" x14ac:dyDescent="0.3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5" x14ac:dyDescent="0.3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5" x14ac:dyDescent="0.3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5" x14ac:dyDescent="0.3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5" x14ac:dyDescent="0.3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5" x14ac:dyDescent="0.3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5" x14ac:dyDescent="0.3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5" x14ac:dyDescent="0.3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5" x14ac:dyDescent="0.3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5" x14ac:dyDescent="0.3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5" x14ac:dyDescent="0.3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5" x14ac:dyDescent="0.3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5" x14ac:dyDescent="0.3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5" x14ac:dyDescent="0.3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5" x14ac:dyDescent="0.3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5" x14ac:dyDescent="0.3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5" x14ac:dyDescent="0.3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5" x14ac:dyDescent="0.3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5" x14ac:dyDescent="0.3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5" x14ac:dyDescent="0.3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5" x14ac:dyDescent="0.3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5" x14ac:dyDescent="0.3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5" x14ac:dyDescent="0.3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5" x14ac:dyDescent="0.3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5" x14ac:dyDescent="0.3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5" x14ac:dyDescent="0.3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5" x14ac:dyDescent="0.3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5" x14ac:dyDescent="0.3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5" x14ac:dyDescent="0.3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5" x14ac:dyDescent="0.3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5" x14ac:dyDescent="0.3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5" x14ac:dyDescent="0.3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5" x14ac:dyDescent="0.3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5" x14ac:dyDescent="0.3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5" x14ac:dyDescent="0.3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5" x14ac:dyDescent="0.3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5" x14ac:dyDescent="0.3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5" x14ac:dyDescent="0.3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5" x14ac:dyDescent="0.3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5" x14ac:dyDescent="0.3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5" x14ac:dyDescent="0.3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5" x14ac:dyDescent="0.3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5" x14ac:dyDescent="0.3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5" x14ac:dyDescent="0.3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5" x14ac:dyDescent="0.3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5" x14ac:dyDescent="0.3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5" x14ac:dyDescent="0.3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5" x14ac:dyDescent="0.3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5" x14ac:dyDescent="0.3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5" x14ac:dyDescent="0.3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5" x14ac:dyDescent="0.3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5" x14ac:dyDescent="0.3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5" x14ac:dyDescent="0.3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5" x14ac:dyDescent="0.3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5" x14ac:dyDescent="0.3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5" x14ac:dyDescent="0.3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5" x14ac:dyDescent="0.3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5" x14ac:dyDescent="0.3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5" x14ac:dyDescent="0.3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5" x14ac:dyDescent="0.3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5" x14ac:dyDescent="0.3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5" x14ac:dyDescent="0.3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5" x14ac:dyDescent="0.3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5" x14ac:dyDescent="0.3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5" x14ac:dyDescent="0.3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5" x14ac:dyDescent="0.3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5" x14ac:dyDescent="0.3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5" x14ac:dyDescent="0.3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5" x14ac:dyDescent="0.3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5" x14ac:dyDescent="0.3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5" x14ac:dyDescent="0.3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5" x14ac:dyDescent="0.3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5" x14ac:dyDescent="0.3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5" x14ac:dyDescent="0.3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5" x14ac:dyDescent="0.3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5" x14ac:dyDescent="0.3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5" x14ac:dyDescent="0.3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5" x14ac:dyDescent="0.3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5" x14ac:dyDescent="0.3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5" x14ac:dyDescent="0.3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5" x14ac:dyDescent="0.3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5" x14ac:dyDescent="0.3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5" x14ac:dyDescent="0.3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5" x14ac:dyDescent="0.3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5" x14ac:dyDescent="0.3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5" x14ac:dyDescent="0.3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5" x14ac:dyDescent="0.3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5" x14ac:dyDescent="0.3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5" x14ac:dyDescent="0.3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5" x14ac:dyDescent="0.3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5" x14ac:dyDescent="0.3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5" x14ac:dyDescent="0.3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5" x14ac:dyDescent="0.3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5" x14ac:dyDescent="0.3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5" x14ac:dyDescent="0.3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5" x14ac:dyDescent="0.3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5" x14ac:dyDescent="0.3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5" x14ac:dyDescent="0.3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5" x14ac:dyDescent="0.3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5" x14ac:dyDescent="0.3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5" x14ac:dyDescent="0.3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5" x14ac:dyDescent="0.3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5" x14ac:dyDescent="0.3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5" x14ac:dyDescent="0.3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5" x14ac:dyDescent="0.3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5" x14ac:dyDescent="0.3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5" x14ac:dyDescent="0.3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5" x14ac:dyDescent="0.3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5" x14ac:dyDescent="0.3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5" x14ac:dyDescent="0.3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5" x14ac:dyDescent="0.3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5" x14ac:dyDescent="0.3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5" x14ac:dyDescent="0.3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5" x14ac:dyDescent="0.3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5" x14ac:dyDescent="0.3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5" x14ac:dyDescent="0.3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5" x14ac:dyDescent="0.3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5" x14ac:dyDescent="0.3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5" x14ac:dyDescent="0.3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5" x14ac:dyDescent="0.3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5" x14ac:dyDescent="0.3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5" x14ac:dyDescent="0.3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5" x14ac:dyDescent="0.3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5" x14ac:dyDescent="0.3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5" x14ac:dyDescent="0.3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5" x14ac:dyDescent="0.3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5" x14ac:dyDescent="0.3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5" x14ac:dyDescent="0.3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5" x14ac:dyDescent="0.3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5" x14ac:dyDescent="0.3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5" x14ac:dyDescent="0.3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5" x14ac:dyDescent="0.3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5" x14ac:dyDescent="0.3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5" x14ac:dyDescent="0.3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5" x14ac:dyDescent="0.3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5" x14ac:dyDescent="0.3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5" x14ac:dyDescent="0.3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5" x14ac:dyDescent="0.3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5" x14ac:dyDescent="0.3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5" x14ac:dyDescent="0.3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5" x14ac:dyDescent="0.3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5" x14ac:dyDescent="0.3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5" x14ac:dyDescent="0.3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5" x14ac:dyDescent="0.3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5" x14ac:dyDescent="0.3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5" x14ac:dyDescent="0.3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5" x14ac:dyDescent="0.3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5" x14ac:dyDescent="0.3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5" x14ac:dyDescent="0.3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5" x14ac:dyDescent="0.3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5" x14ac:dyDescent="0.3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5" x14ac:dyDescent="0.3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5" x14ac:dyDescent="0.3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5" x14ac:dyDescent="0.3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5" x14ac:dyDescent="0.3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5" x14ac:dyDescent="0.3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5" x14ac:dyDescent="0.3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5" x14ac:dyDescent="0.3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5" x14ac:dyDescent="0.3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5" x14ac:dyDescent="0.3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5" x14ac:dyDescent="0.3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5" x14ac:dyDescent="0.3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5" x14ac:dyDescent="0.3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5" x14ac:dyDescent="0.3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5" x14ac:dyDescent="0.3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5" x14ac:dyDescent="0.3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5" x14ac:dyDescent="0.3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5" x14ac:dyDescent="0.3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5" x14ac:dyDescent="0.3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5" x14ac:dyDescent="0.3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5" x14ac:dyDescent="0.3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5" x14ac:dyDescent="0.3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5" x14ac:dyDescent="0.3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5" x14ac:dyDescent="0.3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5" x14ac:dyDescent="0.3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5" x14ac:dyDescent="0.3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5" x14ac:dyDescent="0.3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5" x14ac:dyDescent="0.3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5" x14ac:dyDescent="0.3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5" x14ac:dyDescent="0.3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5" x14ac:dyDescent="0.3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5" x14ac:dyDescent="0.3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5" x14ac:dyDescent="0.3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5" x14ac:dyDescent="0.3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H43:J43"/>
    <mergeCell ref="B44:G44"/>
    <mergeCell ref="H44:J44"/>
    <mergeCell ref="B45:G45"/>
    <mergeCell ref="H45:J45"/>
    <mergeCell ref="B43:G43"/>
    <mergeCell ref="H40:J40"/>
    <mergeCell ref="H41:J41"/>
    <mergeCell ref="H42:J42"/>
    <mergeCell ref="H37:J37"/>
    <mergeCell ref="H38:J38"/>
    <mergeCell ref="H39:J39"/>
    <mergeCell ref="B40:G40"/>
    <mergeCell ref="B41:G41"/>
    <mergeCell ref="B42:G42"/>
    <mergeCell ref="B37:G37"/>
    <mergeCell ref="B38:G38"/>
    <mergeCell ref="B39:G39"/>
    <mergeCell ref="A31:J31"/>
    <mergeCell ref="B35:G35"/>
    <mergeCell ref="H35:J35"/>
    <mergeCell ref="H36:J36"/>
    <mergeCell ref="A28:B28"/>
    <mergeCell ref="C28:E28"/>
    <mergeCell ref="F28:H28"/>
    <mergeCell ref="I28:J28"/>
    <mergeCell ref="A29:B29"/>
    <mergeCell ref="C29:E29"/>
    <mergeCell ref="F29:H29"/>
    <mergeCell ref="I29:J29"/>
    <mergeCell ref="B36:G36"/>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45"/>
  <sheetViews>
    <sheetView topLeftCell="A3" zoomScale="115" zoomScaleNormal="115" workbookViewId="0">
      <selection activeCell="B10" sqref="B10:O19"/>
    </sheetView>
  </sheetViews>
  <sheetFormatPr defaultColWidth="9.1796875" defaultRowHeight="15.5" x14ac:dyDescent="0.35"/>
  <cols>
    <col min="1" max="1" width="3.453125" style="12" customWidth="1"/>
    <col min="2" max="16384" width="9.1796875" style="12"/>
  </cols>
  <sheetData>
    <row r="1" spans="1:15" ht="17.5" x14ac:dyDescent="0.35">
      <c r="A1" s="215" t="s">
        <v>132</v>
      </c>
      <c r="B1" s="215"/>
      <c r="C1" s="215"/>
      <c r="D1" s="215"/>
      <c r="E1" s="215"/>
      <c r="F1" s="215"/>
      <c r="G1" s="215"/>
      <c r="H1" s="215"/>
      <c r="I1" s="215"/>
      <c r="J1" s="215"/>
      <c r="K1" s="215"/>
      <c r="L1" s="215"/>
      <c r="M1" s="215"/>
      <c r="N1" s="215"/>
      <c r="O1" s="215"/>
    </row>
    <row r="2" spans="1:15" x14ac:dyDescent="0.35">
      <c r="A2" s="76" t="s">
        <v>39</v>
      </c>
      <c r="B2" s="216" t="s">
        <v>187</v>
      </c>
      <c r="C2" s="127"/>
      <c r="D2" s="127"/>
      <c r="E2" s="127"/>
      <c r="F2" s="127"/>
      <c r="G2" s="127"/>
      <c r="H2" s="127"/>
      <c r="I2" s="127"/>
      <c r="J2" s="127"/>
      <c r="K2" s="127"/>
      <c r="L2" s="127"/>
      <c r="M2" s="127"/>
      <c r="N2" s="127"/>
      <c r="O2" s="127"/>
    </row>
    <row r="3" spans="1:15" x14ac:dyDescent="0.35">
      <c r="A3" s="76"/>
      <c r="B3" s="127"/>
      <c r="C3" s="127"/>
      <c r="D3" s="127"/>
      <c r="E3" s="127"/>
      <c r="F3" s="127"/>
      <c r="G3" s="127"/>
      <c r="H3" s="127"/>
      <c r="I3" s="127"/>
      <c r="J3" s="127"/>
      <c r="K3" s="127"/>
      <c r="L3" s="127"/>
      <c r="M3" s="127"/>
      <c r="N3" s="127"/>
      <c r="O3" s="127"/>
    </row>
    <row r="4" spans="1:15" x14ac:dyDescent="0.35">
      <c r="A4" s="76"/>
      <c r="B4" s="127"/>
      <c r="C4" s="127"/>
      <c r="D4" s="127"/>
      <c r="E4" s="127"/>
      <c r="F4" s="127"/>
      <c r="G4" s="127"/>
      <c r="H4" s="127"/>
      <c r="I4" s="127"/>
      <c r="J4" s="127"/>
      <c r="K4" s="127"/>
      <c r="L4" s="127"/>
      <c r="M4" s="127"/>
      <c r="N4" s="127"/>
      <c r="O4" s="127"/>
    </row>
    <row r="5" spans="1:15" x14ac:dyDescent="0.35">
      <c r="A5" s="76"/>
      <c r="B5" s="127"/>
      <c r="C5" s="127"/>
      <c r="D5" s="127"/>
      <c r="E5" s="127"/>
      <c r="F5" s="127"/>
      <c r="G5" s="127"/>
      <c r="H5" s="127"/>
      <c r="I5" s="127"/>
      <c r="J5" s="127"/>
      <c r="K5" s="127"/>
      <c r="L5" s="127"/>
      <c r="M5" s="127"/>
      <c r="N5" s="127"/>
      <c r="O5" s="127"/>
    </row>
    <row r="6" spans="1:15" x14ac:dyDescent="0.35">
      <c r="A6" s="76"/>
      <c r="B6" s="127"/>
      <c r="C6" s="127"/>
      <c r="D6" s="127"/>
      <c r="E6" s="127"/>
      <c r="F6" s="127"/>
      <c r="G6" s="127"/>
      <c r="H6" s="127"/>
      <c r="I6" s="127"/>
      <c r="J6" s="127"/>
      <c r="K6" s="127"/>
      <c r="L6" s="127"/>
      <c r="M6" s="127"/>
      <c r="N6" s="127"/>
      <c r="O6" s="127"/>
    </row>
    <row r="7" spans="1:15" x14ac:dyDescent="0.35">
      <c r="A7" s="76"/>
      <c r="B7" s="127"/>
      <c r="C7" s="127"/>
      <c r="D7" s="127"/>
      <c r="E7" s="127"/>
      <c r="F7" s="127"/>
      <c r="G7" s="127"/>
      <c r="H7" s="127"/>
      <c r="I7" s="127"/>
      <c r="J7" s="127"/>
      <c r="K7" s="127"/>
      <c r="L7" s="127"/>
      <c r="M7" s="127"/>
      <c r="N7" s="127"/>
      <c r="O7" s="127"/>
    </row>
    <row r="8" spans="1:15" x14ac:dyDescent="0.35">
      <c r="A8" s="76"/>
      <c r="B8" s="127"/>
      <c r="C8" s="127"/>
      <c r="D8" s="127"/>
      <c r="E8" s="127"/>
      <c r="F8" s="127"/>
      <c r="G8" s="127"/>
      <c r="H8" s="127"/>
      <c r="I8" s="127"/>
      <c r="J8" s="127"/>
      <c r="K8" s="127"/>
      <c r="L8" s="127"/>
      <c r="M8" s="127"/>
      <c r="N8" s="127"/>
      <c r="O8" s="127"/>
    </row>
    <row r="9" spans="1:15" ht="34.5" customHeight="1" x14ac:dyDescent="0.35">
      <c r="A9" s="76"/>
      <c r="B9" s="127"/>
      <c r="C9" s="127"/>
      <c r="D9" s="127"/>
      <c r="E9" s="127"/>
      <c r="F9" s="127"/>
      <c r="G9" s="127"/>
      <c r="H9" s="127"/>
      <c r="I9" s="127"/>
      <c r="J9" s="127"/>
      <c r="K9" s="127"/>
      <c r="L9" s="127"/>
      <c r="M9" s="127"/>
      <c r="N9" s="127"/>
      <c r="O9" s="127"/>
    </row>
    <row r="10" spans="1:15" x14ac:dyDescent="0.35">
      <c r="A10" s="217" t="s">
        <v>42</v>
      </c>
      <c r="B10" s="127" t="s">
        <v>142</v>
      </c>
      <c r="C10" s="127"/>
      <c r="D10" s="127"/>
      <c r="E10" s="127"/>
      <c r="F10" s="127"/>
      <c r="G10" s="127"/>
      <c r="H10" s="127"/>
      <c r="I10" s="127"/>
      <c r="J10" s="127"/>
      <c r="K10" s="127"/>
      <c r="L10" s="127"/>
      <c r="M10" s="127"/>
      <c r="N10" s="127"/>
      <c r="O10" s="127"/>
    </row>
    <row r="11" spans="1:15" x14ac:dyDescent="0.35">
      <c r="A11" s="217"/>
      <c r="B11" s="127"/>
      <c r="C11" s="127"/>
      <c r="D11" s="127"/>
      <c r="E11" s="127"/>
      <c r="F11" s="127"/>
      <c r="G11" s="127"/>
      <c r="H11" s="127"/>
      <c r="I11" s="127"/>
      <c r="J11" s="127"/>
      <c r="K11" s="127"/>
      <c r="L11" s="127"/>
      <c r="M11" s="127"/>
      <c r="N11" s="127"/>
      <c r="O11" s="127"/>
    </row>
    <row r="12" spans="1:15" x14ac:dyDescent="0.35">
      <c r="A12" s="217"/>
      <c r="B12" s="127"/>
      <c r="C12" s="127"/>
      <c r="D12" s="127"/>
      <c r="E12" s="127"/>
      <c r="F12" s="127"/>
      <c r="G12" s="127"/>
      <c r="H12" s="127"/>
      <c r="I12" s="127"/>
      <c r="J12" s="127"/>
      <c r="K12" s="127"/>
      <c r="L12" s="127"/>
      <c r="M12" s="127"/>
      <c r="N12" s="127"/>
      <c r="O12" s="127"/>
    </row>
    <row r="13" spans="1:15" x14ac:dyDescent="0.35">
      <c r="A13" s="217"/>
      <c r="B13" s="127"/>
      <c r="C13" s="127"/>
      <c r="D13" s="127"/>
      <c r="E13" s="127"/>
      <c r="F13" s="127"/>
      <c r="G13" s="127"/>
      <c r="H13" s="127"/>
      <c r="I13" s="127"/>
      <c r="J13" s="127"/>
      <c r="K13" s="127"/>
      <c r="L13" s="127"/>
      <c r="M13" s="127"/>
      <c r="N13" s="127"/>
      <c r="O13" s="127"/>
    </row>
    <row r="14" spans="1:15" x14ac:dyDescent="0.35">
      <c r="A14" s="217"/>
      <c r="B14" s="127"/>
      <c r="C14" s="127"/>
      <c r="D14" s="127"/>
      <c r="E14" s="127"/>
      <c r="F14" s="127"/>
      <c r="G14" s="127"/>
      <c r="H14" s="127"/>
      <c r="I14" s="127"/>
      <c r="J14" s="127"/>
      <c r="K14" s="127"/>
      <c r="L14" s="127"/>
      <c r="M14" s="127"/>
      <c r="N14" s="127"/>
      <c r="O14" s="127"/>
    </row>
    <row r="15" spans="1:15" x14ac:dyDescent="0.35">
      <c r="A15" s="217"/>
      <c r="B15" s="127"/>
      <c r="C15" s="127"/>
      <c r="D15" s="127"/>
      <c r="E15" s="127"/>
      <c r="F15" s="127"/>
      <c r="G15" s="127"/>
      <c r="H15" s="127"/>
      <c r="I15" s="127"/>
      <c r="J15" s="127"/>
      <c r="K15" s="127"/>
      <c r="L15" s="127"/>
      <c r="M15" s="127"/>
      <c r="N15" s="127"/>
      <c r="O15" s="127"/>
    </row>
    <row r="16" spans="1:15" x14ac:dyDescent="0.35">
      <c r="A16" s="217"/>
      <c r="B16" s="127"/>
      <c r="C16" s="127"/>
      <c r="D16" s="127"/>
      <c r="E16" s="127"/>
      <c r="F16" s="127"/>
      <c r="G16" s="127"/>
      <c r="H16" s="127"/>
      <c r="I16" s="127"/>
      <c r="J16" s="127"/>
      <c r="K16" s="127"/>
      <c r="L16" s="127"/>
      <c r="M16" s="127"/>
      <c r="N16" s="127"/>
      <c r="O16" s="127"/>
    </row>
    <row r="17" spans="1:15" x14ac:dyDescent="0.35">
      <c r="A17" s="217"/>
      <c r="B17" s="127"/>
      <c r="C17" s="127"/>
      <c r="D17" s="127"/>
      <c r="E17" s="127"/>
      <c r="F17" s="127"/>
      <c r="G17" s="127"/>
      <c r="H17" s="127"/>
      <c r="I17" s="127"/>
      <c r="J17" s="127"/>
      <c r="K17" s="127"/>
      <c r="L17" s="127"/>
      <c r="M17" s="127"/>
      <c r="N17" s="127"/>
      <c r="O17" s="127"/>
    </row>
    <row r="18" spans="1:15" x14ac:dyDescent="0.35">
      <c r="A18" s="217"/>
      <c r="B18" s="127"/>
      <c r="C18" s="127"/>
      <c r="D18" s="127"/>
      <c r="E18" s="127"/>
      <c r="F18" s="127"/>
      <c r="G18" s="127"/>
      <c r="H18" s="127"/>
      <c r="I18" s="127"/>
      <c r="J18" s="127"/>
      <c r="K18" s="127"/>
      <c r="L18" s="127"/>
      <c r="M18" s="127"/>
      <c r="N18" s="127"/>
      <c r="O18" s="127"/>
    </row>
    <row r="19" spans="1:15" ht="37.5" customHeight="1" x14ac:dyDescent="0.35">
      <c r="A19" s="217"/>
      <c r="B19" s="127"/>
      <c r="C19" s="127"/>
      <c r="D19" s="127"/>
      <c r="E19" s="127"/>
      <c r="F19" s="127"/>
      <c r="G19" s="127"/>
      <c r="H19" s="127"/>
      <c r="I19" s="127"/>
      <c r="J19" s="127"/>
      <c r="K19" s="127"/>
      <c r="L19" s="127"/>
      <c r="M19" s="127"/>
      <c r="N19" s="127"/>
      <c r="O19" s="127"/>
    </row>
    <row r="20" spans="1:15" x14ac:dyDescent="0.35">
      <c r="A20" s="217" t="s">
        <v>43</v>
      </c>
      <c r="B20" s="127" t="s">
        <v>182</v>
      </c>
      <c r="C20" s="127"/>
      <c r="D20" s="127"/>
      <c r="E20" s="127"/>
      <c r="F20" s="127"/>
      <c r="G20" s="127"/>
      <c r="H20" s="127"/>
      <c r="I20" s="127"/>
      <c r="J20" s="127"/>
      <c r="K20" s="127"/>
      <c r="L20" s="127"/>
      <c r="M20" s="127"/>
      <c r="N20" s="127"/>
      <c r="O20" s="127"/>
    </row>
    <row r="21" spans="1:15" x14ac:dyDescent="0.35">
      <c r="A21" s="217"/>
      <c r="B21" s="127"/>
      <c r="C21" s="127"/>
      <c r="D21" s="127"/>
      <c r="E21" s="127"/>
      <c r="F21" s="127"/>
      <c r="G21" s="127"/>
      <c r="H21" s="127"/>
      <c r="I21" s="127"/>
      <c r="J21" s="127"/>
      <c r="K21" s="127"/>
      <c r="L21" s="127"/>
      <c r="M21" s="127"/>
      <c r="N21" s="127"/>
      <c r="O21" s="127"/>
    </row>
    <row r="22" spans="1:15" x14ac:dyDescent="0.35">
      <c r="A22" s="217"/>
      <c r="B22" s="127"/>
      <c r="C22" s="127"/>
      <c r="D22" s="127"/>
      <c r="E22" s="127"/>
      <c r="F22" s="127"/>
      <c r="G22" s="127"/>
      <c r="H22" s="127"/>
      <c r="I22" s="127"/>
      <c r="J22" s="127"/>
      <c r="K22" s="127"/>
      <c r="L22" s="127"/>
      <c r="M22" s="127"/>
      <c r="N22" s="127"/>
      <c r="O22" s="127"/>
    </row>
    <row r="23" spans="1:15" x14ac:dyDescent="0.35">
      <c r="A23" s="217" t="s">
        <v>44</v>
      </c>
      <c r="B23" s="127" t="s">
        <v>183</v>
      </c>
      <c r="C23" s="127"/>
      <c r="D23" s="127"/>
      <c r="E23" s="127"/>
      <c r="F23" s="127"/>
      <c r="G23" s="127"/>
      <c r="H23" s="127"/>
      <c r="I23" s="127"/>
      <c r="J23" s="127"/>
      <c r="K23" s="127"/>
      <c r="L23" s="127"/>
      <c r="M23" s="127"/>
      <c r="N23" s="127"/>
      <c r="O23" s="127"/>
    </row>
    <row r="24" spans="1:15" x14ac:dyDescent="0.35">
      <c r="A24" s="217"/>
      <c r="B24" s="127"/>
      <c r="C24" s="127"/>
      <c r="D24" s="127"/>
      <c r="E24" s="127"/>
      <c r="F24" s="127"/>
      <c r="G24" s="127"/>
      <c r="H24" s="127"/>
      <c r="I24" s="127"/>
      <c r="J24" s="127"/>
      <c r="K24" s="127"/>
      <c r="L24" s="127"/>
      <c r="M24" s="127"/>
      <c r="N24" s="127"/>
      <c r="O24" s="127"/>
    </row>
    <row r="25" spans="1:15" x14ac:dyDescent="0.35">
      <c r="A25" s="217"/>
      <c r="B25" s="127"/>
      <c r="C25" s="127"/>
      <c r="D25" s="127"/>
      <c r="E25" s="127"/>
      <c r="F25" s="127"/>
      <c r="G25" s="127"/>
      <c r="H25" s="127"/>
      <c r="I25" s="127"/>
      <c r="J25" s="127"/>
      <c r="K25" s="127"/>
      <c r="L25" s="127"/>
      <c r="M25" s="127"/>
      <c r="N25" s="127"/>
      <c r="O25" s="127"/>
    </row>
    <row r="26" spans="1:15" ht="15.75" customHeight="1" x14ac:dyDescent="0.35">
      <c r="A26" s="217" t="s">
        <v>45</v>
      </c>
      <c r="B26" s="127" t="s">
        <v>185</v>
      </c>
      <c r="C26" s="127"/>
      <c r="D26" s="127"/>
      <c r="E26" s="127"/>
      <c r="F26" s="127"/>
      <c r="G26" s="127"/>
      <c r="H26" s="127"/>
      <c r="I26" s="127"/>
      <c r="J26" s="127"/>
      <c r="K26" s="127"/>
      <c r="L26" s="127"/>
      <c r="M26" s="127"/>
      <c r="N26" s="127"/>
      <c r="O26" s="127"/>
    </row>
    <row r="27" spans="1:15" x14ac:dyDescent="0.35">
      <c r="A27" s="217"/>
      <c r="B27" s="127"/>
      <c r="C27" s="127"/>
      <c r="D27" s="127"/>
      <c r="E27" s="127"/>
      <c r="F27" s="127"/>
      <c r="G27" s="127"/>
      <c r="H27" s="127"/>
      <c r="I27" s="127"/>
      <c r="J27" s="127"/>
      <c r="K27" s="127"/>
      <c r="L27" s="127"/>
      <c r="M27" s="127"/>
      <c r="N27" s="127"/>
      <c r="O27" s="127"/>
    </row>
    <row r="28" spans="1:15" x14ac:dyDescent="0.35">
      <c r="A28" s="20" t="s">
        <v>46</v>
      </c>
      <c r="B28" s="127" t="s">
        <v>48</v>
      </c>
      <c r="C28" s="127"/>
      <c r="D28" s="127"/>
      <c r="E28" s="127"/>
      <c r="F28" s="127"/>
      <c r="G28" s="127"/>
      <c r="H28" s="127"/>
      <c r="I28" s="127"/>
      <c r="J28" s="127"/>
      <c r="K28" s="127"/>
      <c r="L28" s="127"/>
      <c r="M28" s="127"/>
      <c r="N28" s="127"/>
      <c r="O28" s="127"/>
    </row>
    <row r="29" spans="1:15" x14ac:dyDescent="0.35">
      <c r="A29" s="20"/>
      <c r="B29" s="218" t="s">
        <v>144</v>
      </c>
      <c r="C29" s="218"/>
      <c r="D29" s="218"/>
      <c r="E29" s="218"/>
      <c r="F29" s="218"/>
      <c r="G29" s="218"/>
      <c r="H29" s="218"/>
      <c r="I29" s="218"/>
      <c r="J29" s="218"/>
      <c r="K29" s="218"/>
      <c r="L29" s="218"/>
      <c r="M29" s="218"/>
      <c r="N29" s="218"/>
      <c r="O29" s="218"/>
    </row>
    <row r="30" spans="1:15" ht="15.75" customHeight="1" x14ac:dyDescent="0.35">
      <c r="A30" s="20"/>
      <c r="B30" s="127" t="s">
        <v>181</v>
      </c>
      <c r="C30" s="127"/>
      <c r="D30" s="127"/>
      <c r="E30" s="127"/>
      <c r="F30" s="127"/>
      <c r="G30" s="127"/>
      <c r="H30" s="127"/>
      <c r="I30" s="127"/>
      <c r="J30" s="127"/>
      <c r="K30" s="127"/>
      <c r="L30" s="127"/>
      <c r="M30" s="127"/>
      <c r="N30" s="127"/>
      <c r="O30" s="127"/>
    </row>
    <row r="31" spans="1:15" x14ac:dyDescent="0.35">
      <c r="A31" s="20"/>
      <c r="B31" s="127"/>
      <c r="C31" s="127"/>
      <c r="D31" s="127"/>
      <c r="E31" s="127"/>
      <c r="F31" s="127"/>
      <c r="G31" s="127"/>
      <c r="H31" s="127"/>
      <c r="I31" s="127"/>
      <c r="J31" s="127"/>
      <c r="K31" s="127"/>
      <c r="L31" s="127"/>
      <c r="M31" s="127"/>
      <c r="N31" s="127"/>
      <c r="O31" s="127"/>
    </row>
    <row r="32" spans="1:15" ht="33" customHeight="1" x14ac:dyDescent="0.35">
      <c r="A32" s="20"/>
      <c r="B32" s="127"/>
      <c r="C32" s="127"/>
      <c r="D32" s="127"/>
      <c r="E32" s="127"/>
      <c r="F32" s="127"/>
      <c r="G32" s="127"/>
      <c r="H32" s="127"/>
      <c r="I32" s="127"/>
      <c r="J32" s="127"/>
      <c r="K32" s="127"/>
      <c r="L32" s="127"/>
      <c r="M32" s="127"/>
      <c r="N32" s="127"/>
      <c r="O32" s="127"/>
    </row>
    <row r="33" spans="1:15" x14ac:dyDescent="0.35">
      <c r="A33" s="20" t="s">
        <v>47</v>
      </c>
      <c r="B33" s="127" t="s">
        <v>49</v>
      </c>
      <c r="C33" s="127"/>
      <c r="D33" s="127"/>
      <c r="E33" s="127"/>
      <c r="F33" s="127"/>
      <c r="G33" s="127"/>
      <c r="H33" s="127"/>
      <c r="I33" s="127"/>
      <c r="J33" s="127"/>
      <c r="K33" s="127"/>
      <c r="L33" s="127"/>
      <c r="M33" s="127"/>
      <c r="N33" s="127"/>
      <c r="O33" s="127"/>
    </row>
    <row r="34" spans="1:15" x14ac:dyDescent="0.35">
      <c r="A34" s="20"/>
      <c r="B34" s="127" t="s">
        <v>50</v>
      </c>
      <c r="C34" s="127"/>
      <c r="D34" s="127"/>
      <c r="E34" s="127"/>
      <c r="F34" s="127"/>
      <c r="G34" s="127"/>
      <c r="H34" s="127"/>
      <c r="I34" s="127"/>
      <c r="J34" s="127"/>
      <c r="K34" s="127"/>
      <c r="L34" s="127"/>
      <c r="M34" s="127"/>
      <c r="N34" s="127"/>
      <c r="O34" s="127"/>
    </row>
    <row r="35" spans="1:15" x14ac:dyDescent="0.35">
      <c r="A35" s="20"/>
      <c r="B35" s="127" t="s">
        <v>51</v>
      </c>
      <c r="C35" s="127"/>
      <c r="D35" s="127"/>
      <c r="E35" s="127"/>
      <c r="F35" s="127"/>
      <c r="G35" s="127"/>
      <c r="H35" s="127"/>
      <c r="I35" s="127"/>
      <c r="J35" s="127"/>
      <c r="K35" s="127"/>
      <c r="L35" s="127"/>
      <c r="M35" s="127"/>
      <c r="N35" s="127"/>
      <c r="O35" s="127"/>
    </row>
    <row r="36" spans="1:15" ht="15.75" customHeight="1" x14ac:dyDescent="0.35">
      <c r="A36" s="20"/>
      <c r="B36" s="127" t="s">
        <v>71</v>
      </c>
      <c r="C36" s="127"/>
      <c r="D36" s="127"/>
      <c r="E36" s="127"/>
      <c r="F36" s="127"/>
      <c r="G36" s="127"/>
      <c r="H36" s="127"/>
      <c r="I36" s="127"/>
      <c r="J36" s="127"/>
      <c r="K36" s="127"/>
      <c r="L36" s="127"/>
      <c r="M36" s="127"/>
      <c r="N36" s="127"/>
      <c r="O36" s="127"/>
    </row>
    <row r="37" spans="1:15" ht="15.75" customHeight="1" x14ac:dyDescent="0.35">
      <c r="A37" s="20"/>
      <c r="B37" s="127"/>
      <c r="C37" s="127"/>
      <c r="D37" s="127"/>
      <c r="E37" s="127"/>
      <c r="F37" s="127"/>
      <c r="G37" s="127"/>
      <c r="H37" s="127"/>
      <c r="I37" s="127"/>
      <c r="J37" s="127"/>
      <c r="K37" s="127"/>
      <c r="L37" s="127"/>
      <c r="M37" s="127"/>
      <c r="N37" s="127"/>
      <c r="O37" s="127"/>
    </row>
    <row r="38" spans="1:15" x14ac:dyDescent="0.35">
      <c r="A38" s="20"/>
      <c r="B38" s="127"/>
      <c r="C38" s="127"/>
      <c r="D38" s="127"/>
      <c r="E38" s="127"/>
      <c r="F38" s="127"/>
      <c r="G38" s="127"/>
      <c r="H38" s="127"/>
      <c r="I38" s="127"/>
      <c r="J38" s="127"/>
      <c r="K38" s="127"/>
      <c r="L38" s="127"/>
      <c r="M38" s="127"/>
      <c r="N38" s="127"/>
      <c r="O38" s="127"/>
    </row>
    <row r="39" spans="1:15" x14ac:dyDescent="0.35">
      <c r="A39" s="20"/>
      <c r="B39" s="127" t="s">
        <v>72</v>
      </c>
      <c r="C39" s="127"/>
      <c r="D39" s="127"/>
      <c r="E39" s="127"/>
      <c r="F39" s="127"/>
      <c r="G39" s="127"/>
      <c r="H39" s="127"/>
      <c r="I39" s="127"/>
      <c r="J39" s="127"/>
      <c r="K39" s="127"/>
      <c r="L39" s="127"/>
      <c r="M39" s="127"/>
      <c r="N39" s="127"/>
      <c r="O39" s="127"/>
    </row>
    <row r="40" spans="1:15" x14ac:dyDescent="0.35">
      <c r="A40" s="20"/>
      <c r="B40" s="127"/>
      <c r="C40" s="127"/>
      <c r="D40" s="127"/>
      <c r="E40" s="127"/>
      <c r="F40" s="127"/>
      <c r="G40" s="127"/>
      <c r="H40" s="127"/>
      <c r="I40" s="127"/>
      <c r="J40" s="127"/>
      <c r="K40" s="127"/>
      <c r="L40" s="127"/>
      <c r="M40" s="127"/>
      <c r="N40" s="127"/>
      <c r="O40" s="127"/>
    </row>
    <row r="41" spans="1:15" x14ac:dyDescent="0.35">
      <c r="A41" s="20" t="s">
        <v>131</v>
      </c>
      <c r="B41" s="218" t="s">
        <v>184</v>
      </c>
      <c r="C41" s="218"/>
      <c r="D41" s="218"/>
      <c r="E41" s="218"/>
      <c r="F41" s="218"/>
      <c r="G41" s="218"/>
      <c r="H41" s="218"/>
      <c r="I41" s="218"/>
      <c r="J41" s="218"/>
      <c r="K41" s="218"/>
      <c r="L41" s="218"/>
      <c r="M41" s="218"/>
      <c r="N41" s="218"/>
      <c r="O41" s="218"/>
    </row>
    <row r="42" spans="1:15" x14ac:dyDescent="0.35">
      <c r="A42" s="20"/>
      <c r="B42" s="219" t="s">
        <v>196</v>
      </c>
      <c r="C42" s="219"/>
      <c r="D42" s="219"/>
      <c r="E42" s="219"/>
      <c r="F42" s="219"/>
      <c r="G42" s="219"/>
      <c r="H42" s="219"/>
      <c r="I42" s="219"/>
      <c r="J42" s="219"/>
      <c r="K42" s="219"/>
      <c r="L42" s="219"/>
      <c r="M42" s="219"/>
      <c r="N42" s="219"/>
      <c r="O42" s="219"/>
    </row>
    <row r="43" spans="1:15" x14ac:dyDescent="0.35">
      <c r="A43" s="20"/>
      <c r="B43" s="219" t="s">
        <v>179</v>
      </c>
      <c r="C43" s="219"/>
      <c r="D43" s="219"/>
      <c r="E43" s="219"/>
      <c r="F43" s="219"/>
      <c r="G43" s="219"/>
      <c r="H43" s="219"/>
      <c r="I43" s="219"/>
      <c r="J43" s="219"/>
      <c r="K43" s="219"/>
      <c r="L43" s="219"/>
      <c r="M43" s="219"/>
      <c r="N43" s="219"/>
      <c r="O43" s="219"/>
    </row>
    <row r="44" spans="1:15" x14ac:dyDescent="0.35">
      <c r="A44" s="20"/>
      <c r="B44" s="219" t="s">
        <v>180</v>
      </c>
      <c r="C44" s="219"/>
      <c r="D44" s="219"/>
      <c r="E44" s="219"/>
      <c r="F44" s="219"/>
      <c r="G44" s="219"/>
      <c r="H44" s="219"/>
      <c r="I44" s="219"/>
      <c r="J44" s="219"/>
      <c r="K44" s="219"/>
      <c r="L44" s="219"/>
      <c r="M44" s="219"/>
      <c r="N44" s="219"/>
      <c r="O44" s="219"/>
    </row>
    <row r="45" spans="1:15" x14ac:dyDescent="0.35">
      <c r="A45" s="20"/>
      <c r="B45" s="77"/>
      <c r="C45" s="77"/>
      <c r="D45" s="77"/>
      <c r="E45" s="77"/>
      <c r="F45" s="77"/>
      <c r="G45" s="77"/>
      <c r="H45" s="77"/>
      <c r="I45" s="77"/>
      <c r="J45" s="77"/>
      <c r="K45" s="77"/>
      <c r="L45" s="77"/>
      <c r="M45" s="77"/>
      <c r="N45" s="77"/>
      <c r="O45" s="77"/>
    </row>
  </sheetData>
  <mergeCells count="22">
    <mergeCell ref="B44:O44"/>
    <mergeCell ref="B33:O33"/>
    <mergeCell ref="B41:O41"/>
    <mergeCell ref="B39:O40"/>
    <mergeCell ref="B42:O42"/>
    <mergeCell ref="B43:O43"/>
    <mergeCell ref="A1:O1"/>
    <mergeCell ref="B2:O9"/>
    <mergeCell ref="A10:A19"/>
    <mergeCell ref="B35:O35"/>
    <mergeCell ref="B36:O38"/>
    <mergeCell ref="B26:O27"/>
    <mergeCell ref="B34:O34"/>
    <mergeCell ref="B10:O19"/>
    <mergeCell ref="A20:A22"/>
    <mergeCell ref="B20:O22"/>
    <mergeCell ref="A23:A25"/>
    <mergeCell ref="B23:O25"/>
    <mergeCell ref="A26:A27"/>
    <mergeCell ref="B28:O28"/>
    <mergeCell ref="B29:O29"/>
    <mergeCell ref="B30:O3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DC06C-52CE-4CA4-A61D-D4BDFDA9D511}">
  <sheetPr>
    <pageSetUpPr fitToPage="1"/>
  </sheetPr>
  <dimension ref="A1:D53"/>
  <sheetViews>
    <sheetView zoomScale="115" zoomScaleNormal="115" workbookViewId="0">
      <selection activeCell="A2" sqref="A2:D2"/>
    </sheetView>
  </sheetViews>
  <sheetFormatPr defaultColWidth="9.1796875" defaultRowHeight="15.5" x14ac:dyDescent="0.35"/>
  <cols>
    <col min="1" max="1" width="10" style="97" customWidth="1"/>
    <col min="2" max="2" width="56.453125" style="97" customWidth="1"/>
    <col min="3" max="3" width="50.7265625" style="97" customWidth="1"/>
    <col min="4" max="4" width="38.453125" style="97" customWidth="1"/>
    <col min="5" max="16384" width="9.1796875" style="97"/>
  </cols>
  <sheetData>
    <row r="1" spans="1:4" x14ac:dyDescent="0.35">
      <c r="D1" s="99"/>
    </row>
    <row r="2" spans="1:4" x14ac:dyDescent="0.35">
      <c r="A2" s="233" t="str">
        <f>Pasiūlymas!B30</f>
        <v>Gyvybinių finkcijų monitorius imunosupresuotųjų specializuotos pagalbos skyriui</v>
      </c>
      <c r="B2" s="233"/>
      <c r="C2" s="233"/>
      <c r="D2" s="233"/>
    </row>
    <row r="3" spans="1:4" x14ac:dyDescent="0.35">
      <c r="A3" s="15" t="s">
        <v>11</v>
      </c>
      <c r="B3" s="14"/>
      <c r="C3" s="14"/>
      <c r="D3" s="12"/>
    </row>
    <row r="4" spans="1:4" s="98" customFormat="1" ht="82.5" customHeight="1" x14ac:dyDescent="0.35">
      <c r="A4" s="30" t="s">
        <v>33</v>
      </c>
      <c r="B4" s="30" t="s">
        <v>34</v>
      </c>
      <c r="C4" s="30" t="s">
        <v>35</v>
      </c>
      <c r="D4" s="104" t="s">
        <v>36</v>
      </c>
    </row>
    <row r="5" spans="1:4" s="98" customFormat="1" ht="31" x14ac:dyDescent="0.35">
      <c r="A5" s="105" t="s">
        <v>138</v>
      </c>
      <c r="B5" s="106" t="s">
        <v>160</v>
      </c>
      <c r="C5" s="107" t="s">
        <v>161</v>
      </c>
      <c r="D5" s="107"/>
    </row>
    <row r="6" spans="1:4" s="98" customFormat="1" x14ac:dyDescent="0.35">
      <c r="A6" s="108" t="s">
        <v>139</v>
      </c>
      <c r="B6" s="109" t="s">
        <v>197</v>
      </c>
      <c r="C6" s="107"/>
      <c r="D6" s="107"/>
    </row>
    <row r="7" spans="1:4" s="98" customFormat="1" x14ac:dyDescent="0.35">
      <c r="A7" s="222" t="s">
        <v>198</v>
      </c>
      <c r="B7" s="225" t="s">
        <v>199</v>
      </c>
      <c r="C7" s="107" t="s">
        <v>200</v>
      </c>
      <c r="D7" s="107"/>
    </row>
    <row r="8" spans="1:4" s="98" customFormat="1" ht="46.5" x14ac:dyDescent="0.35">
      <c r="A8" s="223"/>
      <c r="B8" s="226"/>
      <c r="C8" s="101" t="s">
        <v>201</v>
      </c>
      <c r="D8" s="107"/>
    </row>
    <row r="9" spans="1:4" s="98" customFormat="1" x14ac:dyDescent="0.35">
      <c r="A9" s="224"/>
      <c r="B9" s="112"/>
      <c r="C9" s="107" t="s">
        <v>202</v>
      </c>
      <c r="D9" s="107"/>
    </row>
    <row r="10" spans="1:4" s="98" customFormat="1" x14ac:dyDescent="0.35">
      <c r="A10" s="222" t="s">
        <v>203</v>
      </c>
      <c r="B10" s="225" t="s">
        <v>163</v>
      </c>
      <c r="C10" s="114" t="s">
        <v>204</v>
      </c>
      <c r="D10" s="114"/>
    </row>
    <row r="11" spans="1:4" s="98" customFormat="1" x14ac:dyDescent="0.35">
      <c r="A11" s="224"/>
      <c r="B11" s="227"/>
      <c r="C11" s="114" t="s">
        <v>205</v>
      </c>
      <c r="D11" s="114"/>
    </row>
    <row r="12" spans="1:4" s="98" customFormat="1" ht="31" x14ac:dyDescent="0.35">
      <c r="A12" s="110" t="s">
        <v>206</v>
      </c>
      <c r="B12" s="111" t="s">
        <v>207</v>
      </c>
      <c r="C12" s="114" t="s">
        <v>208</v>
      </c>
      <c r="D12" s="114"/>
    </row>
    <row r="13" spans="1:4" s="98" customFormat="1" x14ac:dyDescent="0.35">
      <c r="A13" s="105" t="s">
        <v>209</v>
      </c>
      <c r="B13" s="115" t="s">
        <v>210</v>
      </c>
      <c r="C13" s="107" t="s">
        <v>211</v>
      </c>
      <c r="D13" s="107"/>
    </row>
    <row r="14" spans="1:4" s="98" customFormat="1" x14ac:dyDescent="0.35">
      <c r="A14" s="105" t="s">
        <v>212</v>
      </c>
      <c r="B14" s="115" t="s">
        <v>213</v>
      </c>
      <c r="C14" s="116" t="s">
        <v>214</v>
      </c>
      <c r="D14" s="116"/>
    </row>
    <row r="15" spans="1:4" s="98" customFormat="1" x14ac:dyDescent="0.35">
      <c r="A15" s="222" t="s">
        <v>140</v>
      </c>
      <c r="B15" s="225" t="s">
        <v>215</v>
      </c>
      <c r="C15" s="107" t="s">
        <v>216</v>
      </c>
      <c r="D15" s="107"/>
    </row>
    <row r="16" spans="1:4" s="98" customFormat="1" x14ac:dyDescent="0.35">
      <c r="A16" s="223"/>
      <c r="B16" s="226"/>
      <c r="C16" s="107" t="s">
        <v>217</v>
      </c>
      <c r="D16" s="107"/>
    </row>
    <row r="17" spans="1:4" s="98" customFormat="1" x14ac:dyDescent="0.35">
      <c r="A17" s="223"/>
      <c r="B17" s="226"/>
      <c r="C17" s="107" t="s">
        <v>218</v>
      </c>
      <c r="D17" s="107"/>
    </row>
    <row r="18" spans="1:4" s="98" customFormat="1" x14ac:dyDescent="0.35">
      <c r="A18" s="223"/>
      <c r="B18" s="226"/>
      <c r="C18" s="107" t="s">
        <v>219</v>
      </c>
      <c r="D18" s="107"/>
    </row>
    <row r="19" spans="1:4" s="98" customFormat="1" x14ac:dyDescent="0.35">
      <c r="A19" s="223"/>
      <c r="B19" s="226"/>
      <c r="C19" s="107" t="s">
        <v>220</v>
      </c>
      <c r="D19" s="107"/>
    </row>
    <row r="20" spans="1:4" s="98" customFormat="1" ht="31" x14ac:dyDescent="0.35">
      <c r="A20" s="222" t="s">
        <v>146</v>
      </c>
      <c r="B20" s="231" t="s">
        <v>221</v>
      </c>
      <c r="C20" s="107" t="s">
        <v>222</v>
      </c>
      <c r="D20" s="107"/>
    </row>
    <row r="21" spans="1:4" s="98" customFormat="1" x14ac:dyDescent="0.35">
      <c r="A21" s="223"/>
      <c r="B21" s="232"/>
      <c r="C21" s="107" t="s">
        <v>223</v>
      </c>
      <c r="D21" s="107"/>
    </row>
    <row r="22" spans="1:4" s="98" customFormat="1" ht="31" x14ac:dyDescent="0.35">
      <c r="A22" s="223"/>
      <c r="B22" s="232"/>
      <c r="C22" s="107" t="s">
        <v>224</v>
      </c>
      <c r="D22" s="107"/>
    </row>
    <row r="23" spans="1:4" s="98" customFormat="1" ht="47.25" customHeight="1" x14ac:dyDescent="0.35">
      <c r="A23" s="223"/>
      <c r="B23" s="232"/>
      <c r="C23" s="107" t="s">
        <v>225</v>
      </c>
      <c r="D23" s="107"/>
    </row>
    <row r="24" spans="1:4" s="98" customFormat="1" x14ac:dyDescent="0.35">
      <c r="A24" s="222" t="s">
        <v>147</v>
      </c>
      <c r="B24" s="225" t="s">
        <v>226</v>
      </c>
      <c r="C24" s="107" t="s">
        <v>227</v>
      </c>
      <c r="D24" s="107"/>
    </row>
    <row r="25" spans="1:4" s="98" customFormat="1" ht="31" x14ac:dyDescent="0.35">
      <c r="A25" s="223"/>
      <c r="B25" s="226"/>
      <c r="C25" s="107" t="s">
        <v>228</v>
      </c>
      <c r="D25" s="107"/>
    </row>
    <row r="26" spans="1:4" s="98" customFormat="1" ht="31" x14ac:dyDescent="0.35">
      <c r="A26" s="224"/>
      <c r="B26" s="227"/>
      <c r="C26" s="107" t="s">
        <v>229</v>
      </c>
      <c r="D26" s="107"/>
    </row>
    <row r="27" spans="1:4" s="98" customFormat="1" ht="31" x14ac:dyDescent="0.35">
      <c r="A27" s="222" t="s">
        <v>164</v>
      </c>
      <c r="B27" s="225" t="s">
        <v>230</v>
      </c>
      <c r="C27" s="107" t="s">
        <v>231</v>
      </c>
      <c r="D27" s="107"/>
    </row>
    <row r="28" spans="1:4" s="98" customFormat="1" x14ac:dyDescent="0.35">
      <c r="A28" s="223"/>
      <c r="B28" s="226"/>
      <c r="C28" s="107" t="s">
        <v>232</v>
      </c>
      <c r="D28" s="107"/>
    </row>
    <row r="29" spans="1:4" s="98" customFormat="1" ht="34.5" customHeight="1" x14ac:dyDescent="0.35">
      <c r="A29" s="224"/>
      <c r="B29" s="227"/>
      <c r="C29" s="107" t="s">
        <v>233</v>
      </c>
      <c r="D29" s="107"/>
    </row>
    <row r="30" spans="1:4" s="98" customFormat="1" x14ac:dyDescent="0.35">
      <c r="A30" s="222" t="s">
        <v>165</v>
      </c>
      <c r="B30" s="225" t="s">
        <v>234</v>
      </c>
      <c r="C30" s="107" t="s">
        <v>235</v>
      </c>
      <c r="D30" s="107"/>
    </row>
    <row r="31" spans="1:4" s="98" customFormat="1" ht="31" x14ac:dyDescent="0.35">
      <c r="A31" s="223"/>
      <c r="B31" s="226"/>
      <c r="C31" s="107" t="s">
        <v>236</v>
      </c>
      <c r="D31" s="107"/>
    </row>
    <row r="32" spans="1:4" s="98" customFormat="1" ht="31" x14ac:dyDescent="0.35">
      <c r="A32" s="223"/>
      <c r="B32" s="226"/>
      <c r="C32" s="107" t="s">
        <v>237</v>
      </c>
      <c r="D32" s="107"/>
    </row>
    <row r="33" spans="1:4" s="98" customFormat="1" ht="31" x14ac:dyDescent="0.35">
      <c r="A33" s="224"/>
      <c r="B33" s="227"/>
      <c r="C33" s="107" t="s">
        <v>238</v>
      </c>
      <c r="D33" s="107"/>
    </row>
    <row r="34" spans="1:4" s="98" customFormat="1" ht="31" x14ac:dyDescent="0.35">
      <c r="A34" s="222" t="s">
        <v>166</v>
      </c>
      <c r="B34" s="228" t="s">
        <v>239</v>
      </c>
      <c r="C34" s="101" t="s">
        <v>240</v>
      </c>
      <c r="D34" s="101"/>
    </row>
    <row r="35" spans="1:4" s="98" customFormat="1" ht="31" x14ac:dyDescent="0.35">
      <c r="A35" s="223"/>
      <c r="B35" s="229"/>
      <c r="C35" s="101" t="s">
        <v>241</v>
      </c>
      <c r="D35" s="101"/>
    </row>
    <row r="36" spans="1:4" s="98" customFormat="1" ht="31" x14ac:dyDescent="0.35">
      <c r="A36" s="223"/>
      <c r="B36" s="229"/>
      <c r="C36" s="101" t="s">
        <v>242</v>
      </c>
      <c r="D36" s="101"/>
    </row>
    <row r="37" spans="1:4" s="98" customFormat="1" ht="36" customHeight="1" x14ac:dyDescent="0.35">
      <c r="A37" s="223"/>
      <c r="B37" s="229"/>
      <c r="C37" s="101" t="s">
        <v>243</v>
      </c>
      <c r="D37" s="101"/>
    </row>
    <row r="38" spans="1:4" s="98" customFormat="1" ht="31" x14ac:dyDescent="0.35">
      <c r="A38" s="224"/>
      <c r="B38" s="230"/>
      <c r="C38" s="101" t="s">
        <v>244</v>
      </c>
      <c r="D38" s="101"/>
    </row>
    <row r="39" spans="1:4" s="98" customFormat="1" x14ac:dyDescent="0.35">
      <c r="A39" s="113" t="s">
        <v>167</v>
      </c>
      <c r="B39" s="117" t="s">
        <v>245</v>
      </c>
      <c r="C39" s="101" t="s">
        <v>162</v>
      </c>
      <c r="D39" s="101"/>
    </row>
    <row r="40" spans="1:4" s="98" customFormat="1" ht="46.5" x14ac:dyDescent="0.35">
      <c r="A40" s="113" t="s">
        <v>168</v>
      </c>
      <c r="B40" s="101" t="s">
        <v>246</v>
      </c>
      <c r="C40" s="118" t="s">
        <v>162</v>
      </c>
      <c r="D40" s="118"/>
    </row>
    <row r="41" spans="1:4" s="98" customFormat="1" ht="32.25" customHeight="1" x14ac:dyDescent="0.35">
      <c r="A41" s="113" t="s">
        <v>169</v>
      </c>
      <c r="B41" s="101" t="s">
        <v>247</v>
      </c>
      <c r="C41" s="118" t="s">
        <v>162</v>
      </c>
      <c r="D41" s="118"/>
    </row>
    <row r="42" spans="1:4" s="98" customFormat="1" ht="57" customHeight="1" x14ac:dyDescent="0.35">
      <c r="A42" s="113" t="s">
        <v>170</v>
      </c>
      <c r="B42" s="101" t="s">
        <v>248</v>
      </c>
      <c r="C42" s="118" t="s">
        <v>162</v>
      </c>
      <c r="D42" s="118"/>
    </row>
    <row r="43" spans="1:4" s="98" customFormat="1" ht="31" x14ac:dyDescent="0.35">
      <c r="A43" s="113" t="s">
        <v>171</v>
      </c>
      <c r="B43" s="101" t="s">
        <v>249</v>
      </c>
      <c r="C43" s="118" t="s">
        <v>162</v>
      </c>
      <c r="D43" s="118"/>
    </row>
    <row r="44" spans="1:4" s="98" customFormat="1" x14ac:dyDescent="0.35">
      <c r="A44" s="113" t="s">
        <v>172</v>
      </c>
      <c r="B44" s="101" t="s">
        <v>250</v>
      </c>
      <c r="C44" s="118" t="s">
        <v>251</v>
      </c>
      <c r="D44" s="118"/>
    </row>
    <row r="45" spans="1:4" s="98" customFormat="1" x14ac:dyDescent="0.35">
      <c r="A45" s="113" t="s">
        <v>252</v>
      </c>
      <c r="B45" s="101" t="s">
        <v>253</v>
      </c>
      <c r="C45" s="118" t="s">
        <v>211</v>
      </c>
      <c r="D45" s="118"/>
    </row>
    <row r="46" spans="1:4" s="98" customFormat="1" x14ac:dyDescent="0.35">
      <c r="A46" s="222" t="s">
        <v>254</v>
      </c>
      <c r="B46" s="228" t="s">
        <v>255</v>
      </c>
      <c r="C46" s="118" t="s">
        <v>267</v>
      </c>
      <c r="D46" s="118"/>
    </row>
    <row r="47" spans="1:4" s="98" customFormat="1" x14ac:dyDescent="0.35">
      <c r="A47" s="224"/>
      <c r="B47" s="230"/>
      <c r="C47" s="118" t="s">
        <v>256</v>
      </c>
      <c r="D47" s="118"/>
    </row>
    <row r="48" spans="1:4" s="98" customFormat="1" ht="130" customHeight="1" x14ac:dyDescent="0.35">
      <c r="A48" s="105" t="s">
        <v>257</v>
      </c>
      <c r="B48" s="107" t="s">
        <v>258</v>
      </c>
      <c r="C48" s="107" t="s">
        <v>259</v>
      </c>
      <c r="D48" s="107"/>
    </row>
    <row r="49" spans="1:4" s="98" customFormat="1" x14ac:dyDescent="0.35">
      <c r="A49" s="220" t="s">
        <v>260</v>
      </c>
      <c r="B49" s="221" t="s">
        <v>261</v>
      </c>
      <c r="C49" s="119" t="s">
        <v>262</v>
      </c>
      <c r="D49" s="119"/>
    </row>
    <row r="50" spans="1:4" s="98" customFormat="1" ht="31" x14ac:dyDescent="0.35">
      <c r="A50" s="220"/>
      <c r="B50" s="221"/>
      <c r="C50" s="119" t="s">
        <v>263</v>
      </c>
      <c r="D50" s="119"/>
    </row>
    <row r="51" spans="1:4" s="98" customFormat="1" ht="82.5" customHeight="1" x14ac:dyDescent="0.35">
      <c r="A51" s="220"/>
      <c r="B51" s="221"/>
      <c r="C51" s="119" t="s">
        <v>264</v>
      </c>
      <c r="D51" s="119"/>
    </row>
    <row r="52" spans="1:4" s="98" customFormat="1" ht="116.25" customHeight="1" x14ac:dyDescent="0.35">
      <c r="A52" s="220"/>
      <c r="B52" s="221"/>
      <c r="C52" s="119" t="s">
        <v>265</v>
      </c>
      <c r="D52" s="119"/>
    </row>
    <row r="53" spans="1:4" s="98" customFormat="1" ht="31" x14ac:dyDescent="0.35">
      <c r="A53" s="220"/>
      <c r="B53" s="221"/>
      <c r="C53" s="119" t="s">
        <v>266</v>
      </c>
      <c r="D53" s="119"/>
    </row>
  </sheetData>
  <mergeCells count="21">
    <mergeCell ref="A15:A19"/>
    <mergeCell ref="B15:B19"/>
    <mergeCell ref="A2:D2"/>
    <mergeCell ref="A7:A9"/>
    <mergeCell ref="B7:B8"/>
    <mergeCell ref="A10:A11"/>
    <mergeCell ref="B10:B11"/>
    <mergeCell ref="A20:A23"/>
    <mergeCell ref="B20:B23"/>
    <mergeCell ref="A24:A26"/>
    <mergeCell ref="B24:B26"/>
    <mergeCell ref="A27:A29"/>
    <mergeCell ref="B27:B29"/>
    <mergeCell ref="A49:A53"/>
    <mergeCell ref="B49:B53"/>
    <mergeCell ref="A30:A33"/>
    <mergeCell ref="B30:B33"/>
    <mergeCell ref="A34:A38"/>
    <mergeCell ref="B34:B38"/>
    <mergeCell ref="A46:A47"/>
    <mergeCell ref="B46:B47"/>
  </mergeCells>
  <pageMargins left="0.7" right="0.7" top="0.75" bottom="0.75" header="0.3" footer="0.3"/>
  <pageSetup paperSize="9"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20C7-DDFE-4F9F-9744-57809FA96959}">
  <dimension ref="A1:D17"/>
  <sheetViews>
    <sheetView zoomScale="116" workbookViewId="0">
      <selection activeCell="B7" sqref="B7"/>
    </sheetView>
  </sheetViews>
  <sheetFormatPr defaultColWidth="9.1796875" defaultRowHeight="15.5" x14ac:dyDescent="0.35"/>
  <cols>
    <col min="1" max="1" width="41" style="49" bestFit="1" customWidth="1"/>
    <col min="2" max="4" width="60.7265625" style="38" customWidth="1"/>
    <col min="5" max="16384" width="9.1796875" style="38"/>
  </cols>
  <sheetData>
    <row r="1" spans="1:4" ht="16.149999999999999" customHeight="1" x14ac:dyDescent="0.35">
      <c r="A1" s="74"/>
      <c r="B1" s="74"/>
      <c r="C1" s="74"/>
      <c r="D1" s="74"/>
    </row>
    <row r="2" spans="1:4" ht="16.899999999999999" customHeight="1" thickBot="1" x14ac:dyDescent="0.4">
      <c r="A2" s="74"/>
      <c r="B2" s="75"/>
      <c r="C2" s="75"/>
      <c r="D2" s="75"/>
    </row>
    <row r="3" spans="1:4" ht="16" thickBot="1" x14ac:dyDescent="0.4">
      <c r="A3" s="41"/>
      <c r="B3" s="42" t="s">
        <v>104</v>
      </c>
      <c r="C3" s="42" t="s">
        <v>105</v>
      </c>
      <c r="D3" s="42" t="s">
        <v>137</v>
      </c>
    </row>
    <row r="4" spans="1:4" ht="18.5" thickBot="1" x14ac:dyDescent="0.4">
      <c r="A4" s="72" t="s">
        <v>106</v>
      </c>
      <c r="B4" s="43"/>
      <c r="C4" s="43"/>
      <c r="D4" s="43"/>
    </row>
    <row r="5" spans="1:4" ht="33.5" thickBot="1" x14ac:dyDescent="0.4">
      <c r="A5" s="72" t="s">
        <v>107</v>
      </c>
      <c r="B5" s="44"/>
      <c r="C5" s="44"/>
      <c r="D5" s="44"/>
    </row>
    <row r="6" spans="1:4" ht="18.5" thickBot="1" x14ac:dyDescent="0.4">
      <c r="A6" s="72" t="s">
        <v>108</v>
      </c>
      <c r="B6" s="45"/>
      <c r="C6" s="45"/>
      <c r="D6" s="45"/>
    </row>
    <row r="7" spans="1:4" ht="18.5" thickBot="1" x14ac:dyDescent="0.4">
      <c r="A7" s="72" t="s">
        <v>109</v>
      </c>
      <c r="B7" s="45"/>
      <c r="C7" s="45"/>
      <c r="D7" s="45"/>
    </row>
    <row r="8" spans="1:4" ht="18.5" thickBot="1" x14ac:dyDescent="0.4">
      <c r="A8" s="72" t="s">
        <v>110</v>
      </c>
      <c r="B8" s="45"/>
      <c r="C8" s="45"/>
      <c r="D8" s="45"/>
    </row>
    <row r="9" spans="1:4" ht="18.5" thickBot="1" x14ac:dyDescent="0.4">
      <c r="A9" s="72" t="s">
        <v>173</v>
      </c>
      <c r="B9" s="45"/>
      <c r="C9" s="45"/>
      <c r="D9" s="45"/>
    </row>
    <row r="10" spans="1:4" ht="18.5" thickBot="1" x14ac:dyDescent="0.4">
      <c r="A10" s="72" t="s">
        <v>174</v>
      </c>
      <c r="B10" s="45"/>
      <c r="C10" s="45"/>
      <c r="D10" s="45"/>
    </row>
    <row r="12" spans="1:4" x14ac:dyDescent="0.35">
      <c r="A12" s="47" t="s">
        <v>111</v>
      </c>
    </row>
    <row r="13" spans="1:4" ht="18" x14ac:dyDescent="0.45">
      <c r="A13" s="234" t="s">
        <v>133</v>
      </c>
      <c r="B13" s="234"/>
      <c r="C13" s="234"/>
      <c r="D13" s="234"/>
    </row>
    <row r="14" spans="1:4" x14ac:dyDescent="0.35">
      <c r="A14" s="235" t="s">
        <v>145</v>
      </c>
      <c r="B14" s="235"/>
      <c r="C14" s="235"/>
      <c r="D14" s="235"/>
    </row>
    <row r="15" spans="1:4" ht="19.149999999999999" customHeight="1" x14ac:dyDescent="0.35">
      <c r="A15" s="235"/>
      <c r="B15" s="235"/>
      <c r="C15" s="235"/>
      <c r="D15" s="235"/>
    </row>
    <row r="16" spans="1:4" ht="18" x14ac:dyDescent="0.45">
      <c r="A16" s="234" t="s">
        <v>175</v>
      </c>
      <c r="B16" s="234"/>
      <c r="C16" s="234"/>
      <c r="D16" s="234"/>
    </row>
    <row r="17" spans="1:1" x14ac:dyDescent="0.35">
      <c r="A17" s="48"/>
    </row>
  </sheetData>
  <mergeCells count="3">
    <mergeCell ref="A13:D13"/>
    <mergeCell ref="A16:D16"/>
    <mergeCell ref="A14:D15"/>
  </mergeCells>
  <phoneticPr fontId="24" type="noConversion"/>
  <dataValidations count="2">
    <dataValidation type="list" allowBlank="1" showInputMessage="1" showErrorMessage="1" sqref="B5:D5" xr:uid="{B1CC987E-D3ED-4D14-B5D6-6560F7057193}">
      <formula1>"3,4,5,"</formula1>
    </dataValidation>
    <dataValidation type="list" allowBlank="1" showInputMessage="1" showErrorMessage="1" sqref="B6:D10" xr:uid="{A574D770-237D-4D91-94C5-0BBD83B23182}">
      <formula1>"Yra, Nėra,"</formula1>
    </dataValidation>
  </dataValidations>
  <pageMargins left="0.7" right="0.7" top="0.75" bottom="0.75" header="0.3" footer="0.3"/>
  <pageSetup paperSize="9"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3C15-5E06-46D6-BBD5-790E396E1365}">
  <dimension ref="A1:G18"/>
  <sheetViews>
    <sheetView workbookViewId="0">
      <selection activeCell="B13" sqref="B13"/>
    </sheetView>
  </sheetViews>
  <sheetFormatPr defaultColWidth="9.1796875" defaultRowHeight="15.5" x14ac:dyDescent="0.35"/>
  <cols>
    <col min="1" max="1" width="40.453125" style="49" customWidth="1"/>
    <col min="2" max="4" width="60.7265625" style="38" customWidth="1"/>
    <col min="5" max="7" width="9.1796875" style="38"/>
    <col min="8" max="9" width="9.453125" style="38" bestFit="1" customWidth="1"/>
    <col min="10" max="17" width="11.26953125" style="38" bestFit="1" customWidth="1"/>
    <col min="18" max="16384" width="9.1796875" style="38"/>
  </cols>
  <sheetData>
    <row r="1" spans="1:7" x14ac:dyDescent="0.35">
      <c r="A1" s="236"/>
      <c r="B1" s="236"/>
      <c r="C1" s="236"/>
      <c r="D1" s="236"/>
    </row>
    <row r="2" spans="1:7" ht="16" thickBot="1" x14ac:dyDescent="0.4">
      <c r="A2" s="236"/>
      <c r="B2" s="236"/>
      <c r="C2" s="236"/>
      <c r="D2" s="236"/>
    </row>
    <row r="3" spans="1:7" ht="16" thickBot="1" x14ac:dyDescent="0.4">
      <c r="A3" s="38"/>
      <c r="B3" s="50" t="s">
        <v>104</v>
      </c>
      <c r="C3" s="50" t="s">
        <v>105</v>
      </c>
      <c r="D3" s="50" t="s">
        <v>137</v>
      </c>
      <c r="F3" s="46"/>
      <c r="G3" s="46"/>
    </row>
    <row r="4" spans="1:7" ht="33.5" thickBot="1" x14ac:dyDescent="0.5">
      <c r="A4" s="51" t="s">
        <v>112</v>
      </c>
      <c r="B4" s="52">
        <f>('Pasiūlymų suvestinė_Bendra'!B5-'Vertinimo sąlygos'!G4)*('Pasiūlymų suvestinė_Bendra'!B4*(('Vertinimo sąlygos'!G3/100)))</f>
        <v>0</v>
      </c>
      <c r="C4" s="52">
        <f>('Pasiūlymų suvestinė_Bendra'!C5-'Vertinimo sąlygos'!G4)*('Pasiūlymų suvestinė_Bendra'!C4*(('Vertinimo sąlygos'!G3/100)))</f>
        <v>0</v>
      </c>
      <c r="D4" s="52">
        <f>('Pasiūlymų suvestinė_Bendra'!D5-'Vertinimo sąlygos'!G4)*('Pasiūlymų suvestinė_Bendra'!D4*(('Vertinimo sąlygos'!G3/100)))</f>
        <v>0</v>
      </c>
    </row>
    <row r="5" spans="1:7" ht="18" thickBot="1" x14ac:dyDescent="0.5">
      <c r="A5" s="53" t="s">
        <v>113</v>
      </c>
      <c r="B5" s="44">
        <f>'Pasiūlymų suvestinė_Bendra'!B4-'Pasiūlymų suvestinė_Koreguota'!B4</f>
        <v>0</v>
      </c>
      <c r="C5" s="44">
        <f>'Pasiūlymų suvestinė_Bendra'!C4-'Pasiūlymų suvestinė_Koreguota'!C4</f>
        <v>0</v>
      </c>
      <c r="D5" s="44">
        <f>'Pasiūlymų suvestinė_Bendra'!D4-'Pasiūlymų suvestinė_Koreguota'!D4</f>
        <v>0</v>
      </c>
    </row>
    <row r="7" spans="1:7" x14ac:dyDescent="0.35">
      <c r="A7" s="47" t="s">
        <v>114</v>
      </c>
    </row>
    <row r="8" spans="1:7" ht="18" x14ac:dyDescent="0.45">
      <c r="A8" s="234" t="s">
        <v>115</v>
      </c>
      <c r="B8" s="234"/>
      <c r="C8" s="234"/>
      <c r="D8" s="234"/>
    </row>
    <row r="9" spans="1:7" ht="18" x14ac:dyDescent="0.45">
      <c r="A9" s="234" t="s">
        <v>116</v>
      </c>
      <c r="B9" s="234"/>
      <c r="C9" s="234"/>
      <c r="D9" s="234"/>
    </row>
    <row r="10" spans="1:7" x14ac:dyDescent="0.35">
      <c r="A10" s="48"/>
    </row>
    <row r="11" spans="1:7" x14ac:dyDescent="0.35">
      <c r="A11" s="54" t="s">
        <v>103</v>
      </c>
      <c r="B11" s="39"/>
      <c r="C11" s="39"/>
    </row>
    <row r="12" spans="1:7" ht="17.5" x14ac:dyDescent="0.45">
      <c r="A12" s="55" t="s">
        <v>117</v>
      </c>
      <c r="B12" s="39"/>
      <c r="C12" s="39"/>
    </row>
    <row r="13" spans="1:7" x14ac:dyDescent="0.35">
      <c r="A13" s="55"/>
      <c r="B13" s="39"/>
      <c r="C13" s="39"/>
    </row>
    <row r="14" spans="1:7" ht="17.5" x14ac:dyDescent="0.45">
      <c r="A14" s="55" t="s">
        <v>186</v>
      </c>
      <c r="B14" s="39"/>
      <c r="C14" s="39"/>
    </row>
    <row r="15" spans="1:7" x14ac:dyDescent="0.35">
      <c r="A15" s="56"/>
      <c r="B15" s="39"/>
      <c r="C15" s="39"/>
    </row>
    <row r="16" spans="1:7" x14ac:dyDescent="0.35">
      <c r="A16" s="48"/>
    </row>
    <row r="17" spans="1:1" x14ac:dyDescent="0.35">
      <c r="A17" s="48"/>
    </row>
    <row r="18" spans="1:1" x14ac:dyDescent="0.35">
      <c r="A18" s="48"/>
    </row>
  </sheetData>
  <mergeCells count="3">
    <mergeCell ref="A8:D8"/>
    <mergeCell ref="A9:D9"/>
    <mergeCell ref="A1:D2"/>
  </mergeCells>
  <phoneticPr fontId="24" type="noConversion"/>
  <pageMargins left="0.7" right="0.7" top="0.75" bottom="0.75" header="0.3" footer="0.3"/>
  <pageSetup paperSize="9" orientation="portrait"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CB00F-2061-41E7-828E-B2CBF51CCDC4}">
  <dimension ref="A1:D26"/>
  <sheetViews>
    <sheetView workbookViewId="0">
      <selection activeCell="C22" sqref="C22"/>
    </sheetView>
  </sheetViews>
  <sheetFormatPr defaultColWidth="9.1796875" defaultRowHeight="15.5" x14ac:dyDescent="0.35"/>
  <cols>
    <col min="1" max="1" width="37.7265625" style="2" bestFit="1" customWidth="1"/>
    <col min="2" max="4" width="60.7265625" style="2" customWidth="1"/>
    <col min="5" max="6" width="10.7265625" style="2" bestFit="1" customWidth="1"/>
    <col min="7" max="16384" width="9.1796875" style="2"/>
  </cols>
  <sheetData>
    <row r="1" spans="1:4" ht="18" thickBot="1" x14ac:dyDescent="0.4">
      <c r="B1" s="68"/>
      <c r="C1" s="68"/>
      <c r="D1" s="68"/>
    </row>
    <row r="2" spans="1:4" ht="16" thickBot="1" x14ac:dyDescent="0.4">
      <c r="B2" s="50" t="s">
        <v>104</v>
      </c>
      <c r="C2" s="50" t="s">
        <v>105</v>
      </c>
      <c r="D2" s="50" t="s">
        <v>137</v>
      </c>
    </row>
    <row r="3" spans="1:4" ht="18" thickBot="1" x14ac:dyDescent="0.5">
      <c r="A3" s="57" t="s">
        <v>118</v>
      </c>
      <c r="B3" s="58">
        <f>'Pasiūlymų suvestinė_Bendra'!B4</f>
        <v>0</v>
      </c>
      <c r="C3" s="58">
        <f>'Pasiūlymų suvestinė_Bendra'!C4</f>
        <v>0</v>
      </c>
      <c r="D3" s="58">
        <f>'Pasiūlymų suvestinė_Bendra'!D4</f>
        <v>0</v>
      </c>
    </row>
    <row r="4" spans="1:4" ht="18" thickBot="1" x14ac:dyDescent="0.5">
      <c r="A4" s="57" t="s">
        <v>119</v>
      </c>
      <c r="B4" s="58">
        <f>'Pasiūlymų suvestinė_Koreguota'!B5</f>
        <v>0</v>
      </c>
      <c r="C4" s="58">
        <f>'Pasiūlymų suvestinė_Koreguota'!C5</f>
        <v>0</v>
      </c>
      <c r="D4" s="58">
        <f>'Pasiūlymų suvestinė_Koreguota'!D5</f>
        <v>0</v>
      </c>
    </row>
    <row r="5" spans="1:4" ht="18" thickBot="1" x14ac:dyDescent="0.5">
      <c r="A5" s="57" t="s">
        <v>120</v>
      </c>
      <c r="B5" s="59" t="e">
        <f>(MIN(B3:D3)/B3)*'Vertinimo tvarka'!H13</f>
        <v>#DIV/0!</v>
      </c>
      <c r="C5" s="59" t="e">
        <f>(MIN(B3:D3)/C3)*'Vertinimo tvarka'!H13</f>
        <v>#DIV/0!</v>
      </c>
      <c r="D5" s="59" t="e">
        <f>(MIN(B3:D3)/D3)*'Vertinimo tvarka'!H13</f>
        <v>#DIV/0!</v>
      </c>
    </row>
    <row r="6" spans="1:4" ht="18" thickBot="1" x14ac:dyDescent="0.5">
      <c r="A6" s="57" t="s">
        <v>121</v>
      </c>
      <c r="B6" s="59" t="e">
        <f>(MIN(B4:D4)/B4)*'Vertinimo tvarka'!H13</f>
        <v>#DIV/0!</v>
      </c>
      <c r="C6" s="59" t="e">
        <f>(MIN(B4:D4)/C4)*'Vertinimo tvarka'!H13</f>
        <v>#DIV/0!</v>
      </c>
      <c r="D6" s="59" t="e">
        <f>(MIN(B4:D4)/D4)*'Vertinimo tvarka'!H13</f>
        <v>#DIV/0!</v>
      </c>
    </row>
    <row r="7" spans="1:4" ht="18" thickBot="1" x14ac:dyDescent="0.5">
      <c r="A7" s="60" t="s">
        <v>122</v>
      </c>
      <c r="B7" s="59">
        <f>SUM(B8:B12)*'Vertinimo tvarka'!H14</f>
        <v>0</v>
      </c>
      <c r="C7" s="59">
        <f>SUM(C8:C12)*'Vertinimo tvarka'!I14</f>
        <v>0</v>
      </c>
      <c r="D7" s="59">
        <f>SUM(D8:D12)*'Vertinimo tvarka'!J14</f>
        <v>0</v>
      </c>
    </row>
    <row r="8" spans="1:4" ht="17.5" x14ac:dyDescent="0.35">
      <c r="A8" s="61" t="s">
        <v>123</v>
      </c>
      <c r="B8" s="73">
        <f>COUNTIF('Pasiūlymų suvestinė_Bendra'!B6, "Yra")*'Vertinimo tvarka'!F16</f>
        <v>0</v>
      </c>
      <c r="C8" s="73">
        <f>COUNTIF('Pasiūlymų suvestinė_Bendra'!C6, "Yra")*'Vertinimo tvarka'!F16</f>
        <v>0</v>
      </c>
      <c r="D8" s="73">
        <f>COUNTIF('Pasiūlymų suvestinė_Bendra'!D6, "Yra")*'Vertinimo tvarka'!F16</f>
        <v>0</v>
      </c>
    </row>
    <row r="9" spans="1:4" ht="17.5" x14ac:dyDescent="0.35">
      <c r="A9" s="62" t="s">
        <v>124</v>
      </c>
      <c r="B9" s="73">
        <f>COUNTIF('Pasiūlymų suvestinė_Bendra'!B7, "Yra")*'Vertinimo tvarka'!F17</f>
        <v>0</v>
      </c>
      <c r="C9" s="73">
        <f>COUNTIF('Pasiūlymų suvestinė_Bendra'!C7, "Yra")*'Vertinimo tvarka'!F17</f>
        <v>0</v>
      </c>
      <c r="D9" s="73">
        <f>COUNTIF('Pasiūlymų suvestinė_Bendra'!D7, "Yra")*'Vertinimo tvarka'!F17</f>
        <v>0</v>
      </c>
    </row>
    <row r="10" spans="1:4" ht="17.5" x14ac:dyDescent="0.35">
      <c r="A10" s="62" t="s">
        <v>125</v>
      </c>
      <c r="B10" s="73">
        <f>COUNTIF('Pasiūlymų suvestinė_Bendra'!B10, "Yra")*'Vertinimo tvarka'!F18</f>
        <v>0</v>
      </c>
      <c r="C10" s="73">
        <f>COUNTIF('Pasiūlymų suvestinė_Bendra'!C10, "Yra")*'Vertinimo tvarka'!F18</f>
        <v>0</v>
      </c>
      <c r="D10" s="73">
        <f>COUNTIF('Pasiūlymų suvestinė_Bendra'!D10, "Yra")*'Vertinimo tvarka'!F18</f>
        <v>0</v>
      </c>
    </row>
    <row r="11" spans="1:4" ht="17.5" x14ac:dyDescent="0.35">
      <c r="A11" s="61" t="s">
        <v>176</v>
      </c>
      <c r="B11" s="73">
        <f>COUNTIF('Pasiūlymų suvestinė_Bendra'!B9, "Yra")*'Vertinimo tvarka'!F19</f>
        <v>0</v>
      </c>
      <c r="C11" s="73">
        <f>COUNTIF('Pasiūlymų suvestinė_Bendra'!C9, "Yra")*'Vertinimo tvarka'!F19</f>
        <v>0</v>
      </c>
      <c r="D11" s="73">
        <f>COUNTIF('Pasiūlymų suvestinė_Bendra'!D9, "Yra")*'Vertinimo tvarka'!F19</f>
        <v>0</v>
      </c>
    </row>
    <row r="12" spans="1:4" ht="17.5" x14ac:dyDescent="0.35">
      <c r="A12" s="62" t="s">
        <v>177</v>
      </c>
      <c r="B12" s="73">
        <f>COUNTIF('Pasiūlymų suvestinė_Bendra'!B10, "Yra")*'Vertinimo tvarka'!F20</f>
        <v>0</v>
      </c>
      <c r="C12" s="73">
        <f>COUNTIF('Pasiūlymų suvestinė_Bendra'!C10, "Yra")*'Vertinimo tvarka'!F20</f>
        <v>0</v>
      </c>
      <c r="D12" s="73">
        <f>COUNTIF('Pasiūlymų suvestinė_Bendra'!D10, "Yra")*'Vertinimo tvarka'!F20</f>
        <v>0</v>
      </c>
    </row>
    <row r="13" spans="1:4" ht="18" thickBot="1" x14ac:dyDescent="0.5">
      <c r="A13" s="57" t="s">
        <v>126</v>
      </c>
      <c r="B13" s="71" t="e">
        <f>SUM(B6+B7)</f>
        <v>#DIV/0!</v>
      </c>
      <c r="C13" s="71" t="e">
        <f>SUM(C6+C7)</f>
        <v>#DIV/0!</v>
      </c>
      <c r="D13" s="71" t="e">
        <f>SUM(D6+D7)</f>
        <v>#DIV/0!</v>
      </c>
    </row>
    <row r="14" spans="1:4" ht="16" thickBot="1" x14ac:dyDescent="0.4">
      <c r="A14" s="57" t="s">
        <v>127</v>
      </c>
      <c r="B14" s="63" t="e">
        <f>_xlfn.RANK.EQ(B13, $B$13:$D$13, 0)</f>
        <v>#DIV/0!</v>
      </c>
      <c r="C14" s="63" t="e">
        <f t="shared" ref="C14:D14" si="0">_xlfn.RANK.EQ(C13, $B$13:$D$13, 0)</f>
        <v>#DIV/0!</v>
      </c>
      <c r="D14" s="63" t="e">
        <f t="shared" si="0"/>
        <v>#DIV/0!</v>
      </c>
    </row>
    <row r="16" spans="1:4" x14ac:dyDescent="0.35">
      <c r="B16" s="2" t="s">
        <v>128</v>
      </c>
    </row>
    <row r="21" spans="1:1" x14ac:dyDescent="0.35">
      <c r="A21" s="64"/>
    </row>
    <row r="26" spans="1:1" x14ac:dyDescent="0.35">
      <c r="A26" s="65"/>
    </row>
  </sheetData>
  <phoneticPr fontId="24" type="noConversion"/>
  <conditionalFormatting sqref="B14:D14">
    <cfRule type="cellIs" dxfId="1" priority="1" operator="equal">
      <formula>1</formula>
    </cfRule>
    <cfRule type="cellIs" dxfId="0" priority="2" operator="equal">
      <formula>1</formula>
    </cfRule>
  </conditionalFormatting>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Vertinimo sąlygos</vt:lpstr>
      <vt:lpstr>Vertinimo tvarka</vt:lpstr>
      <vt:lpstr>Pasiūlymas</vt:lpstr>
      <vt:lpstr>Subtiekėjai ir priedai</vt:lpstr>
      <vt:lpstr>Specialieji reikalavimai</vt:lpstr>
      <vt:lpstr>Techninė specifikacija</vt:lpstr>
      <vt:lpstr>Pasiūlymų suvestinė_Bendra</vt:lpstr>
      <vt:lpstr>Pasiūlymų suvestinė_Koreguota</vt:lpstr>
      <vt:lpstr>Pasiūlymų vertinimo rezultatai</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2024-08-06T11:04:35Z</dcterms:created>
  <dcterms:modified xsi:type="dcterms:W3CDTF">2025-11-27T12:19:03Z</dcterms:modified>
</cp:coreProperties>
</file>