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80" documentId="8_{2CF9B299-0D20-4C18-B48E-98C9ABAE3155}" xr6:coauthVersionLast="47" xr6:coauthVersionMax="47" xr10:uidLastSave="{9845987F-B446-9345-8D60-3CABF8605EB5}"/>
  <bookViews>
    <workbookView xWindow="34480" yWindow="660" windowWidth="34160" windowHeight="26280" activeTab="4" xr2:uid="{5483DBAB-F8D9-4D07-8840-AC47F9C153B4}"/>
  </bookViews>
  <sheets>
    <sheet name="Pasiūlymo forma" sheetId="1" r:id="rId1"/>
    <sheet name="Vertinimo sąlygos" sheetId="16" r:id="rId2"/>
    <sheet name="Vertinimo tvarka" sheetId="13" r:id="rId3"/>
    <sheet name="Subtiekėjai ir priedai" sheetId="2" r:id="rId4"/>
    <sheet name="Bendrieji reikalavimai" sheetId="9" r:id="rId5"/>
    <sheet name="Techninė specifikacija" sheetId="3" r:id="rId6"/>
    <sheet name="Pasiūlymų suvestinė_Bendra" sheetId="17" r:id="rId7"/>
    <sheet name="Pasiūlymų suvestinė_Koreguota" sheetId="18" r:id="rId8"/>
    <sheet name="Pasiūlymų vertinimo rezultatai" sheetId="19"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9" l="1"/>
  <c r="B10" i="19"/>
  <c r="C8" i="19" l="1"/>
  <c r="B8" i="19"/>
  <c r="C9" i="19" l="1"/>
  <c r="C7" i="19" s="1"/>
  <c r="B9" i="19"/>
  <c r="B7" i="19" s="1"/>
  <c r="C3" i="19" l="1"/>
  <c r="B3" i="19"/>
  <c r="C4" i="18"/>
  <c r="C5" i="18" s="1"/>
  <c r="C4" i="19" s="1"/>
  <c r="B4" i="18"/>
  <c r="B5" i="18" s="1"/>
  <c r="B4" i="19" s="1"/>
  <c r="C6" i="19" l="1"/>
  <c r="B6" i="19"/>
  <c r="C5" i="19"/>
  <c r="B5" i="19"/>
  <c r="C11" i="19" l="1"/>
  <c r="B11" i="19"/>
  <c r="A2" i="3"/>
  <c r="G30" i="1"/>
  <c r="H30" i="1" s="1"/>
  <c r="B12" i="19" l="1"/>
  <c r="C12" i="19"/>
</calcChain>
</file>

<file path=xl/sharedStrings.xml><?xml version="1.0" encoding="utf-8"?>
<sst xmlns="http://schemas.openxmlformats.org/spreadsheetml/2006/main" count="230" uniqueCount="213">
  <si>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</si>
  <si>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</si>
  <si>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</si>
  <si>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</si>
  <si>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</si>
  <si>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</si>
  <si>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</si>
  <si>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</si>
  <si>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</si>
  <si>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</si>
  <si>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</si>
  <si>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</si>
  <si>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</si>
  <si>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</si>
  <si>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</si>
  <si>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</si>
  <si>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</si>
  <si>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</si>
  <si>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</si>
  <si>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</si>
  <si>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</si>
  <si>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</si>
  <si>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</si>
  <si>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</si>
  <si>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</si>
  <si>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</si>
  <si>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</si>
  <si>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</si>
  <si>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</si>
  <si>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</si>
  <si>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</si>
  <si>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</si>
  <si>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</si>
  <si>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</si>
  <si>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</si>
  <si>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</si>
  <si>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</si>
  <si>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</si>
  <si>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</si>
  <si>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</si>
  <si>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</si>
  <si>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</si>
  <si>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</si>
  <si>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</si>
  <si>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</si>
  <si>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</si>
  <si>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</si>
  <si>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</si>
  <si>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</si>
  <si>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</si>
  <si>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</si>
  <si>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</si>
  <si>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</si>
  <si>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</si>
  <si>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</si>
  <si>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</si>
  <si>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</si>
  <si>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Vertinimo kriterijai ir jų parametrų lyginamieji svoriai:</t>
  </si>
  <si>
    <t>Vertinimo kriterijai</t>
  </si>
  <si>
    <t>Parametro lyginamasis svoris</t>
  </si>
  <si>
    <t>Lyginamasis svoris ekonominio naudingumo įvertinime</t>
  </si>
  <si>
    <t>Kaina (K)</t>
  </si>
  <si>
    <t>Techniniai pranašumai (T)</t>
  </si>
  <si>
    <t>T1</t>
  </si>
  <si>
    <t>T2</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</si>
  <si>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</si>
  <si>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</si>
  <si>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</si>
  <si>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2. Pasiūlymo kainos (K) balai apskaičiuojami mažiausios pasiūlytos kainos (Kmin) ir vertinamo pasiūlymo kainos (Kv) santykį padauginant iš kainos lyginamojo svorio (X):</t>
  </si>
  <si>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</si>
  <si>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</si>
  <si>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</si>
  <si>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</si>
  <si>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</si>
  <si>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</si>
  <si>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</si>
  <si>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</si>
  <si>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</si>
  <si>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</si>
  <si>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</si>
  <si>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</si>
  <si>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</si>
  <si>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</si>
  <si>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</si>
  <si>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</si>
  <si>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E = K + T</t>
  </si>
  <si>
    <t>Vertinimo sąlygos</t>
  </si>
  <si>
    <t>Minimalus garantinis laikotarpis (gamintojo garantija arba garantija pagal įstatymą) (MGL)</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</si>
  <si>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</si>
  <si>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</si>
  <si>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</si>
  <si>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</si>
  <si>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</si>
  <si>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</si>
  <si>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</si>
  <si>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</si>
  <si>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</si>
  <si>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Sistemos kaina (€ su PVM), nurodyta komerciniame pasiūlyme.</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</si>
  <si>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</si>
  <si>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</si>
  <si>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</si>
  <si>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</si>
  <si>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</si>
  <si>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</si>
  <si>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</si>
  <si>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</si>
  <si>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</si>
  <si>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</si>
  <si>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</si>
  <si>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</si>
  <si>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</si>
  <si>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</si>
  <si>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</si>
  <si>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</si>
  <si>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X =</t>
  </si>
  <si>
    <t>Y =</t>
  </si>
  <si>
    <t>Formulės rūšis</t>
  </si>
  <si>
    <t>Ekonominis pranašumas už 1 (vienus) papildomus garantijos metus (EpPG)</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</si>
  <si>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1 (vienus) papildomus garantijos metus, € su PVM.</t>
    </r>
  </si>
  <si>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</si>
  <si>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</si>
  <si>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L1 =</t>
  </si>
  <si>
    <t>L2 =</t>
  </si>
  <si>
    <t>Tiekėjo siūlomos prekės parametrų reikšmės (Failo, dokumento pavadinimas ir puslapio Nr., pažymintis vietą, kurioje yra siūlomus techninius parametrus patvirtinantys dokumentai, siūlomos prekės katalogo numeris)</t>
  </si>
  <si>
    <t>Įrašyti parametro vertę</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</si>
  <si>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</si>
  <si>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Pasiūlymo ekonominis naudingumas (E) apskaičiuojamas sudedant tiekėjo pasiūlymo kainos (K) ir techninių pranašumų (T) balus: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</si>
  <si>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Sistemos garantinis laikotarpis (metais). Minimalus garantinis laikorpis yra 2 m., tačiau kiekvienas Tiekėjas gali duoti papildomą 1 (vienų) metų garantiją už kurią gaus ekonominį pranašumą, t.y. už kiekvienus 1 (vienus) papildomus metus Tiekėjui bus minusuojami 8% nuo pasiūlymo kainos.</t>
    </r>
  </si>
  <si>
    <t>Statinis:
(yra/nėra)</t>
  </si>
  <si>
    <t xml:space="preserve"> VšĮ Vilniaus universitetas</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</si>
  <si>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</si>
  <si>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 xml:space="preserve"> </t>
  </si>
  <si>
    <t>1. Mokymai ≥ 3 darbuotojams. Mokymų trukmė ≥ 12 akademinių val.</t>
  </si>
  <si>
    <t>Paskirtis </t>
  </si>
  <si>
    <t>Prokariotinių ląstelių rūšiavimo sistema</t>
  </si>
  <si>
    <t>Ląstelių rūšiavimo modulis </t>
  </si>
  <si>
    <t>Lazeriai </t>
  </si>
  <si>
    <t>Detekcijos parametrai  </t>
  </si>
  <si>
    <t>Fluorescencijos jautrumas </t>
  </si>
  <si>
    <t>Rūšiavimo lustai </t>
  </si>
  <si>
    <t>Mėginio padavimas </t>
  </si>
  <si>
    <t>Greitis </t>
  </si>
  <si>
    <t>Ląstelių rūšiavimas </t>
  </si>
  <si>
    <t>Temperatūros reguliavimas </t>
  </si>
  <si>
    <t>Automatinės  funkcijos </t>
  </si>
  <si>
    <t>Sauga </t>
  </si>
  <si>
    <t>Programinė įranga ir kompiuteris </t>
  </si>
  <si>
    <t>Prokariotinių ląstelių rūšiavimo sistema daugiaspalviam ląstelių rūšiavimui</t>
  </si>
  <si>
    <t>1. FITC - ne daugiau kaip 120 ekvivalentiško tirpaus fluorochromo molekulių,</t>
  </si>
  <si>
    <t>1. Prietaiso darbo iniciacija, programinei įrangai atliekant visų sistemos dalių diagnostiką, lusto sulygiavimą, lazerio vėlavimo, kritimo delsos, šoninio srauto kampo ir pertraukimo padėties apskaičiavimą,</t>
  </si>
  <si>
    <t>2. Automatinė kokybės kontrolė,</t>
  </si>
  <si>
    <t>2. PE -  ne daugiau kaip 110 ekvivalentiško tirpaus fluorochromo molekulių (MESF-PE),</t>
  </si>
  <si>
    <t>2. Lustai arba daugkartiniai antgaliai turi būti lengvai keičiami vartotojo bei automatiškai sistemos pozicionuojami ir suderinami su optiniais sistemos elementais. </t>
  </si>
  <si>
    <t>Turi būti galimybė rūšiuoti ląsteles naudojant ne mažiau kaip trijų skirtingų dydžių rūšiavimo lustus, arba daugkartinius antgalius, arba rūšiavimo celes</t>
  </si>
  <si>
    <t>Turi tikti ne mažiau kaip 1,5 mL, 5 mL ir 15 mL mėgintuvėliai</t>
  </si>
  <si>
    <t>1. 488 nm +/- 10 nm mėlynas,</t>
  </si>
  <si>
    <t xml:space="preserve">2. 638 nm +/- 10 nm raudonas lazeris, </t>
  </si>
  <si>
    <t xml:space="preserve">3. 405 nm +/- 10 nm violetinis, </t>
  </si>
  <si>
    <t>4. 561 nm +/- 10 nm geltonas lazeris,</t>
  </si>
  <si>
    <t>1. Turi būti galimybė naudoti ne mažiau kaip tris skirtingus rūšiavimo lustus arba daugkartinius antgalius: nuo 70 μm iki 130 μm (ne siauresniame diapazone už nurodytą),</t>
  </si>
  <si>
    <t>Turi būti ne mažiau nei dviejų krypčių rūšiavimas į mėgintuvėlius ir rūšiavimas į 6, 12, 24, 48, 96 arba 384 duobučių šulinėlines ar PGR plokšteles, stikliukus</t>
  </si>
  <si>
    <t>Mėginiui palaikomi du temperatūriniai rėžimai: temperatūra ne daugiau 5 °C ir ne daugiau kaip 37 °C</t>
  </si>
  <si>
    <t>3. Automatinis lašiukų kalibravimas ir lašo atsilikimo kalibravimas, kad būtų užtikrintas norimas rūšiuojamų ląstelių grynumas ir išeiga,</t>
  </si>
  <si>
    <t>4. Automatinis rūšiavimo srauto centravimas,</t>
  </si>
  <si>
    <t>5. Automatinė kimšimosi detekcija ir rūšiavimo atnaujinimas po kimšimosi, </t>
  </si>
  <si>
    <t>6. Automatinis skysčių kiekio ir mėginio pabaigos nustatymas,</t>
  </si>
  <si>
    <t>7. Automatinės aseptinės valymo procedūros.</t>
  </si>
  <si>
    <t xml:space="preserve">Sistemą patalpinta į ne žemesnę kaip II klasės tipo biologinės saugos laminarinę traukos spintą. Laminarinė traukos spinta turi būti įtraukta į komercinį pasiūlymą (tuo atveju jei sistema integruota laminarinėje traukos spintoje papildomos traukos spintos pateikti nereikia). </t>
  </si>
  <si>
    <t>1. Kartu su rūšiavimo moduliu  pateikiamas gamintojo rekomenduojamų parametrų kompiuteris su ≥ 21" monitoriumi, klaviatūra, pele, Windows 10 arba lygiavertė operacine sistema,</t>
  </si>
  <si>
    <t>2. Programinė įranga skirta duomenų surinkimui ir analizei, bei prietaiso valdymui. Duomenys pateikiami FCS tipo bylose (3.0 ir 3.1 standartai).</t>
  </si>
  <si>
    <t>Kartu su prietaisu pateikiama komplektacija</t>
  </si>
  <si>
    <t>1. Gamintojo rekomenduojamų parametrų kompiuteris suderintas su prietaisu - 1 vnt,</t>
  </si>
  <si>
    <t>2. ≥ 21" LED ar lygiaverčio tipo monitorius, klaviatūra, pelė - po 1 vnt. kiekvienos prekės,</t>
  </si>
  <si>
    <t>3. Aerozolių valdymo sistema - 1 vnt,</t>
  </si>
  <si>
    <t>4. Temperatūros valdymo sistema - 1 vnt,</t>
  </si>
  <si>
    <t>6. Programinė įranga skirta dumenų analizei - ne mažiau 2 licenzijos (licenzijos veikimo trumė ne trumpesnė kaip siūlomo prietaiso garantinis laikotarpis),</t>
  </si>
  <si>
    <t>8. Nepertraukiamo maitinimo šaltinis (ne mažiau 2200 VA) - 1 vnt. ,</t>
  </si>
  <si>
    <t>10. Instaliavimo rutuliukai - 1 komplektas,</t>
  </si>
  <si>
    <t>11. Papildoma tekmės skysčio talpa - 1 vnt,</t>
  </si>
  <si>
    <t>12. Ne mažiau nei 200 litrų tekmės skysčio,</t>
  </si>
  <si>
    <t>13. Ne mažiau nei 10 litrų valymo skysčio arba koncentratas analogiškam kiekiui,</t>
  </si>
  <si>
    <t>15. Ne mažiau nei 10 litrų detergento arba koncentratas analogiškam kiekiui.</t>
  </si>
  <si>
    <t>5. Prietaisui pritaikytas stalas (reikalavimas taikomas tuo atveju jei prietaisas ar jo priedai yra tokių matmenų, kad turi būti pastatomas ant stalo) - 1 vnt,</t>
  </si>
  <si>
    <t>9. Ultragarsinė vonelė (jei sistema komplektuojama su sortiravimo antgaliais) - 1 vnt,</t>
  </si>
  <si>
    <t>Automatinė  funkcija: Rūšiavimo lusto sulygiavimas ir pozicionavimas su lazeriais bei kitais optiniais elementais</t>
  </si>
  <si>
    <t>Automatinė  funkcija: Automatinė rūšiavimo stebėsena ir aktyvi korekcija, siekiant išlaikyti rūšiavimo parametrų stabilumą</t>
  </si>
  <si>
    <t>Automatinė  funkcija: Rūšiavimo kasetės arba sortiravimo antgalio sulygiavimas ir pozicionavimas su lazeriais bei kitais optiniais elementais</t>
  </si>
  <si>
    <t>Prokariotinių ląstelių rūšiavimo sistemos garantinis laikotarpis</t>
  </si>
  <si>
    <t>3. Informuoja pirkėją apie prevencinius veiksmus (jei tokių būtina imtis),</t>
  </si>
  <si>
    <t>4. Teikia pirkėjui išsamias konsultacijas ir paaiškinimus,</t>
  </si>
  <si>
    <t>5. Gedimo atveju atvyksta remontuoti ne vėliau kaip per 3 darbo dienas nuo pranešimo apie prekės gedimą gavimo.</t>
  </si>
  <si>
    <t>6. Gedimo atveju Tiekėjo inžinierius telefonu ar el. paštu turi sureaguoti per 24 val. nuo pranešimo apie prekės gedimą gavimo ir informuoti Pirkėjo atstovą apie planuojamus imtis veiksmus.</t>
  </si>
  <si>
    <t>7. Rinkinys susidedantis iš ne mažiau kaip 3 skirtingo diametro sortiravimo antgalių (intervale 70 - 130 µm arba platesniame diapazone) arba ne mažiau kaip 3 skirtingų diametrų sortiravimo vienkartinių kasečių (tiekėjas turi pasiūlyti kiekvieno diametro po ne mažiau kaip po 80 vnt.),</t>
  </si>
  <si>
    <t>Turi būti ne mažiau 6 fluorescencijos ir ne mažiau vieno priekinio ir vieno šoninio išsibarstymo parametrų</t>
  </si>
  <si>
    <t>3. Sklaidos jautrumas ne daugiau kaip 0,5 μm.</t>
  </si>
  <si>
    <t>14</t>
  </si>
  <si>
    <t>1. Naudojimo instrukcija lietuvių arba anglų kalba,</t>
  </si>
  <si>
    <t>14. Tiekėjas turi užtikrinti galiojančių kalibravimo priemonių (pvz. fluorescuojantys rutuliukai, paleidimo rutuliukai ar pan.) nemokamą tiekimą siūlomos Sistemos garantiniu laikotarpiu,</t>
  </si>
  <si>
    <t>1. Analizės greitis ne mažiau kaip 50000 įvykių per sekundę,</t>
  </si>
  <si>
    <t>2. Rūšiavimo greitis ne mažiau kaip 30000 įvykių per sekundę.</t>
  </si>
  <si>
    <t>Mėginio analizės greitis, įvykių per sekundę</t>
  </si>
  <si>
    <t>Palyginamasis: interpoliacinis</t>
  </si>
  <si>
    <t>T3</t>
  </si>
  <si>
    <t>L3 =</t>
  </si>
  <si>
    <t>3. Kadangi siūlomo objekto techniniai pranašumai įvertinami dviem skirtingais vertinimo būdais, todėl parametrų įvertinimas apskaičiuojamas skirtingais metodais:</t>
  </si>
  <si>
    <t>3.1 Kadangi siūlomo objekto T1 ir T2 techniniai parametrai neturi skaitinės išraiškos (yra arba nėra), todėl parametrų įvertinimas apskaičiuojamas pagal metodiką:</t>
  </si>
  <si>
    <t>3.1.1 Jei siūlomas objektas turi nurodytą pranašumą gauna maksimalų balų skaičių pagal lyginamąjį svorį: T1 = L1 = 0.40, T2 = L2 = 0.40. Jei siūlomas objektas neturi nurodyto pranašumo gauna 0 balų: T1 = L1 = 0, T2 = L2 = 0.</t>
  </si>
  <si>
    <t>3.2 Siūlomo objekto T3 techninis parametras aprašomas palyginamuoju interpoliaciniu vertinimo būdu, todėl parametro įvertinimas apskaičiuojamas pagal metodiką:</t>
  </si>
  <si>
    <t>3.2.1 Jei siūlomas objektas turi parametro T3 didžiausią skaitinę vertę (Tmax) gauna maksimalų balų skaičių pagal lyginamąjį svorį: T3 = L3 = 0.20. Mažiausią parametro T3 skaitinę vertę (Tmin) turintis objektas gauna 0 balų: T3 = L3 = 0. Visais kitais atvejais vertinamo objekto (Tv) parametro įvertinimas skaičiuojamas pagal formulę:</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</si>
  <si>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</si>
  <si>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r>
      <t>Techninis pranašumas T3 (T3</t>
    </r>
    <r>
      <rPr>
        <b/>
        <vertAlign val="subscript"/>
        <sz val="12"/>
        <color theme="1"/>
        <rFont val="Times New Roman"/>
        <family val="1"/>
      </rPr>
      <t>n</t>
    </r>
    <r>
      <rPr>
        <b/>
        <sz val="12"/>
        <color theme="1"/>
        <rFont val="Times New Roman"/>
        <family val="1"/>
      </rPr>
      <t>)</t>
    </r>
  </si>
  <si>
    <r>
      <t>T1</t>
    </r>
    <r>
      <rPr>
        <vertAlign val="subscript"/>
        <sz val="12"/>
        <rFont val="Times New Roman"/>
        <family val="1"/>
      </rPr>
      <t>n</t>
    </r>
  </si>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</sst>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b/>
      <sz val="12"/>
      <color rgb="FFFF0000"/>
      <name val="Times New Roman"/>
      <family val="1"/>
    </font>
    <font>
      <b/>
      <u/>
      <sz val="12"/>
      <color theme="1"/>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i/>
      <sz val="12"/>
      <name val="Times New Roman"/>
      <family val="1"/>
    </font>
    <font>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2"/>
      <name val="Times New Roman"/>
      <family val="1"/>
      <charset val="186"/>
    </font>
    <font>
      <sz val="11"/>
      <name val="Calibri"/>
      <family val="2"/>
      <scheme val="minor"/>
    </font>
    <font>
      <sz val="22"/>
      <color rgb="FFFF0000"/>
      <name val="Times New Roman"/>
      <family val="1"/>
    </font>
    <font>
      <sz val="8"/>
      <name val="Calibri"/>
      <family val="2"/>
      <scheme val="minor"/>
    </font>
    <font>
      <sz val="12"/>
      <color rgb="FF000000"/>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22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6" fillId="5" borderId="0" xfId="0" applyFont="1" applyFill="1" applyAlignment="1">
      <alignment vertical="center"/>
    </xf>
    <xf numFmtId="0" fontId="7" fillId="5" borderId="0" xfId="0" applyFont="1" applyFill="1"/>
    <xf numFmtId="0" fontId="2" fillId="5" borderId="28"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5" fillId="5" borderId="0" xfId="0" applyFont="1" applyFill="1" applyAlignment="1">
      <alignment vertical="center" wrapText="1"/>
    </xf>
    <xf numFmtId="0" fontId="12" fillId="0" borderId="1" xfId="0" applyFont="1" applyBorder="1" applyAlignment="1" applyProtection="1">
      <alignment horizontal="center" vertical="center" wrapText="1"/>
      <protection locked="0"/>
    </xf>
    <xf numFmtId="0" fontId="1" fillId="5" borderId="0" xfId="0" applyFont="1" applyFill="1" applyAlignment="1">
      <alignment horizontal="justify"/>
    </xf>
    <xf numFmtId="0" fontId="1" fillId="4" borderId="0" xfId="0" applyFont="1" applyFill="1"/>
    <xf numFmtId="0" fontId="1" fillId="4" borderId="0" xfId="0" applyFont="1" applyFill="1" applyAlignment="1">
      <alignment horizontal="right"/>
    </xf>
    <xf numFmtId="0" fontId="1" fillId="5" borderId="1" xfId="0" applyFont="1" applyFill="1" applyBorder="1" applyAlignment="1">
      <alignment horizontal="center"/>
    </xf>
    <xf numFmtId="0" fontId="2" fillId="4" borderId="32" xfId="0" applyFont="1" applyFill="1" applyBorder="1" applyAlignment="1">
      <alignment horizontal="center" vertical="center"/>
    </xf>
    <xf numFmtId="0" fontId="1" fillId="4" borderId="17" xfId="0" applyFont="1" applyFill="1" applyBorder="1" applyAlignment="1">
      <alignment horizontal="center" vertical="center"/>
    </xf>
    <xf numFmtId="0" fontId="14"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center" vertical="center"/>
    </xf>
    <xf numFmtId="0" fontId="5" fillId="4" borderId="32" xfId="0" applyFont="1" applyFill="1" applyBorder="1" applyAlignment="1">
      <alignment horizontal="justify" wrapText="1"/>
    </xf>
    <xf numFmtId="0" fontId="5" fillId="4" borderId="17" xfId="0" applyFont="1" applyFill="1" applyBorder="1" applyAlignment="1">
      <alignment horizontal="center" vertical="center"/>
    </xf>
    <xf numFmtId="0" fontId="5" fillId="4" borderId="32" xfId="0" applyFont="1" applyFill="1" applyBorder="1" applyAlignment="1">
      <alignment horizontal="justify"/>
    </xf>
    <xf numFmtId="0" fontId="19" fillId="4" borderId="0" xfId="0" applyFont="1" applyFill="1" applyAlignment="1">
      <alignment horizontal="left"/>
    </xf>
    <xf numFmtId="0" fontId="5" fillId="4" borderId="0" xfId="0" applyFont="1" applyFill="1"/>
    <xf numFmtId="0" fontId="20" fillId="4" borderId="0" xfId="0" applyFont="1" applyFill="1" applyAlignment="1">
      <alignment horizontal="left"/>
    </xf>
    <xf numFmtId="0" fontId="5" fillId="4" borderId="0" xfId="0" applyFont="1" applyFill="1" applyAlignment="1">
      <alignment horizontal="left"/>
    </xf>
    <xf numFmtId="0" fontId="1" fillId="5" borderId="26" xfId="0" applyFont="1" applyFill="1" applyBorder="1" applyAlignment="1">
      <alignment horizontal="center" vertical="center"/>
    </xf>
    <xf numFmtId="0" fontId="2" fillId="5" borderId="32" xfId="0" applyFont="1" applyFill="1" applyBorder="1" applyAlignment="1">
      <alignment horizontal="center" vertical="center" wrapText="1"/>
    </xf>
    <xf numFmtId="0" fontId="25" fillId="5" borderId="0" xfId="0" applyFont="1" applyFill="1" applyAlignment="1">
      <alignment horizontal="justify" vertical="top" wrapText="1"/>
    </xf>
    <xf numFmtId="0" fontId="1" fillId="5" borderId="0" xfId="0" applyFont="1" applyFill="1" applyAlignment="1">
      <alignment horizontal="center" vertical="top"/>
    </xf>
    <xf numFmtId="0" fontId="5" fillId="5" borderId="0" xfId="0" applyFont="1" applyFill="1" applyAlignment="1">
      <alignment horizontal="center" vertical="center" wrapText="1"/>
    </xf>
    <xf numFmtId="0" fontId="11" fillId="5" borderId="0" xfId="0" applyFont="1" applyFill="1" applyAlignment="1">
      <alignment horizontal="center" vertical="center" wrapText="1"/>
    </xf>
    <xf numFmtId="2" fontId="5" fillId="5" borderId="0" xfId="0" applyNumberFormat="1" applyFont="1" applyFill="1" applyAlignment="1">
      <alignment vertical="center" wrapText="1"/>
    </xf>
    <xf numFmtId="0" fontId="5" fillId="0" borderId="1" xfId="0" applyFont="1" applyBorder="1" applyAlignment="1" applyProtection="1">
      <alignment horizontal="center" vertical="center" wrapText="1"/>
      <protection locked="0"/>
    </xf>
    <xf numFmtId="0" fontId="2" fillId="7" borderId="32" xfId="0" applyFont="1" applyFill="1" applyBorder="1" applyAlignment="1">
      <alignment horizontal="center" vertical="center"/>
    </xf>
    <xf numFmtId="0" fontId="16" fillId="4" borderId="32" xfId="0" applyFont="1" applyFill="1" applyBorder="1" applyAlignment="1">
      <alignment horizontal="center" vertical="center"/>
    </xf>
    <xf numFmtId="2" fontId="1" fillId="6" borderId="32" xfId="0" applyNumberFormat="1" applyFont="1" applyFill="1" applyBorder="1" applyAlignment="1">
      <alignment horizontal="center" vertical="center"/>
    </xf>
    <xf numFmtId="0" fontId="1" fillId="6" borderId="32" xfId="0" applyFont="1" applyFill="1" applyBorder="1" applyAlignment="1">
      <alignment horizontal="center" vertical="center"/>
    </xf>
    <xf numFmtId="2" fontId="1" fillId="8" borderId="28" xfId="0" applyNumberFormat="1" applyFont="1" applyFill="1" applyBorder="1" applyAlignment="1">
      <alignment horizontal="center" vertical="center"/>
    </xf>
    <xf numFmtId="0" fontId="1" fillId="0" borderId="32" xfId="0" applyFont="1" applyBorder="1" applyAlignment="1">
      <alignment horizontal="center" vertical="center"/>
    </xf>
    <xf numFmtId="0" fontId="14" fillId="0" borderId="0" xfId="0" applyFont="1" applyAlignment="1">
      <alignment horizontal="left"/>
    </xf>
    <xf numFmtId="0" fontId="24" fillId="0" borderId="0" xfId="0" applyFont="1"/>
    <xf numFmtId="0" fontId="2" fillId="5" borderId="32" xfId="0" applyFont="1" applyFill="1" applyBorder="1" applyAlignment="1">
      <alignment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5" fillId="0" borderId="32" xfId="0" applyFont="1" applyBorder="1" applyAlignment="1">
      <alignment horizontal="center" vertical="center" wrapText="1"/>
    </xf>
    <xf numFmtId="2" fontId="5" fillId="4" borderId="31" xfId="0" applyNumberFormat="1" applyFont="1" applyFill="1" applyBorder="1" applyAlignment="1">
      <alignment vertical="center" wrapText="1"/>
    </xf>
    <xf numFmtId="2" fontId="5" fillId="4" borderId="29" xfId="0" applyNumberFormat="1" applyFont="1" applyFill="1" applyBorder="1" applyAlignment="1">
      <alignment vertical="center" wrapText="1"/>
    </xf>
    <xf numFmtId="14" fontId="26" fillId="3" borderId="1" xfId="0" applyNumberFormat="1" applyFont="1" applyFill="1" applyBorder="1" applyAlignment="1" applyProtection="1">
      <alignment vertical="top" wrapText="1"/>
      <protection locked="0"/>
    </xf>
    <xf numFmtId="0" fontId="20" fillId="0" borderId="1" xfId="0" applyFont="1" applyBorder="1" applyAlignment="1" applyProtection="1">
      <alignment horizontal="justify" vertical="center" wrapText="1"/>
      <protection locked="0"/>
    </xf>
    <xf numFmtId="0" fontId="2" fillId="5" borderId="0" xfId="0" applyFont="1" applyFill="1" applyAlignment="1">
      <alignment horizontal="right" vertical="center" wrapText="1"/>
    </xf>
    <xf numFmtId="0" fontId="2" fillId="6" borderId="32" xfId="0" applyFont="1" applyFill="1" applyBorder="1" applyAlignment="1">
      <alignment horizontal="center" vertical="center"/>
    </xf>
    <xf numFmtId="0" fontId="2" fillId="6" borderId="32" xfId="0" applyFont="1" applyFill="1" applyBorder="1" applyAlignment="1">
      <alignment horizontal="justify" vertical="center" wrapText="1"/>
    </xf>
    <xf numFmtId="0" fontId="1" fillId="4" borderId="36" xfId="0" applyFont="1" applyFill="1" applyBorder="1" applyAlignment="1">
      <alignment horizontal="center" vertical="center"/>
    </xf>
    <xf numFmtId="0" fontId="14" fillId="5" borderId="0" xfId="0" applyFont="1" applyFill="1" applyAlignment="1">
      <alignment horizontal="left"/>
    </xf>
    <xf numFmtId="0" fontId="1" fillId="5" borderId="0" xfId="0" applyFont="1" applyFill="1" applyAlignment="1">
      <alignment horizontal="left"/>
    </xf>
    <xf numFmtId="0" fontId="1" fillId="5" borderId="0" xfId="0" applyFont="1" applyFill="1" applyAlignment="1">
      <alignment horizontal="right"/>
    </xf>
    <xf numFmtId="0" fontId="1" fillId="5" borderId="1" xfId="0" applyFont="1" applyFill="1" applyBorder="1" applyAlignment="1">
      <alignment horizontal="justify" vertical="top" wrapText="1"/>
    </xf>
    <xf numFmtId="0" fontId="5" fillId="5" borderId="33" xfId="0" applyFont="1" applyFill="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1" fillId="5" borderId="0" xfId="0" applyFont="1" applyFill="1" applyAlignment="1">
      <alignment horizontal="justify" vertical="top" wrapText="1"/>
    </xf>
    <xf numFmtId="0" fontId="0" fillId="6" borderId="0" xfId="0" applyFill="1"/>
    <xf numFmtId="0" fontId="27" fillId="5" borderId="0" xfId="0" applyFont="1" applyFill="1"/>
    <xf numFmtId="0" fontId="1" fillId="5" borderId="1" xfId="0" applyFont="1" applyFill="1" applyBorder="1" applyAlignment="1">
      <alignment horizontal="center" vertical="top" wrapText="1"/>
    </xf>
    <xf numFmtId="0" fontId="2" fillId="5" borderId="0" xfId="0" applyFont="1" applyFill="1" applyAlignment="1">
      <alignment horizontal="justify" vertical="center" wrapText="1"/>
    </xf>
    <xf numFmtId="0" fontId="5" fillId="4" borderId="27" xfId="0" applyFont="1" applyFill="1" applyBorder="1" applyAlignment="1">
      <alignment horizontal="center" vertical="center"/>
    </xf>
    <xf numFmtId="0" fontId="1" fillId="0" borderId="0" xfId="0" applyFont="1" applyAlignment="1">
      <alignment horizontal="right" indent="4"/>
    </xf>
    <xf numFmtId="0" fontId="1" fillId="0" borderId="0" xfId="0" applyFont="1" applyAlignment="1">
      <alignment horizontal="right" indent="2"/>
    </xf>
    <xf numFmtId="0" fontId="5" fillId="0" borderId="0" xfId="0" applyFont="1" applyAlignment="1">
      <alignment horizontal="right" indent="2"/>
    </xf>
    <xf numFmtId="0" fontId="5" fillId="0" borderId="0" xfId="0" applyFont="1" applyAlignment="1">
      <alignment horizontal="right" vertical="center" wrapText="1" indent="2"/>
    </xf>
    <xf numFmtId="0" fontId="5" fillId="0" borderId="1" xfId="0" applyFont="1" applyBorder="1" applyAlignment="1">
      <alignment horizontal="justify" vertical="center" wrapText="1"/>
    </xf>
    <xf numFmtId="0" fontId="1" fillId="5" borderId="1" xfId="0" applyFont="1" applyFill="1" applyBorder="1" applyAlignment="1">
      <alignment vertical="top" wrapText="1"/>
    </xf>
    <xf numFmtId="0" fontId="1" fillId="5" borderId="26" xfId="0" applyFont="1" applyFill="1" applyBorder="1" applyAlignment="1">
      <alignment horizontal="center" vertical="top" wrapText="1"/>
    </xf>
    <xf numFmtId="0" fontId="1" fillId="5" borderId="26" xfId="0" applyFont="1" applyFill="1" applyBorder="1" applyAlignment="1">
      <alignment horizontal="left" vertical="top" wrapText="1"/>
    </xf>
    <xf numFmtId="0" fontId="1" fillId="5" borderId="17" xfId="0" applyFont="1" applyFill="1" applyBorder="1" applyAlignment="1">
      <alignment horizontal="justify" vertical="top" wrapText="1"/>
    </xf>
    <xf numFmtId="0" fontId="29" fillId="5" borderId="1" xfId="0" applyFont="1" applyFill="1" applyBorder="1" applyAlignment="1">
      <alignment horizontal="justify" vertical="top" wrapText="1"/>
    </xf>
    <xf numFmtId="0" fontId="5" fillId="4" borderId="17" xfId="0" applyFont="1" applyFill="1" applyBorder="1" applyAlignment="1" applyProtection="1">
      <alignment horizontal="justify" vertical="top" wrapText="1"/>
      <protection locked="0"/>
    </xf>
    <xf numFmtId="0" fontId="5" fillId="5" borderId="1" xfId="0" applyFont="1" applyFill="1" applyBorder="1" applyAlignment="1">
      <alignment horizontal="justify" vertical="top" wrapText="1"/>
    </xf>
    <xf numFmtId="0" fontId="5" fillId="5" borderId="1" xfId="0" applyFont="1" applyFill="1" applyBorder="1" applyAlignment="1">
      <alignment horizontal="center" vertical="center" wrapText="1"/>
    </xf>
    <xf numFmtId="0" fontId="5" fillId="5" borderId="0" xfId="0" applyFont="1" applyFill="1" applyAlignment="1">
      <alignment horizontal="justify" vertical="top" wrapText="1"/>
    </xf>
    <xf numFmtId="0" fontId="1" fillId="0" borderId="1" xfId="0" applyFont="1" applyBorder="1" applyAlignment="1">
      <alignment horizontal="justify" vertical="top" wrapText="1"/>
    </xf>
    <xf numFmtId="0" fontId="11" fillId="0" borderId="29" xfId="0" applyFont="1" applyBorder="1" applyAlignment="1">
      <alignment horizontal="center" vertical="center" wrapText="1"/>
    </xf>
    <xf numFmtId="2" fontId="5" fillId="4" borderId="38" xfId="0" applyNumberFormat="1" applyFont="1" applyFill="1" applyBorder="1" applyAlignment="1">
      <alignment vertical="center" wrapText="1"/>
    </xf>
    <xf numFmtId="2" fontId="5" fillId="4" borderId="39" xfId="0" applyNumberFormat="1" applyFont="1" applyFill="1" applyBorder="1" applyAlignment="1">
      <alignment vertical="center" wrapText="1"/>
    </xf>
    <xf numFmtId="2" fontId="5" fillId="4" borderId="29" xfId="0" applyNumberFormat="1" applyFont="1" applyFill="1" applyBorder="1" applyAlignment="1">
      <alignment horizontal="right" vertical="center" wrapText="1"/>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 fillId="5" borderId="18" xfId="0" applyFont="1" applyFill="1" applyBorder="1" applyAlignment="1">
      <alignment horizontal="left"/>
    </xf>
    <xf numFmtId="0" fontId="1" fillId="5" borderId="19" xfId="0" applyFont="1" applyFill="1" applyBorder="1" applyAlignment="1">
      <alignment horizontal="left"/>
    </xf>
    <xf numFmtId="0" fontId="1" fillId="5" borderId="17" xfId="0" applyFont="1" applyFill="1" applyBorder="1" applyAlignment="1">
      <alignment horizontal="left"/>
    </xf>
    <xf numFmtId="0" fontId="15" fillId="5" borderId="0" xfId="0" applyFont="1" applyFill="1" applyAlignment="1">
      <alignment horizontal="center"/>
    </xf>
    <xf numFmtId="0" fontId="1" fillId="5" borderId="33" xfId="0" applyFont="1" applyFill="1" applyBorder="1" applyAlignment="1">
      <alignment horizontal="justify"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1" fillId="5" borderId="0" xfId="0" applyFont="1" applyFill="1" applyAlignment="1">
      <alignment horizontal="justify" vertical="top" wrapText="1"/>
    </xf>
    <xf numFmtId="0" fontId="5" fillId="0" borderId="29" xfId="0" applyFont="1" applyBorder="1" applyAlignment="1">
      <alignment horizontal="justify" vertical="center" wrapText="1"/>
    </xf>
    <xf numFmtId="0" fontId="5" fillId="0" borderId="31" xfId="0" applyFont="1" applyBorder="1" applyAlignment="1">
      <alignment horizontal="justify" vertical="center" wrapText="1"/>
    </xf>
    <xf numFmtId="0" fontId="2" fillId="5" borderId="29"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9" fillId="5" borderId="29" xfId="0" applyFont="1" applyFill="1" applyBorder="1" applyAlignment="1">
      <alignment vertical="center" wrapText="1"/>
    </xf>
    <xf numFmtId="0" fontId="9" fillId="5" borderId="30" xfId="0" applyFont="1" applyFill="1" applyBorder="1" applyAlignment="1">
      <alignment vertical="center" wrapText="1"/>
    </xf>
    <xf numFmtId="0" fontId="9" fillId="5" borderId="31" xfId="0" applyFont="1" applyFill="1" applyBorder="1" applyAlignment="1">
      <alignment vertical="center" wrapText="1"/>
    </xf>
    <xf numFmtId="0" fontId="1" fillId="5" borderId="0" xfId="0" applyFont="1" applyFill="1" applyAlignment="1">
      <alignment horizontal="justify"/>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 fillId="5" borderId="0" xfId="0" applyFont="1" applyFill="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29" fillId="5" borderId="1" xfId="0" applyFont="1" applyFill="1" applyBorder="1" applyAlignment="1">
      <alignment horizontal="justify" vertical="top" wrapText="1"/>
    </xf>
    <xf numFmtId="0" fontId="1" fillId="5" borderId="26" xfId="0" applyFont="1" applyFill="1" applyBorder="1" applyAlignment="1">
      <alignment horizontal="center" vertical="top" wrapText="1"/>
    </xf>
    <xf numFmtId="0" fontId="1" fillId="5" borderId="37" xfId="0" applyFont="1" applyFill="1" applyBorder="1" applyAlignment="1">
      <alignment horizontal="center" vertical="top" wrapText="1"/>
    </xf>
    <xf numFmtId="0" fontId="1" fillId="5" borderId="26" xfId="0" applyFont="1" applyFill="1" applyBorder="1" applyAlignment="1">
      <alignment horizontal="left" vertical="top" wrapText="1"/>
    </xf>
    <xf numFmtId="0" fontId="1" fillId="5" borderId="37" xfId="0" applyFont="1" applyFill="1" applyBorder="1" applyAlignment="1">
      <alignment horizontal="left" vertical="top" wrapText="1"/>
    </xf>
    <xf numFmtId="0" fontId="1" fillId="5" borderId="1" xfId="0" applyFont="1" applyFill="1" applyBorder="1" applyAlignment="1">
      <alignment vertical="top" wrapText="1"/>
    </xf>
    <xf numFmtId="0" fontId="1" fillId="5" borderId="27" xfId="0" applyFont="1" applyFill="1" applyBorder="1" applyAlignment="1">
      <alignment horizontal="center" vertical="top" wrapText="1"/>
    </xf>
    <xf numFmtId="0" fontId="1" fillId="5" borderId="27" xfId="0" applyFont="1" applyFill="1" applyBorder="1" applyAlignment="1">
      <alignment horizontal="left" vertical="top" wrapText="1"/>
    </xf>
    <xf numFmtId="0" fontId="17" fillId="5" borderId="0" xfId="0" applyFont="1" applyFill="1" applyAlignment="1">
      <alignment horizontal="center" vertical="center"/>
    </xf>
    <xf numFmtId="0" fontId="1" fillId="5" borderId="0" xfId="0" applyFont="1" applyFill="1" applyAlignment="1">
      <alignment horizontal="left"/>
    </xf>
    <xf numFmtId="0" fontId="1" fillId="5" borderId="0" xfId="0" applyFont="1" applyFill="1" applyAlignment="1">
      <alignment horizontal="justify" wrapText="1"/>
    </xf>
    <xf numFmtId="0" fontId="1" fillId="4" borderId="0" xfId="0" applyFont="1" applyFill="1" applyAlignment="1">
      <alignment horizontal="left"/>
    </xf>
    <xf numFmtId="0" fontId="17"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27686</xdr:colOff>
      <xdr:row>40</xdr:row>
      <xdr:rowOff>128301</xdr:rowOff>
    </xdr:from>
    <xdr:ext cx="1486241" cy="692177"/>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3D8A598C-DA19-440A-8DDC-0750A3749B34}"/>
                </a:ext>
              </a:extLst>
            </xdr:cNvPr>
            <xdr:cNvSpPr txBox="1"/>
          </xdr:nvSpPr>
          <xdr:spPr>
            <a:xfrm>
              <a:off x="4406343" y="10060838"/>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3660839</xdr:colOff>
      <xdr:row>24</xdr:row>
      <xdr:rowOff>13698</xdr:rowOff>
    </xdr:from>
    <xdr:to>
      <xdr:col>2</xdr:col>
      <xdr:colOff>1098053</xdr:colOff>
      <xdr:row>25</xdr:row>
      <xdr:rowOff>184961</xdr:rowOff>
    </xdr:to>
    <xdr:pic>
      <xdr:nvPicPr>
        <xdr:cNvPr id="5" name="Picture 4">
          <a:extLst>
            <a:ext uri="{FF2B5EF4-FFF2-40B4-BE49-F238E27FC236}">
              <a16:creationId xmlns:a16="http://schemas.microsoft.com/office/drawing/2014/main" id="{73D4B3E7-5720-404D-8583-9A1D314D3B5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1839" y="7074898"/>
          <a:ext cx="1441947" cy="374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3600915</xdr:colOff>
      <xdr:row>35</xdr:row>
      <xdr:rowOff>7744</xdr:rowOff>
    </xdr:from>
    <xdr:to>
      <xdr:col>3</xdr:col>
      <xdr:colOff>5677</xdr:colOff>
      <xdr:row>37</xdr:row>
      <xdr:rowOff>39683</xdr:rowOff>
    </xdr:to>
    <xdr:pic>
      <xdr:nvPicPr>
        <xdr:cNvPr id="2" name="Picture 1">
          <a:extLst>
            <a:ext uri="{FF2B5EF4-FFF2-40B4-BE49-F238E27FC236}">
              <a16:creationId xmlns:a16="http://schemas.microsoft.com/office/drawing/2014/main" id="{36AB80D5-B986-AF4D-80C5-BA5B4E8E647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0366" y="8045915"/>
          <a:ext cx="1980372" cy="434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44"/>
  <sheetViews>
    <sheetView topLeftCell="A11" zoomScale="117" zoomScaleNormal="85" workbookViewId="0">
      <selection activeCell="G36" sqref="G36"/>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8" t="s">
        <v>0</v>
      </c>
      <c r="C2" s="19"/>
    </row>
    <row r="3" spans="2:7" x14ac:dyDescent="0.2">
      <c r="B3" s="18"/>
      <c r="C3" s="19"/>
    </row>
    <row r="4" spans="2:7" x14ac:dyDescent="0.2">
      <c r="B4" s="15" t="s">
        <v>1</v>
      </c>
      <c r="C4" s="18" t="s">
        <v>129</v>
      </c>
    </row>
    <row r="5" spans="2:7" x14ac:dyDescent="0.2">
      <c r="C5" s="19"/>
    </row>
    <row r="6" spans="2:7" x14ac:dyDescent="0.2">
      <c r="B6" s="22" t="s">
        <v>2</v>
      </c>
      <c r="C6" s="79"/>
    </row>
    <row r="8" spans="2:7" x14ac:dyDescent="0.2">
      <c r="B8" s="121" t="s">
        <v>29</v>
      </c>
      <c r="C8" s="121"/>
      <c r="D8" s="122"/>
      <c r="E8" s="123"/>
      <c r="F8" s="123"/>
      <c r="G8" s="124"/>
    </row>
    <row r="9" spans="2:7" ht="16.25" customHeight="1" x14ac:dyDescent="0.2">
      <c r="B9" s="125" t="s">
        <v>32</v>
      </c>
      <c r="C9" s="126"/>
      <c r="D9" s="127"/>
      <c r="E9" s="128"/>
      <c r="F9" s="128"/>
      <c r="G9" s="128"/>
    </row>
    <row r="10" spans="2:7" ht="16.25" customHeight="1" x14ac:dyDescent="0.2">
      <c r="B10" s="125" t="s">
        <v>30</v>
      </c>
      <c r="C10" s="126"/>
      <c r="D10" s="127"/>
      <c r="E10" s="128"/>
      <c r="F10" s="128"/>
      <c r="G10" s="128"/>
    </row>
    <row r="11" spans="2:7" ht="16.25" customHeight="1" x14ac:dyDescent="0.2">
      <c r="B11" s="121" t="s">
        <v>31</v>
      </c>
      <c r="C11" s="121"/>
      <c r="D11" s="127"/>
      <c r="E11" s="128"/>
      <c r="F11" s="128"/>
      <c r="G11" s="128"/>
    </row>
    <row r="12" spans="2:7" ht="31" customHeight="1" x14ac:dyDescent="0.2">
      <c r="B12" s="129" t="s">
        <v>3</v>
      </c>
      <c r="C12" s="130"/>
      <c r="D12" s="127"/>
      <c r="E12" s="128"/>
      <c r="F12" s="128"/>
      <c r="G12" s="128"/>
    </row>
    <row r="13" spans="2:7" ht="16.25" customHeight="1" x14ac:dyDescent="0.2">
      <c r="B13" s="121" t="s">
        <v>4</v>
      </c>
      <c r="C13" s="121"/>
      <c r="D13" s="122"/>
      <c r="E13" s="123"/>
      <c r="F13" s="123"/>
      <c r="G13" s="124"/>
    </row>
    <row r="14" spans="2:7" ht="16.25" customHeight="1" x14ac:dyDescent="0.2">
      <c r="B14" s="121" t="s">
        <v>33</v>
      </c>
      <c r="C14" s="121"/>
      <c r="D14" s="122"/>
      <c r="E14" s="123"/>
      <c r="F14" s="123"/>
      <c r="G14" s="124"/>
    </row>
    <row r="15" spans="2:7" ht="31" customHeight="1" x14ac:dyDescent="0.2">
      <c r="B15" s="121" t="s">
        <v>5</v>
      </c>
      <c r="C15" s="121"/>
      <c r="D15" s="122"/>
      <c r="E15" s="123"/>
      <c r="F15" s="123"/>
      <c r="G15" s="124"/>
    </row>
    <row r="16" spans="2:7" ht="31" customHeight="1" x14ac:dyDescent="0.2">
      <c r="B16" s="121" t="s">
        <v>6</v>
      </c>
      <c r="C16" s="121"/>
      <c r="D16" s="122"/>
      <c r="E16" s="123"/>
      <c r="F16" s="123"/>
      <c r="G16" s="124"/>
    </row>
    <row r="17" spans="2:8" ht="18" customHeight="1" x14ac:dyDescent="0.2">
      <c r="B17" s="16"/>
      <c r="D17" s="21"/>
      <c r="E17" s="21"/>
      <c r="F17" s="21"/>
      <c r="G17" s="21"/>
    </row>
    <row r="18" spans="2:8" x14ac:dyDescent="0.2">
      <c r="B18" s="133" t="s">
        <v>7</v>
      </c>
      <c r="C18" s="133"/>
      <c r="D18" s="133"/>
      <c r="E18" s="133"/>
      <c r="F18" s="133"/>
      <c r="G18" s="133"/>
    </row>
    <row r="19" spans="2:8" x14ac:dyDescent="0.2">
      <c r="B19" s="131" t="s">
        <v>8</v>
      </c>
      <c r="C19" s="134"/>
      <c r="D19" s="134"/>
      <c r="E19" s="134"/>
      <c r="F19" s="134"/>
      <c r="G19" s="134"/>
    </row>
    <row r="20" spans="2:8" x14ac:dyDescent="0.2">
      <c r="B20" s="131" t="s">
        <v>9</v>
      </c>
      <c r="C20" s="134"/>
      <c r="D20" s="134"/>
      <c r="E20" s="134"/>
      <c r="F20" s="134"/>
      <c r="G20" s="134"/>
    </row>
    <row r="21" spans="2:8" x14ac:dyDescent="0.2">
      <c r="B21" s="131" t="s">
        <v>10</v>
      </c>
      <c r="C21" s="134"/>
      <c r="D21" s="134"/>
      <c r="E21" s="134"/>
      <c r="F21" s="134"/>
      <c r="G21" s="134"/>
    </row>
    <row r="22" spans="2:8" x14ac:dyDescent="0.2">
      <c r="B22" s="131" t="s">
        <v>11</v>
      </c>
      <c r="C22" s="131"/>
      <c r="D22" s="131"/>
      <c r="E22" s="131"/>
      <c r="F22" s="131"/>
      <c r="G22" s="131"/>
    </row>
    <row r="23" spans="2:8" x14ac:dyDescent="0.2">
      <c r="B23" s="132" t="s">
        <v>12</v>
      </c>
      <c r="C23" s="132"/>
      <c r="D23" s="132"/>
      <c r="E23" s="132"/>
      <c r="F23" s="132"/>
      <c r="G23" s="132"/>
    </row>
    <row r="24" spans="2:8" x14ac:dyDescent="0.2">
      <c r="B24" s="131" t="s">
        <v>13</v>
      </c>
      <c r="C24" s="131"/>
      <c r="D24" s="131"/>
      <c r="E24" s="131"/>
      <c r="F24" s="131"/>
      <c r="G24" s="131"/>
    </row>
    <row r="27" spans="2:8" x14ac:dyDescent="0.2">
      <c r="B27" s="116" t="s">
        <v>82</v>
      </c>
      <c r="C27" s="116"/>
      <c r="D27" s="116"/>
      <c r="E27" s="116"/>
      <c r="F27" s="116"/>
      <c r="G27" s="116"/>
      <c r="H27" s="116"/>
    </row>
    <row r="28" spans="2:8" x14ac:dyDescent="0.2">
      <c r="B28" s="13"/>
      <c r="C28" s="13"/>
    </row>
    <row r="29" spans="2:8" ht="34" x14ac:dyDescent="0.2">
      <c r="B29" s="35" t="s">
        <v>16</v>
      </c>
      <c r="C29" s="35" t="s">
        <v>69</v>
      </c>
      <c r="D29" s="35" t="s">
        <v>70</v>
      </c>
      <c r="E29" s="29" t="s">
        <v>71</v>
      </c>
      <c r="F29" s="29" t="s">
        <v>72</v>
      </c>
      <c r="G29" s="29" t="s">
        <v>73</v>
      </c>
      <c r="H29" s="29" t="s">
        <v>74</v>
      </c>
    </row>
    <row r="30" spans="2:8" ht="34" x14ac:dyDescent="0.2">
      <c r="B30" s="30" t="s">
        <v>134</v>
      </c>
      <c r="C30" s="80"/>
      <c r="D30" s="80"/>
      <c r="E30" s="36">
        <v>1</v>
      </c>
      <c r="F30" s="64"/>
      <c r="G30" s="37">
        <f>E30*F30</f>
        <v>0</v>
      </c>
      <c r="H30" s="37">
        <f>G30*1.21</f>
        <v>0</v>
      </c>
    </row>
    <row r="31" spans="2:8" x14ac:dyDescent="0.2">
      <c r="B31" s="13"/>
      <c r="C31" s="13"/>
    </row>
    <row r="32" spans="2:8" x14ac:dyDescent="0.2">
      <c r="B32" s="116" t="s">
        <v>75</v>
      </c>
      <c r="C32" s="116"/>
      <c r="D32" s="116"/>
      <c r="E32" s="116"/>
    </row>
    <row r="33" spans="2:8" x14ac:dyDescent="0.2">
      <c r="B33" s="13"/>
      <c r="C33" s="13"/>
    </row>
    <row r="34" spans="2:8" ht="34" x14ac:dyDescent="0.2">
      <c r="B34" s="29" t="s">
        <v>15</v>
      </c>
      <c r="C34" s="117" t="s">
        <v>76</v>
      </c>
      <c r="D34" s="117"/>
      <c r="E34" s="38" t="s">
        <v>124</v>
      </c>
    </row>
    <row r="35" spans="2:8" ht="34" customHeight="1" x14ac:dyDescent="0.2">
      <c r="B35" s="89" t="s">
        <v>63</v>
      </c>
      <c r="C35" s="119" t="s">
        <v>185</v>
      </c>
      <c r="D35" s="119"/>
      <c r="E35" s="90"/>
      <c r="F35" s="39"/>
    </row>
    <row r="36" spans="2:8" ht="34" customHeight="1" x14ac:dyDescent="0.2">
      <c r="B36" s="109" t="s">
        <v>64</v>
      </c>
      <c r="C36" s="119" t="s">
        <v>184</v>
      </c>
      <c r="D36" s="119"/>
      <c r="E36" s="90"/>
      <c r="F36" s="39"/>
      <c r="G36" s="13" t="s">
        <v>131</v>
      </c>
    </row>
    <row r="37" spans="2:8" ht="34" customHeight="1" x14ac:dyDescent="0.2">
      <c r="B37" s="109" t="s">
        <v>202</v>
      </c>
      <c r="C37" s="119" t="s">
        <v>200</v>
      </c>
      <c r="D37" s="119"/>
      <c r="E37" s="90"/>
      <c r="F37" s="39"/>
    </row>
    <row r="38" spans="2:8" x14ac:dyDescent="0.2">
      <c r="B38" s="13"/>
      <c r="C38" s="13"/>
    </row>
    <row r="39" spans="2:8" x14ac:dyDescent="0.2">
      <c r="B39" s="116" t="s">
        <v>77</v>
      </c>
      <c r="C39" s="116"/>
      <c r="D39" s="116"/>
    </row>
    <row r="40" spans="2:8" x14ac:dyDescent="0.2">
      <c r="B40" s="13"/>
      <c r="D40" s="16"/>
      <c r="E40" s="16"/>
      <c r="F40" s="16"/>
      <c r="G40" s="16"/>
      <c r="H40" s="16"/>
    </row>
    <row r="41" spans="2:8" ht="17" x14ac:dyDescent="0.2">
      <c r="B41" s="120" t="s">
        <v>78</v>
      </c>
      <c r="C41" s="120"/>
      <c r="D41" s="38" t="s">
        <v>79</v>
      </c>
      <c r="E41" s="29" t="s">
        <v>80</v>
      </c>
      <c r="F41" s="16"/>
      <c r="G41" s="16"/>
      <c r="H41" s="16"/>
    </row>
    <row r="42" spans="2:8" ht="30" customHeight="1" x14ac:dyDescent="0.2">
      <c r="B42" s="118" t="s">
        <v>187</v>
      </c>
      <c r="C42" s="118"/>
      <c r="D42" s="40"/>
      <c r="E42" s="17" t="s">
        <v>81</v>
      </c>
      <c r="F42" s="16"/>
      <c r="G42" s="16"/>
      <c r="H42" s="16"/>
    </row>
    <row r="44" spans="2:8" x14ac:dyDescent="0.2">
      <c r="B44" s="16"/>
    </row>
  </sheetData>
  <mergeCells count="34">
    <mergeCell ref="B22:G22"/>
    <mergeCell ref="B23:G23"/>
    <mergeCell ref="B24:G24"/>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 ref="B27:H27"/>
    <mergeCell ref="B32:E32"/>
    <mergeCell ref="C34:D34"/>
    <mergeCell ref="B42:C42"/>
    <mergeCell ref="C35:D35"/>
    <mergeCell ref="C36:D36"/>
    <mergeCell ref="B39:D39"/>
    <mergeCell ref="B41:C41"/>
    <mergeCell ref="C37:D37"/>
  </mergeCells>
  <phoneticPr fontId="28" type="noConversion"/>
  <dataValidations count="5">
    <dataValidation type="list" allowBlank="1" showInputMessage="1" showErrorMessage="1" prompt="Pasirinkti garantinio laikotarpio reikšmę" sqref="D42" xr:uid="{6EBAF3B1-D3F2-4A6E-A6A3-60FCE14BC993}">
      <formula1>"2,3,4,5"</formula1>
    </dataValidation>
    <dataValidation allowBlank="1" sqref="B42:C42" xr:uid="{B9F8BF50-18F0-43D2-BD45-727FCDC26BE0}"/>
    <dataValidation type="list" allowBlank="1" showInputMessage="1" showErrorMessage="1" prompt="Įrašyti siūlomo prietaiso parametro vertę" sqref="E35:E36" xr:uid="{3CF6F91C-EDE8-244C-A897-B3CDECD2B77B}">
      <formula1>"YRA,NĖRA"</formula1>
    </dataValidation>
    <dataValidation allowBlank="1" prompt="Pasirinkti parametro vertę: yra / nėra" sqref="F35:F37" xr:uid="{F27E0DF4-9B44-4185-839A-9C11C9154A58}"/>
    <dataValidation allowBlank="1" showInputMessage="1" showErrorMessage="1" prompt="Įrašyti siūlomo prietaiso parametro vertę" sqref="E37" xr:uid="{A9E73384-04D3-0144-AC7C-2517F1589C7E}"/>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250B-155B-428F-9885-EC957F92B25F}">
  <dimension ref="B1:H4"/>
  <sheetViews>
    <sheetView zoomScaleNormal="85" workbookViewId="0">
      <selection activeCell="F38" sqref="F38"/>
    </sheetView>
  </sheetViews>
  <sheetFormatPr baseColWidth="10" defaultColWidth="9.1640625" defaultRowHeight="16" x14ac:dyDescent="0.2"/>
  <cols>
    <col min="1" max="2" width="9.1640625" style="13"/>
    <col min="3" max="3" width="25.83203125" style="13" customWidth="1"/>
    <col min="4" max="5" width="11" style="13" bestFit="1" customWidth="1"/>
    <col min="6" max="6" width="40.5" style="13" customWidth="1"/>
    <col min="7" max="7" width="11" style="13" bestFit="1" customWidth="1"/>
    <col min="8" max="8" width="13.5" style="13" bestFit="1" customWidth="1"/>
    <col min="9" max="12" width="11" style="13" bestFit="1" customWidth="1"/>
    <col min="13" max="13" width="12.1640625" style="13" bestFit="1" customWidth="1"/>
    <col min="14" max="16384" width="9.1640625" style="13"/>
  </cols>
  <sheetData>
    <row r="1" spans="2:8" ht="20" x14ac:dyDescent="0.2">
      <c r="B1" s="138" t="s">
        <v>86</v>
      </c>
      <c r="C1" s="138"/>
      <c r="D1" s="138"/>
      <c r="E1" s="138"/>
      <c r="F1" s="138"/>
      <c r="G1" s="138"/>
      <c r="H1" s="138"/>
    </row>
    <row r="3" spans="2:8" ht="15.75" customHeight="1" x14ac:dyDescent="0.2">
      <c r="B3" s="139" t="s">
        <v>87</v>
      </c>
      <c r="C3" s="140"/>
      <c r="D3" s="140"/>
      <c r="E3" s="140"/>
      <c r="F3" s="141"/>
      <c r="G3" s="57">
        <v>2</v>
      </c>
      <c r="H3" s="57" t="s">
        <v>81</v>
      </c>
    </row>
    <row r="4" spans="2:8" x14ac:dyDescent="0.2">
      <c r="B4" s="135" t="s">
        <v>117</v>
      </c>
      <c r="C4" s="136"/>
      <c r="D4" s="136"/>
      <c r="E4" s="136"/>
      <c r="F4" s="137"/>
      <c r="G4" s="37">
        <v>8</v>
      </c>
      <c r="H4" s="44" t="s">
        <v>88</v>
      </c>
    </row>
  </sheetData>
  <mergeCells count="3">
    <mergeCell ref="B4:F4"/>
    <mergeCell ref="B1:H1"/>
    <mergeCell ref="B3:F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G45"/>
  <sheetViews>
    <sheetView topLeftCell="A14" zoomScale="164" zoomScaleNormal="85" workbookViewId="0">
      <selection activeCell="B26" sqref="B26"/>
    </sheetView>
  </sheetViews>
  <sheetFormatPr baseColWidth="10" defaultColWidth="9.1640625" defaultRowHeight="16" x14ac:dyDescent="0.2"/>
  <cols>
    <col min="1" max="1" width="5" style="13" customWidth="1"/>
    <col min="2" max="2" width="52.5" style="13" customWidth="1"/>
    <col min="3" max="3" width="20.6640625" style="13" customWidth="1"/>
    <col min="4" max="4" width="19.83203125" style="13" customWidth="1"/>
    <col min="5" max="5" width="16.33203125" style="13" customWidth="1"/>
    <col min="6" max="6" width="19.6640625" style="13" customWidth="1"/>
    <col min="7" max="16384" width="9.1640625" style="13"/>
  </cols>
  <sheetData>
    <row r="1" spans="1:7" ht="18" x14ac:dyDescent="0.2">
      <c r="A1" s="31" t="s">
        <v>54</v>
      </c>
      <c r="B1" s="32"/>
      <c r="C1" s="32"/>
      <c r="D1" s="32"/>
    </row>
    <row r="2" spans="1:7" ht="18" x14ac:dyDescent="0.2">
      <c r="A2" s="31"/>
      <c r="B2" s="32"/>
      <c r="C2" s="32"/>
      <c r="D2" s="32"/>
    </row>
    <row r="3" spans="1:7" x14ac:dyDescent="0.2">
      <c r="A3" s="142" t="s">
        <v>55</v>
      </c>
      <c r="B3" s="142"/>
      <c r="C3" s="142"/>
      <c r="D3" s="142"/>
      <c r="E3" s="142"/>
      <c r="F3" s="142"/>
      <c r="G3" s="142"/>
    </row>
    <row r="4" spans="1:7" x14ac:dyDescent="0.2">
      <c r="A4" s="142"/>
      <c r="B4" s="142"/>
      <c r="C4" s="142"/>
      <c r="D4" s="142"/>
      <c r="E4" s="142"/>
      <c r="F4" s="142"/>
      <c r="G4" s="142"/>
    </row>
    <row r="5" spans="1:7" x14ac:dyDescent="0.2">
      <c r="A5" s="142" t="s">
        <v>56</v>
      </c>
      <c r="B5" s="142"/>
      <c r="C5" s="142"/>
      <c r="D5" s="142"/>
      <c r="E5" s="142"/>
      <c r="F5" s="142"/>
      <c r="G5" s="142"/>
    </row>
    <row r="6" spans="1:7" x14ac:dyDescent="0.2">
      <c r="A6" s="142"/>
      <c r="B6" s="142"/>
      <c r="C6" s="142"/>
      <c r="D6" s="142"/>
      <c r="E6" s="142"/>
      <c r="F6" s="142"/>
      <c r="G6" s="142"/>
    </row>
    <row r="8" spans="1:7" x14ac:dyDescent="0.2">
      <c r="A8" s="13" t="s">
        <v>57</v>
      </c>
    </row>
    <row r="9" spans="1:7" ht="17" thickBot="1" x14ac:dyDescent="0.25"/>
    <row r="10" spans="1:7" ht="34" customHeight="1" thickBot="1" x14ac:dyDescent="0.25">
      <c r="A10" s="145" t="s">
        <v>58</v>
      </c>
      <c r="B10" s="146"/>
      <c r="C10" s="146"/>
      <c r="D10" s="146"/>
      <c r="E10" s="147"/>
      <c r="F10" s="145" t="s">
        <v>60</v>
      </c>
      <c r="G10" s="147"/>
    </row>
    <row r="11" spans="1:7" ht="18" thickBot="1" x14ac:dyDescent="0.25">
      <c r="A11" s="148" t="s">
        <v>61</v>
      </c>
      <c r="B11" s="149"/>
      <c r="C11" s="149"/>
      <c r="D11" s="149"/>
      <c r="E11" s="150"/>
      <c r="F11" s="58" t="s">
        <v>114</v>
      </c>
      <c r="G11" s="34">
        <v>70</v>
      </c>
    </row>
    <row r="12" spans="1:7" ht="18" thickBot="1" x14ac:dyDescent="0.25">
      <c r="A12" s="151" t="s">
        <v>62</v>
      </c>
      <c r="B12" s="152"/>
      <c r="C12" s="152"/>
      <c r="D12" s="152"/>
      <c r="E12" s="153"/>
      <c r="F12" s="58" t="s">
        <v>115</v>
      </c>
      <c r="G12" s="34">
        <v>30</v>
      </c>
    </row>
    <row r="13" spans="1:7" ht="16.5" customHeight="1" thickBot="1" x14ac:dyDescent="0.25">
      <c r="A13" s="33" t="s">
        <v>15</v>
      </c>
      <c r="B13" s="145" t="s">
        <v>35</v>
      </c>
      <c r="C13" s="147"/>
      <c r="D13" s="73" t="s">
        <v>116</v>
      </c>
      <c r="E13" s="145" t="s">
        <v>59</v>
      </c>
      <c r="F13" s="146"/>
      <c r="G13" s="147"/>
    </row>
    <row r="14" spans="1:7" ht="34" customHeight="1" thickBot="1" x14ac:dyDescent="0.25">
      <c r="A14" s="76" t="s">
        <v>63</v>
      </c>
      <c r="B14" s="143" t="s">
        <v>185</v>
      </c>
      <c r="C14" s="144"/>
      <c r="D14" s="75" t="s">
        <v>128</v>
      </c>
      <c r="E14" s="74" t="s">
        <v>121</v>
      </c>
      <c r="F14" s="78">
        <v>0.4</v>
      </c>
      <c r="G14" s="77"/>
    </row>
    <row r="15" spans="1:7" ht="31" thickBot="1" x14ac:dyDescent="0.25">
      <c r="A15" s="76" t="s">
        <v>64</v>
      </c>
      <c r="B15" s="143" t="s">
        <v>186</v>
      </c>
      <c r="C15" s="144"/>
      <c r="D15" s="75" t="s">
        <v>128</v>
      </c>
      <c r="E15" s="74" t="s">
        <v>122</v>
      </c>
      <c r="F15" s="113">
        <v>0.4</v>
      </c>
      <c r="G15" s="114"/>
    </row>
    <row r="16" spans="1:7" ht="31" thickBot="1" x14ac:dyDescent="0.25">
      <c r="A16" s="76" t="s">
        <v>202</v>
      </c>
      <c r="B16" s="143" t="s">
        <v>200</v>
      </c>
      <c r="C16" s="144"/>
      <c r="D16" s="74" t="s">
        <v>201</v>
      </c>
      <c r="E16" s="112" t="s">
        <v>203</v>
      </c>
      <c r="F16" s="115">
        <v>0.2</v>
      </c>
      <c r="G16" s="77"/>
    </row>
    <row r="17" spans="1:7" x14ac:dyDescent="0.2">
      <c r="A17" s="61"/>
      <c r="B17" s="59"/>
      <c r="C17" s="59"/>
      <c r="D17" s="62"/>
      <c r="E17" s="62"/>
      <c r="F17" s="63"/>
      <c r="G17" s="63"/>
    </row>
    <row r="18" spans="1:7" x14ac:dyDescent="0.2">
      <c r="A18" s="154" t="s">
        <v>65</v>
      </c>
      <c r="B18" s="154"/>
      <c r="C18" s="154"/>
      <c r="D18" s="154"/>
      <c r="E18" s="154"/>
      <c r="F18" s="154"/>
      <c r="G18" s="41"/>
    </row>
    <row r="19" spans="1:7" ht="15.75" customHeight="1" x14ac:dyDescent="0.2">
      <c r="A19" s="41"/>
      <c r="B19" s="41"/>
      <c r="C19" s="41"/>
      <c r="D19" s="41"/>
      <c r="E19" s="41"/>
      <c r="F19" s="41"/>
      <c r="G19" s="41"/>
    </row>
    <row r="20" spans="1:7" x14ac:dyDescent="0.2">
      <c r="A20" s="142" t="s">
        <v>126</v>
      </c>
      <c r="B20" s="142"/>
      <c r="C20" s="142"/>
      <c r="D20" s="142"/>
      <c r="E20" s="142"/>
      <c r="F20" s="142"/>
      <c r="G20" s="142"/>
    </row>
    <row r="21" spans="1:7" ht="17" x14ac:dyDescent="0.2">
      <c r="A21" s="41"/>
      <c r="B21" s="41"/>
      <c r="C21" s="41" t="s">
        <v>85</v>
      </c>
      <c r="D21" s="41"/>
      <c r="E21" s="41"/>
      <c r="F21" s="41"/>
      <c r="G21" s="41"/>
    </row>
    <row r="22" spans="1:7" ht="15.75" customHeight="1" x14ac:dyDescent="0.2">
      <c r="A22" s="41"/>
      <c r="B22" s="41"/>
      <c r="C22" s="41"/>
      <c r="D22" s="41"/>
      <c r="E22" s="41"/>
      <c r="F22" s="41"/>
      <c r="G22" s="41"/>
    </row>
    <row r="23" spans="1:7" x14ac:dyDescent="0.2">
      <c r="A23" s="142" t="s">
        <v>68</v>
      </c>
      <c r="B23" s="142"/>
      <c r="C23" s="142"/>
      <c r="D23" s="142"/>
      <c r="E23" s="142"/>
      <c r="F23" s="142"/>
      <c r="G23" s="142"/>
    </row>
    <row r="24" spans="1:7" x14ac:dyDescent="0.2">
      <c r="A24" s="142"/>
      <c r="B24" s="142"/>
      <c r="C24" s="142"/>
      <c r="D24" s="142"/>
      <c r="E24" s="142"/>
      <c r="F24" s="142"/>
      <c r="G24" s="142"/>
    </row>
    <row r="25" spans="1:7" x14ac:dyDescent="0.2">
      <c r="A25" s="41"/>
      <c r="B25" s="41"/>
      <c r="C25" s="41"/>
      <c r="D25" s="41"/>
      <c r="E25" s="41"/>
      <c r="F25" s="41"/>
      <c r="G25" s="41"/>
    </row>
    <row r="26" spans="1:7" x14ac:dyDescent="0.2">
      <c r="A26" s="41"/>
      <c r="B26" s="41"/>
      <c r="C26" s="41"/>
      <c r="D26" s="41"/>
      <c r="E26" s="41"/>
      <c r="F26" s="41"/>
      <c r="G26" s="41"/>
    </row>
    <row r="27" spans="1:7" x14ac:dyDescent="0.2">
      <c r="A27" s="41"/>
      <c r="B27" s="41"/>
      <c r="C27" s="41"/>
      <c r="D27" s="41"/>
      <c r="E27" s="41"/>
      <c r="F27" s="41"/>
      <c r="G27" s="41"/>
    </row>
    <row r="28" spans="1:7" x14ac:dyDescent="0.2">
      <c r="A28" s="142" t="s">
        <v>204</v>
      </c>
      <c r="B28" s="142"/>
      <c r="C28" s="142"/>
      <c r="D28" s="142"/>
      <c r="E28" s="142"/>
      <c r="F28" s="142"/>
      <c r="G28" s="142"/>
    </row>
    <row r="29" spans="1:7" x14ac:dyDescent="0.2">
      <c r="A29" s="142" t="s">
        <v>205</v>
      </c>
      <c r="B29" s="142"/>
      <c r="C29" s="142"/>
      <c r="D29" s="142"/>
      <c r="E29" s="142"/>
      <c r="F29" s="142"/>
      <c r="G29" s="142"/>
    </row>
    <row r="30" spans="1:7" x14ac:dyDescent="0.2">
      <c r="A30" s="142" t="s">
        <v>206</v>
      </c>
      <c r="B30" s="142"/>
      <c r="C30" s="142"/>
      <c r="D30" s="142"/>
      <c r="E30" s="142"/>
      <c r="F30" s="142"/>
      <c r="G30" s="142"/>
    </row>
    <row r="31" spans="1:7" x14ac:dyDescent="0.2">
      <c r="A31" s="142"/>
      <c r="B31" s="142"/>
      <c r="C31" s="142"/>
      <c r="D31" s="142"/>
      <c r="E31" s="142"/>
      <c r="F31" s="142"/>
      <c r="G31" s="142"/>
    </row>
    <row r="32" spans="1:7" x14ac:dyDescent="0.2">
      <c r="A32" s="142" t="s">
        <v>207</v>
      </c>
      <c r="B32" s="142"/>
      <c r="C32" s="142"/>
      <c r="D32" s="142"/>
      <c r="E32" s="142"/>
      <c r="F32" s="142"/>
      <c r="G32" s="142"/>
    </row>
    <row r="33" spans="1:7" x14ac:dyDescent="0.2">
      <c r="A33" s="142" t="s">
        <v>208</v>
      </c>
      <c r="B33" s="142"/>
      <c r="C33" s="142"/>
      <c r="D33" s="142"/>
      <c r="E33" s="142"/>
      <c r="F33" s="142"/>
      <c r="G33" s="142"/>
    </row>
    <row r="34" spans="1:7" x14ac:dyDescent="0.2">
      <c r="A34" s="142"/>
      <c r="B34" s="142"/>
      <c r="C34" s="142"/>
      <c r="D34" s="142"/>
      <c r="E34" s="142"/>
      <c r="F34" s="142"/>
      <c r="G34" s="142"/>
    </row>
    <row r="35" spans="1:7" x14ac:dyDescent="0.2">
      <c r="A35" s="41"/>
      <c r="B35" s="41"/>
      <c r="C35" s="41"/>
      <c r="D35" s="41"/>
      <c r="E35" s="41"/>
      <c r="F35" s="41"/>
      <c r="G35" s="41"/>
    </row>
    <row r="36" spans="1:7" x14ac:dyDescent="0.2">
      <c r="A36" s="41"/>
      <c r="B36" s="41"/>
      <c r="C36" s="41"/>
      <c r="D36" s="41"/>
      <c r="E36" s="41"/>
      <c r="F36" s="41"/>
      <c r="G36" s="41"/>
    </row>
    <row r="37" spans="1:7" x14ac:dyDescent="0.2">
      <c r="A37" s="110"/>
      <c r="B37" s="110"/>
      <c r="C37" s="110"/>
      <c r="D37" s="110"/>
      <c r="E37" s="110"/>
      <c r="F37" s="110"/>
      <c r="G37" s="110"/>
    </row>
    <row r="38" spans="1:7" x14ac:dyDescent="0.2">
      <c r="A38" s="91"/>
      <c r="B38" s="91"/>
      <c r="C38" s="91"/>
      <c r="D38" s="91"/>
      <c r="E38" s="91"/>
      <c r="F38" s="91"/>
      <c r="G38" s="91"/>
    </row>
    <row r="39" spans="1:7" ht="15.75" customHeight="1" x14ac:dyDescent="0.2">
      <c r="A39" s="91"/>
      <c r="B39" s="91"/>
      <c r="C39" s="91"/>
      <c r="D39" s="91"/>
      <c r="E39" s="91"/>
      <c r="F39" s="91"/>
      <c r="G39" s="91"/>
    </row>
    <row r="40" spans="1:7" x14ac:dyDescent="0.2">
      <c r="A40" s="142" t="s">
        <v>66</v>
      </c>
      <c r="B40" s="142"/>
      <c r="C40" s="142"/>
      <c r="D40" s="142"/>
      <c r="E40" s="142"/>
      <c r="F40" s="142"/>
      <c r="G40" s="142"/>
    </row>
    <row r="41" spans="1:7" x14ac:dyDescent="0.2">
      <c r="A41" s="142"/>
      <c r="B41" s="142"/>
      <c r="C41" s="142"/>
      <c r="D41" s="142"/>
      <c r="E41" s="142"/>
      <c r="F41" s="142"/>
      <c r="G41" s="142"/>
    </row>
    <row r="42" spans="1:7" x14ac:dyDescent="0.2">
      <c r="A42" s="41"/>
      <c r="B42" s="41"/>
      <c r="C42" s="41"/>
      <c r="D42" s="41"/>
      <c r="E42" s="41"/>
      <c r="F42" s="41"/>
    </row>
    <row r="43" spans="1:7" x14ac:dyDescent="0.2">
      <c r="A43" s="41"/>
      <c r="B43" s="41"/>
      <c r="C43" s="41"/>
      <c r="D43" s="41"/>
      <c r="E43" s="41"/>
      <c r="F43" s="41"/>
    </row>
    <row r="44" spans="1:7" x14ac:dyDescent="0.2">
      <c r="A44" s="41"/>
      <c r="B44" s="41"/>
      <c r="C44" s="41"/>
      <c r="D44" s="41"/>
      <c r="E44" s="41"/>
      <c r="F44" s="41"/>
    </row>
    <row r="45" spans="1:7" x14ac:dyDescent="0.2">
      <c r="A45" s="41"/>
      <c r="B45" s="41"/>
      <c r="C45" s="41"/>
      <c r="D45" s="41"/>
      <c r="E45" s="41"/>
      <c r="F45" s="41"/>
    </row>
  </sheetData>
  <mergeCells count="20">
    <mergeCell ref="A40:G41"/>
    <mergeCell ref="A3:G4"/>
    <mergeCell ref="A5:G6"/>
    <mergeCell ref="A20:G20"/>
    <mergeCell ref="A23:G24"/>
    <mergeCell ref="E13:G13"/>
    <mergeCell ref="B13:C13"/>
    <mergeCell ref="A10:E10"/>
    <mergeCell ref="F10:G10"/>
    <mergeCell ref="A11:E11"/>
    <mergeCell ref="A12:E12"/>
    <mergeCell ref="A18:F18"/>
    <mergeCell ref="B14:C14"/>
    <mergeCell ref="A33:G34"/>
    <mergeCell ref="B15:C15"/>
    <mergeCell ref="A28:G28"/>
    <mergeCell ref="A29:G29"/>
    <mergeCell ref="A30:G31"/>
    <mergeCell ref="A32:G32"/>
    <mergeCell ref="B16:C16"/>
  </mergeCells>
  <phoneticPr fontId="28" type="noConversion"/>
  <dataValidations count="1">
    <dataValidation allowBlank="1" prompt="Pasirinkti parametro vertę: yra / nėra" sqref="F16" xr:uid="{EDFAF52E-9770-4D47-A55E-1CF5B6EDFCDE}"/>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134" workbookViewId="0">
      <selection activeCell="M35" sqref="M35"/>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92"/>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155" t="s">
        <v>17</v>
      </c>
      <c r="B2" s="155"/>
      <c r="C2" s="155"/>
      <c r="D2" s="155"/>
      <c r="E2" s="155"/>
      <c r="F2" s="155"/>
      <c r="G2" s="155"/>
      <c r="H2" s="155"/>
      <c r="I2" s="155"/>
      <c r="J2" s="155"/>
      <c r="K2" s="156"/>
      <c r="L2" s="1"/>
      <c r="M2" s="1"/>
      <c r="N2" s="1"/>
      <c r="O2" s="1"/>
      <c r="P2" s="1"/>
      <c r="Q2" s="1"/>
      <c r="R2" s="1"/>
      <c r="S2" s="1"/>
      <c r="T2" s="3"/>
      <c r="U2" s="3"/>
      <c r="V2" s="3"/>
      <c r="W2" s="3"/>
      <c r="X2" s="3"/>
      <c r="Y2" s="3"/>
      <c r="Z2" s="3"/>
    </row>
    <row r="3" spans="1:26" ht="16" x14ac:dyDescent="0.2">
      <c r="A3" s="155"/>
      <c r="B3" s="155"/>
      <c r="C3" s="155"/>
      <c r="D3" s="155"/>
      <c r="E3" s="155"/>
      <c r="F3" s="155"/>
      <c r="G3" s="155"/>
      <c r="H3" s="155"/>
      <c r="I3" s="155"/>
      <c r="J3" s="155"/>
      <c r="K3" s="156"/>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157" t="s">
        <v>18</v>
      </c>
      <c r="B5" s="158"/>
      <c r="C5" s="158" t="s">
        <v>19</v>
      </c>
      <c r="D5" s="158"/>
      <c r="E5" s="158"/>
      <c r="F5" s="158" t="s">
        <v>20</v>
      </c>
      <c r="G5" s="158"/>
      <c r="H5" s="158"/>
      <c r="I5" s="158" t="s">
        <v>21</v>
      </c>
      <c r="J5" s="159"/>
      <c r="K5" s="5" t="s">
        <v>22</v>
      </c>
      <c r="L5" s="1"/>
      <c r="M5" s="1"/>
      <c r="N5" s="1"/>
      <c r="O5" s="1"/>
      <c r="P5" s="1"/>
      <c r="Q5" s="1"/>
      <c r="R5" s="1"/>
      <c r="S5" s="1"/>
      <c r="T5" s="3"/>
      <c r="U5" s="3"/>
      <c r="V5" s="3"/>
      <c r="W5" s="3"/>
      <c r="X5" s="3"/>
      <c r="Y5" s="3"/>
      <c r="Z5" s="3"/>
    </row>
    <row r="6" spans="1:26" ht="16" x14ac:dyDescent="0.2">
      <c r="A6" s="160"/>
      <c r="B6" s="161"/>
      <c r="C6" s="162"/>
      <c r="D6" s="161"/>
      <c r="E6" s="161"/>
      <c r="F6" s="162"/>
      <c r="G6" s="161"/>
      <c r="H6" s="161"/>
      <c r="I6" s="162"/>
      <c r="J6" s="161"/>
      <c r="K6" s="6"/>
      <c r="L6" s="1"/>
      <c r="M6" s="1"/>
      <c r="N6" s="1"/>
      <c r="O6" s="1"/>
      <c r="P6" s="1"/>
      <c r="Q6" s="1"/>
      <c r="R6" s="1"/>
      <c r="S6" s="1"/>
      <c r="T6" s="3"/>
      <c r="U6" s="3"/>
      <c r="V6" s="3"/>
      <c r="W6" s="3"/>
      <c r="X6" s="3"/>
      <c r="Y6" s="3"/>
      <c r="Z6" s="3"/>
    </row>
    <row r="7" spans="1:26" ht="16" x14ac:dyDescent="0.2">
      <c r="A7" s="160"/>
      <c r="B7" s="161"/>
      <c r="C7" s="162"/>
      <c r="D7" s="161"/>
      <c r="E7" s="161"/>
      <c r="F7" s="162"/>
      <c r="G7" s="161"/>
      <c r="H7" s="161"/>
      <c r="I7" s="162"/>
      <c r="J7" s="161"/>
      <c r="K7" s="6"/>
      <c r="L7" s="1"/>
      <c r="M7" s="1"/>
      <c r="N7" s="1"/>
      <c r="O7" s="1"/>
      <c r="P7" s="1"/>
      <c r="Q7" s="1"/>
      <c r="R7" s="1"/>
      <c r="S7" s="1"/>
      <c r="T7" s="3"/>
      <c r="U7" s="3"/>
      <c r="V7" s="3"/>
      <c r="W7" s="3"/>
      <c r="X7" s="3"/>
      <c r="Y7" s="3"/>
      <c r="Z7" s="3"/>
    </row>
    <row r="8" spans="1:26" ht="16" x14ac:dyDescent="0.2">
      <c r="A8" s="160"/>
      <c r="B8" s="161"/>
      <c r="C8" s="162"/>
      <c r="D8" s="161"/>
      <c r="E8" s="161"/>
      <c r="F8" s="162"/>
      <c r="G8" s="161"/>
      <c r="H8" s="161"/>
      <c r="I8" s="162"/>
      <c r="J8" s="161"/>
      <c r="K8" s="6"/>
      <c r="L8" s="1"/>
      <c r="M8" s="1"/>
      <c r="N8" s="1"/>
      <c r="O8" s="1"/>
      <c r="P8" s="1"/>
      <c r="Q8" s="1"/>
      <c r="R8" s="1"/>
      <c r="S8" s="1"/>
      <c r="T8" s="3"/>
      <c r="U8" s="3"/>
      <c r="V8" s="3"/>
      <c r="W8" s="3"/>
      <c r="X8" s="3"/>
      <c r="Y8" s="3"/>
      <c r="Z8" s="3"/>
    </row>
    <row r="9" spans="1:26" ht="16" x14ac:dyDescent="0.2">
      <c r="A9" s="160"/>
      <c r="B9" s="161"/>
      <c r="C9" s="162"/>
      <c r="D9" s="161"/>
      <c r="E9" s="161"/>
      <c r="F9" s="162"/>
      <c r="G9" s="161"/>
      <c r="H9" s="161"/>
      <c r="I9" s="162"/>
      <c r="J9" s="161"/>
      <c r="K9" s="6"/>
      <c r="L9" s="1"/>
      <c r="M9" s="1"/>
      <c r="N9" s="1"/>
      <c r="O9" s="1"/>
      <c r="P9" s="1"/>
      <c r="Q9" s="1"/>
      <c r="R9" s="1"/>
      <c r="S9" s="1"/>
      <c r="T9" s="3"/>
      <c r="U9" s="3"/>
      <c r="V9" s="3"/>
      <c r="W9" s="3"/>
      <c r="X9" s="3"/>
      <c r="Y9" s="3"/>
      <c r="Z9" s="3"/>
    </row>
    <row r="10" spans="1:26" ht="16" x14ac:dyDescent="0.2">
      <c r="A10" s="160"/>
      <c r="B10" s="161"/>
      <c r="C10" s="162"/>
      <c r="D10" s="161"/>
      <c r="E10" s="161"/>
      <c r="F10" s="162"/>
      <c r="G10" s="161"/>
      <c r="H10" s="161"/>
      <c r="I10" s="162"/>
      <c r="J10" s="161"/>
      <c r="K10" s="6"/>
      <c r="L10" s="1"/>
      <c r="M10" s="1"/>
      <c r="N10" s="1"/>
      <c r="O10" s="1"/>
      <c r="P10" s="1"/>
      <c r="Q10" s="1"/>
      <c r="R10" s="1"/>
      <c r="S10" s="1"/>
      <c r="T10" s="3"/>
      <c r="U10" s="3"/>
      <c r="V10" s="3"/>
      <c r="W10" s="3"/>
      <c r="X10" s="3"/>
      <c r="Y10" s="3"/>
      <c r="Z10" s="3"/>
    </row>
    <row r="11" spans="1:26" ht="16" x14ac:dyDescent="0.2">
      <c r="A11" s="160"/>
      <c r="B11" s="161"/>
      <c r="C11" s="162"/>
      <c r="D11" s="161"/>
      <c r="E11" s="161"/>
      <c r="F11" s="162"/>
      <c r="G11" s="161"/>
      <c r="H11" s="161"/>
      <c r="I11" s="162"/>
      <c r="J11" s="161"/>
      <c r="K11" s="6"/>
      <c r="L11" s="1"/>
      <c r="M11" s="1"/>
      <c r="N11" s="1"/>
      <c r="O11" s="1"/>
      <c r="P11" s="1"/>
      <c r="Q11" s="1"/>
      <c r="R11" s="1"/>
      <c r="S11" s="1"/>
      <c r="T11" s="3"/>
      <c r="U11" s="3"/>
      <c r="V11" s="3"/>
      <c r="W11" s="3"/>
      <c r="X11" s="3"/>
      <c r="Y11" s="3"/>
      <c r="Z11" s="3"/>
    </row>
    <row r="12" spans="1:26" ht="16" x14ac:dyDescent="0.2">
      <c r="A12" s="160"/>
      <c r="B12" s="161"/>
      <c r="C12" s="162"/>
      <c r="D12" s="161"/>
      <c r="E12" s="161"/>
      <c r="F12" s="162"/>
      <c r="G12" s="161"/>
      <c r="H12" s="161"/>
      <c r="I12" s="162"/>
      <c r="J12" s="161"/>
      <c r="K12" s="6"/>
      <c r="L12" s="1"/>
      <c r="M12" s="1"/>
      <c r="N12" s="1"/>
      <c r="O12" s="1"/>
      <c r="P12" s="1"/>
      <c r="Q12" s="1"/>
      <c r="R12" s="1"/>
      <c r="S12" s="1"/>
      <c r="T12" s="3"/>
      <c r="U12" s="3"/>
      <c r="V12" s="3"/>
      <c r="W12" s="3"/>
      <c r="X12" s="3"/>
      <c r="Y12" s="3"/>
      <c r="Z12" s="3"/>
    </row>
    <row r="13" spans="1:26" ht="16" x14ac:dyDescent="0.2">
      <c r="A13" s="160"/>
      <c r="B13" s="161"/>
      <c r="C13" s="162"/>
      <c r="D13" s="161"/>
      <c r="E13" s="161"/>
      <c r="F13" s="162"/>
      <c r="G13" s="161"/>
      <c r="H13" s="161"/>
      <c r="I13" s="162"/>
      <c r="J13" s="161"/>
      <c r="K13" s="6"/>
      <c r="L13" s="1"/>
      <c r="M13" s="1"/>
      <c r="N13" s="1"/>
      <c r="O13" s="1"/>
      <c r="P13" s="1"/>
      <c r="Q13" s="1"/>
      <c r="R13" s="1"/>
      <c r="S13" s="1"/>
      <c r="T13" s="3"/>
      <c r="U13" s="3"/>
      <c r="V13" s="3"/>
      <c r="W13" s="3"/>
      <c r="X13" s="3"/>
      <c r="Y13" s="3"/>
      <c r="Z13" s="3"/>
    </row>
    <row r="14" spans="1:26" ht="16" x14ac:dyDescent="0.2">
      <c r="A14" s="160"/>
      <c r="B14" s="161"/>
      <c r="C14" s="162"/>
      <c r="D14" s="161"/>
      <c r="E14" s="161"/>
      <c r="F14" s="162"/>
      <c r="G14" s="161"/>
      <c r="H14" s="161"/>
      <c r="I14" s="162"/>
      <c r="J14" s="161"/>
      <c r="K14" s="6"/>
      <c r="L14" s="1"/>
      <c r="M14" s="1"/>
      <c r="N14" s="1"/>
      <c r="O14" s="1"/>
      <c r="P14" s="1"/>
      <c r="Q14" s="1"/>
      <c r="R14" s="1"/>
      <c r="S14" s="1"/>
      <c r="T14" s="3"/>
      <c r="U14" s="3"/>
      <c r="V14" s="3"/>
      <c r="W14" s="3"/>
      <c r="X14" s="3"/>
      <c r="Y14" s="3"/>
      <c r="Z14" s="3"/>
    </row>
    <row r="15" spans="1:26" ht="17" thickBot="1" x14ac:dyDescent="0.25">
      <c r="A15" s="163"/>
      <c r="B15" s="164"/>
      <c r="C15" s="165"/>
      <c r="D15" s="164"/>
      <c r="E15" s="164"/>
      <c r="F15" s="165"/>
      <c r="G15" s="164"/>
      <c r="H15" s="164"/>
      <c r="I15" s="165"/>
      <c r="J15" s="164"/>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166" t="s">
        <v>23</v>
      </c>
      <c r="B17" s="166"/>
      <c r="C17" s="166"/>
      <c r="D17" s="166"/>
      <c r="E17" s="166"/>
      <c r="F17" s="166"/>
      <c r="G17" s="166"/>
      <c r="H17" s="166"/>
      <c r="I17" s="166"/>
      <c r="J17" s="166"/>
      <c r="K17" s="166"/>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167" t="s">
        <v>16</v>
      </c>
      <c r="B19" s="168"/>
      <c r="C19" s="159" t="s">
        <v>19</v>
      </c>
      <c r="D19" s="169"/>
      <c r="E19" s="168"/>
      <c r="F19" s="159" t="s">
        <v>24</v>
      </c>
      <c r="G19" s="169"/>
      <c r="H19" s="168"/>
      <c r="I19" s="159" t="s">
        <v>21</v>
      </c>
      <c r="J19" s="170"/>
      <c r="K19" s="9"/>
      <c r="L19" s="1"/>
      <c r="M19" s="1"/>
      <c r="N19" s="1"/>
      <c r="O19" s="1"/>
      <c r="P19" s="1"/>
      <c r="Q19" s="1"/>
      <c r="R19" s="1"/>
      <c r="S19" s="1"/>
      <c r="T19" s="3"/>
      <c r="U19" s="3"/>
      <c r="V19" s="3"/>
      <c r="W19" s="3"/>
      <c r="X19" s="3"/>
      <c r="Y19" s="3"/>
      <c r="Z19" s="3"/>
    </row>
    <row r="20" spans="1:26" ht="16" x14ac:dyDescent="0.2">
      <c r="A20" s="171"/>
      <c r="B20" s="172"/>
      <c r="C20" s="173"/>
      <c r="D20" s="174"/>
      <c r="E20" s="172"/>
      <c r="F20" s="173"/>
      <c r="G20" s="174"/>
      <c r="H20" s="172"/>
      <c r="I20" s="173"/>
      <c r="J20" s="175"/>
      <c r="K20" s="9"/>
      <c r="L20" s="1"/>
      <c r="M20" s="1"/>
      <c r="N20" s="1"/>
      <c r="O20" s="1"/>
      <c r="P20" s="1"/>
      <c r="Q20" s="1"/>
      <c r="R20" s="1"/>
      <c r="S20" s="1"/>
      <c r="T20" s="3"/>
      <c r="U20" s="3"/>
      <c r="V20" s="3"/>
      <c r="W20" s="3"/>
      <c r="X20" s="3"/>
      <c r="Y20" s="3"/>
      <c r="Z20" s="3"/>
    </row>
    <row r="21" spans="1:26" ht="16" x14ac:dyDescent="0.2">
      <c r="A21" s="171"/>
      <c r="B21" s="172"/>
      <c r="C21" s="173"/>
      <c r="D21" s="174"/>
      <c r="E21" s="172"/>
      <c r="F21" s="173"/>
      <c r="G21" s="174"/>
      <c r="H21" s="172"/>
      <c r="I21" s="173"/>
      <c r="J21" s="175"/>
      <c r="K21" s="9"/>
      <c r="L21" s="1"/>
      <c r="M21" s="1"/>
      <c r="N21" s="1"/>
      <c r="O21" s="1"/>
      <c r="P21" s="1"/>
      <c r="Q21" s="1"/>
      <c r="R21" s="1"/>
      <c r="S21" s="1"/>
      <c r="T21" s="3"/>
      <c r="U21" s="3"/>
      <c r="V21" s="3"/>
      <c r="W21" s="3"/>
      <c r="X21" s="3"/>
      <c r="Y21" s="3"/>
      <c r="Z21" s="3"/>
    </row>
    <row r="22" spans="1:26" ht="16" x14ac:dyDescent="0.2">
      <c r="A22" s="171"/>
      <c r="B22" s="172"/>
      <c r="C22" s="173"/>
      <c r="D22" s="174"/>
      <c r="E22" s="172"/>
      <c r="F22" s="173"/>
      <c r="G22" s="174"/>
      <c r="H22" s="172"/>
      <c r="I22" s="173"/>
      <c r="J22" s="175"/>
      <c r="K22" s="9"/>
      <c r="L22" s="1"/>
      <c r="M22" s="1"/>
      <c r="N22" s="1"/>
      <c r="O22" s="1"/>
      <c r="P22" s="1"/>
      <c r="Q22" s="1"/>
      <c r="R22" s="1"/>
      <c r="S22" s="1"/>
      <c r="T22" s="3"/>
      <c r="U22" s="3"/>
      <c r="V22" s="3"/>
      <c r="W22" s="3"/>
      <c r="X22" s="3"/>
      <c r="Y22" s="3"/>
      <c r="Z22" s="3"/>
    </row>
    <row r="23" spans="1:26" ht="16" x14ac:dyDescent="0.2">
      <c r="A23" s="171"/>
      <c r="B23" s="172"/>
      <c r="C23" s="173"/>
      <c r="D23" s="174"/>
      <c r="E23" s="172"/>
      <c r="F23" s="173"/>
      <c r="G23" s="174"/>
      <c r="H23" s="172"/>
      <c r="I23" s="173"/>
      <c r="J23" s="175"/>
      <c r="K23" s="9"/>
      <c r="L23" s="1"/>
      <c r="M23" s="1"/>
      <c r="N23" s="1"/>
      <c r="O23" s="1"/>
      <c r="P23" s="1"/>
      <c r="Q23" s="1"/>
      <c r="R23" s="1"/>
      <c r="S23" s="1"/>
      <c r="T23" s="3"/>
      <c r="U23" s="3"/>
      <c r="V23" s="3"/>
      <c r="W23" s="3"/>
      <c r="X23" s="3"/>
      <c r="Y23" s="3"/>
      <c r="Z23" s="3"/>
    </row>
    <row r="24" spans="1:26" ht="16" x14ac:dyDescent="0.2">
      <c r="A24" s="171"/>
      <c r="B24" s="172"/>
      <c r="C24" s="173"/>
      <c r="D24" s="174"/>
      <c r="E24" s="172"/>
      <c r="F24" s="173"/>
      <c r="G24" s="174"/>
      <c r="H24" s="172"/>
      <c r="I24" s="173"/>
      <c r="J24" s="175"/>
      <c r="K24" s="9"/>
      <c r="L24" s="1"/>
      <c r="M24" s="1"/>
      <c r="N24" s="1"/>
      <c r="O24" s="1"/>
      <c r="P24" s="1"/>
      <c r="Q24" s="1"/>
      <c r="R24" s="1"/>
      <c r="S24" s="1"/>
      <c r="T24" s="3"/>
      <c r="U24" s="3"/>
      <c r="V24" s="3"/>
      <c r="W24" s="3"/>
      <c r="X24" s="3"/>
      <c r="Y24" s="3"/>
      <c r="Z24" s="3"/>
    </row>
    <row r="25" spans="1:26" ht="16" x14ac:dyDescent="0.2">
      <c r="A25" s="171"/>
      <c r="B25" s="172"/>
      <c r="C25" s="173"/>
      <c r="D25" s="174"/>
      <c r="E25" s="172"/>
      <c r="F25" s="173"/>
      <c r="G25" s="174"/>
      <c r="H25" s="172"/>
      <c r="I25" s="173"/>
      <c r="J25" s="175"/>
      <c r="K25" s="9"/>
      <c r="L25" s="1"/>
      <c r="M25" s="1"/>
      <c r="N25" s="1"/>
      <c r="O25" s="1"/>
      <c r="P25" s="1"/>
      <c r="Q25" s="1"/>
      <c r="R25" s="1"/>
      <c r="S25" s="1"/>
      <c r="T25" s="3"/>
      <c r="U25" s="3"/>
      <c r="V25" s="3"/>
      <c r="W25" s="3"/>
      <c r="X25" s="3"/>
      <c r="Y25" s="3"/>
      <c r="Z25" s="3"/>
    </row>
    <row r="26" spans="1:26" ht="16" x14ac:dyDescent="0.2">
      <c r="A26" s="171"/>
      <c r="B26" s="172"/>
      <c r="C26" s="173"/>
      <c r="D26" s="174"/>
      <c r="E26" s="172"/>
      <c r="F26" s="173"/>
      <c r="G26" s="174"/>
      <c r="H26" s="172"/>
      <c r="I26" s="173"/>
      <c r="J26" s="175"/>
      <c r="K26" s="9"/>
      <c r="L26" s="1"/>
      <c r="M26" s="1"/>
      <c r="N26" s="1"/>
      <c r="O26" s="1"/>
      <c r="P26" s="1"/>
      <c r="Q26" s="1"/>
      <c r="R26" s="1"/>
      <c r="S26" s="1"/>
      <c r="T26" s="3"/>
      <c r="U26" s="3"/>
      <c r="V26" s="3"/>
      <c r="W26" s="3"/>
      <c r="X26" s="3"/>
      <c r="Y26" s="3"/>
      <c r="Z26" s="3"/>
    </row>
    <row r="27" spans="1:26" ht="16" x14ac:dyDescent="0.2">
      <c r="A27" s="171"/>
      <c r="B27" s="172"/>
      <c r="C27" s="173"/>
      <c r="D27" s="174"/>
      <c r="E27" s="172"/>
      <c r="F27" s="173"/>
      <c r="G27" s="174"/>
      <c r="H27" s="172"/>
      <c r="I27" s="173"/>
      <c r="J27" s="175"/>
      <c r="K27" s="9"/>
      <c r="L27" s="1"/>
      <c r="M27" s="1"/>
      <c r="N27" s="1"/>
      <c r="O27" s="1"/>
      <c r="P27" s="1"/>
      <c r="Q27" s="1"/>
      <c r="R27" s="1"/>
      <c r="S27" s="1"/>
      <c r="T27" s="3"/>
      <c r="U27" s="3"/>
      <c r="V27" s="3"/>
      <c r="W27" s="3"/>
      <c r="X27" s="3"/>
      <c r="Y27" s="3"/>
      <c r="Z27" s="3"/>
    </row>
    <row r="28" spans="1:26" ht="16" x14ac:dyDescent="0.2">
      <c r="A28" s="171"/>
      <c r="B28" s="172"/>
      <c r="C28" s="173"/>
      <c r="D28" s="174"/>
      <c r="E28" s="172"/>
      <c r="F28" s="173"/>
      <c r="G28" s="174"/>
      <c r="H28" s="172"/>
      <c r="I28" s="173"/>
      <c r="J28" s="175"/>
      <c r="K28" s="9"/>
      <c r="L28" s="1"/>
      <c r="M28" s="1"/>
      <c r="N28" s="1"/>
      <c r="O28" s="1"/>
      <c r="P28" s="1"/>
      <c r="Q28" s="1"/>
      <c r="R28" s="1"/>
      <c r="S28" s="1"/>
      <c r="T28" s="3"/>
      <c r="U28" s="3"/>
      <c r="V28" s="3"/>
      <c r="W28" s="3"/>
      <c r="X28" s="3"/>
      <c r="Y28" s="3"/>
      <c r="Z28" s="3"/>
    </row>
    <row r="29" spans="1:26" ht="16" x14ac:dyDescent="0.2">
      <c r="A29" s="171"/>
      <c r="B29" s="172"/>
      <c r="C29" s="173"/>
      <c r="D29" s="174"/>
      <c r="E29" s="172"/>
      <c r="F29" s="173"/>
      <c r="G29" s="174"/>
      <c r="H29" s="172"/>
      <c r="I29" s="173"/>
      <c r="J29" s="175"/>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176"/>
      <c r="B31" s="176"/>
      <c r="C31" s="176"/>
      <c r="D31" s="176"/>
      <c r="E31" s="176"/>
      <c r="F31" s="176"/>
      <c r="G31" s="176"/>
      <c r="H31" s="176"/>
      <c r="I31" s="176"/>
      <c r="J31" s="176"/>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8" t="s">
        <v>42</v>
      </c>
      <c r="B33" s="27"/>
      <c r="C33" s="27"/>
      <c r="D33" s="27"/>
      <c r="E33" s="27"/>
      <c r="F33" s="27"/>
      <c r="G33" s="27"/>
      <c r="H33" s="27"/>
      <c r="I33" s="27"/>
      <c r="J33" s="27"/>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169" t="s">
        <v>25</v>
      </c>
      <c r="C35" s="169"/>
      <c r="D35" s="169"/>
      <c r="E35" s="169"/>
      <c r="F35" s="169"/>
      <c r="G35" s="168"/>
      <c r="H35" s="169" t="s">
        <v>43</v>
      </c>
      <c r="I35" s="169"/>
      <c r="J35" s="170"/>
      <c r="K35" s="1"/>
      <c r="L35" s="1"/>
      <c r="M35" s="1"/>
      <c r="N35" s="1"/>
      <c r="O35" s="1"/>
      <c r="P35" s="1"/>
      <c r="Q35" s="1"/>
      <c r="R35" s="1"/>
      <c r="S35" s="1"/>
      <c r="T35" s="3"/>
      <c r="U35" s="3"/>
      <c r="V35" s="3"/>
      <c r="W35" s="3"/>
      <c r="X35" s="3"/>
      <c r="Y35" s="3"/>
      <c r="Z35" s="3"/>
    </row>
    <row r="36" spans="1:26" ht="16" x14ac:dyDescent="0.2">
      <c r="A36" s="25">
        <v>1</v>
      </c>
      <c r="B36" s="177"/>
      <c r="C36" s="178"/>
      <c r="D36" s="178"/>
      <c r="E36" s="178"/>
      <c r="F36" s="178"/>
      <c r="G36" s="179"/>
      <c r="H36" s="180"/>
      <c r="I36" s="174"/>
      <c r="J36" s="175"/>
      <c r="K36" s="1"/>
      <c r="L36" s="1"/>
      <c r="M36" s="1"/>
      <c r="N36" s="1"/>
      <c r="O36" s="1"/>
      <c r="P36" s="1"/>
      <c r="Q36" s="1"/>
      <c r="R36" s="1"/>
      <c r="S36" s="1"/>
      <c r="T36" s="3"/>
      <c r="U36" s="3"/>
      <c r="V36" s="3"/>
      <c r="W36" s="3"/>
      <c r="X36" s="3"/>
      <c r="Y36" s="3"/>
      <c r="Z36" s="3"/>
    </row>
    <row r="37" spans="1:26" ht="16" x14ac:dyDescent="0.2">
      <c r="A37" s="25">
        <v>2</v>
      </c>
      <c r="B37" s="177"/>
      <c r="C37" s="178"/>
      <c r="D37" s="178"/>
      <c r="E37" s="178"/>
      <c r="F37" s="178"/>
      <c r="G37" s="179"/>
      <c r="H37" s="180"/>
      <c r="I37" s="174"/>
      <c r="J37" s="175"/>
      <c r="K37" s="1"/>
      <c r="L37" s="1"/>
      <c r="M37" s="1"/>
      <c r="N37" s="1"/>
      <c r="O37" s="1"/>
      <c r="P37" s="1"/>
      <c r="Q37" s="1"/>
      <c r="R37" s="1"/>
      <c r="S37" s="1"/>
      <c r="T37" s="3"/>
      <c r="U37" s="3"/>
      <c r="V37" s="3"/>
      <c r="W37" s="3"/>
      <c r="X37" s="3"/>
      <c r="Y37" s="3"/>
      <c r="Z37" s="3"/>
    </row>
    <row r="38" spans="1:26" ht="51.75" customHeight="1" x14ac:dyDescent="0.2">
      <c r="A38" s="25">
        <v>3</v>
      </c>
      <c r="B38" s="177"/>
      <c r="C38" s="178"/>
      <c r="D38" s="178"/>
      <c r="E38" s="178"/>
      <c r="F38" s="178"/>
      <c r="G38" s="179"/>
      <c r="H38" s="173"/>
      <c r="I38" s="180"/>
      <c r="J38" s="187"/>
      <c r="K38" s="1"/>
      <c r="L38" s="1"/>
      <c r="M38" s="1"/>
      <c r="N38" s="1"/>
      <c r="O38" s="1"/>
      <c r="P38" s="1"/>
      <c r="Q38" s="1"/>
      <c r="R38" s="1"/>
      <c r="S38" s="1"/>
      <c r="T38" s="3"/>
      <c r="U38" s="3"/>
      <c r="V38" s="3"/>
      <c r="W38" s="3"/>
      <c r="X38" s="3"/>
      <c r="Y38" s="3"/>
      <c r="Z38" s="3"/>
    </row>
    <row r="39" spans="1:26" ht="32.25" customHeight="1" x14ac:dyDescent="0.2">
      <c r="A39" s="25">
        <v>4</v>
      </c>
      <c r="B39" s="177"/>
      <c r="C39" s="178"/>
      <c r="D39" s="178"/>
      <c r="E39" s="178"/>
      <c r="F39" s="178"/>
      <c r="G39" s="179"/>
      <c r="H39" s="180"/>
      <c r="I39" s="174"/>
      <c r="J39" s="175"/>
      <c r="K39" s="1"/>
      <c r="L39" s="1"/>
      <c r="M39" s="1"/>
      <c r="N39" s="1"/>
      <c r="O39" s="1"/>
      <c r="P39" s="1"/>
      <c r="Q39" s="1"/>
      <c r="R39" s="1"/>
      <c r="S39" s="1"/>
      <c r="T39" s="3"/>
      <c r="U39" s="3"/>
      <c r="V39" s="3"/>
      <c r="W39" s="3"/>
      <c r="X39" s="3"/>
      <c r="Y39" s="3"/>
      <c r="Z39" s="3"/>
    </row>
    <row r="40" spans="1:26" ht="16" x14ac:dyDescent="0.2">
      <c r="A40" s="26">
        <v>5</v>
      </c>
      <c r="B40" s="181"/>
      <c r="C40" s="182"/>
      <c r="D40" s="182"/>
      <c r="E40" s="182"/>
      <c r="F40" s="182"/>
      <c r="G40" s="183"/>
      <c r="H40" s="180"/>
      <c r="I40" s="174"/>
      <c r="J40" s="175"/>
      <c r="K40" s="1"/>
      <c r="L40" s="1"/>
      <c r="M40" s="1"/>
      <c r="N40" s="1"/>
      <c r="O40" s="1"/>
      <c r="P40" s="1"/>
      <c r="Q40" s="1"/>
      <c r="R40" s="1"/>
      <c r="S40" s="1"/>
      <c r="T40" s="3"/>
      <c r="U40" s="3"/>
      <c r="V40" s="3"/>
      <c r="W40" s="3"/>
      <c r="X40" s="3"/>
      <c r="Y40" s="3"/>
      <c r="Z40" s="3"/>
    </row>
    <row r="41" spans="1:26" ht="16" x14ac:dyDescent="0.2">
      <c r="A41" s="11"/>
      <c r="B41" s="184"/>
      <c r="C41" s="185"/>
      <c r="D41" s="185"/>
      <c r="E41" s="185"/>
      <c r="F41" s="185"/>
      <c r="G41" s="186"/>
      <c r="H41" s="180"/>
      <c r="I41" s="174"/>
      <c r="J41" s="175"/>
      <c r="K41" s="1"/>
      <c r="L41" s="1"/>
      <c r="M41" s="1"/>
      <c r="N41" s="1"/>
      <c r="O41" s="1"/>
      <c r="P41" s="1"/>
      <c r="Q41" s="1"/>
      <c r="R41" s="1"/>
      <c r="S41" s="1"/>
      <c r="T41" s="3"/>
      <c r="U41" s="3"/>
      <c r="V41" s="3"/>
      <c r="W41" s="3"/>
      <c r="X41" s="3"/>
      <c r="Y41" s="3"/>
      <c r="Z41" s="3"/>
    </row>
    <row r="42" spans="1:26" ht="16" x14ac:dyDescent="0.2">
      <c r="A42" s="11"/>
      <c r="B42" s="184"/>
      <c r="C42" s="185"/>
      <c r="D42" s="185"/>
      <c r="E42" s="185"/>
      <c r="F42" s="185"/>
      <c r="G42" s="186"/>
      <c r="H42" s="180"/>
      <c r="I42" s="174"/>
      <c r="J42" s="175"/>
      <c r="K42" s="1"/>
      <c r="L42" s="1"/>
      <c r="M42" s="1"/>
      <c r="N42" s="1"/>
      <c r="O42" s="1"/>
      <c r="P42" s="1"/>
      <c r="Q42" s="1"/>
      <c r="R42" s="1"/>
      <c r="S42" s="1"/>
      <c r="T42" s="3"/>
      <c r="U42" s="3"/>
      <c r="V42" s="3"/>
      <c r="W42" s="3"/>
      <c r="X42" s="3"/>
      <c r="Y42" s="3"/>
      <c r="Z42" s="3"/>
    </row>
    <row r="43" spans="1:26" ht="16" x14ac:dyDescent="0.2">
      <c r="A43" s="11"/>
      <c r="B43" s="184"/>
      <c r="C43" s="185"/>
      <c r="D43" s="185"/>
      <c r="E43" s="185"/>
      <c r="F43" s="185"/>
      <c r="G43" s="186"/>
      <c r="H43" s="180"/>
      <c r="I43" s="174"/>
      <c r="J43" s="175"/>
      <c r="K43" s="1"/>
      <c r="L43" s="1"/>
      <c r="M43" s="1"/>
      <c r="N43" s="1"/>
      <c r="O43" s="1"/>
      <c r="P43" s="1"/>
      <c r="Q43" s="1"/>
      <c r="R43" s="1"/>
      <c r="S43" s="1"/>
      <c r="T43" s="3"/>
      <c r="U43" s="3"/>
      <c r="V43" s="3"/>
      <c r="W43" s="3"/>
      <c r="X43" s="3"/>
      <c r="Y43" s="3"/>
      <c r="Z43" s="3"/>
    </row>
    <row r="44" spans="1:26" ht="16" x14ac:dyDescent="0.2">
      <c r="A44" s="11"/>
      <c r="B44" s="184"/>
      <c r="C44" s="185"/>
      <c r="D44" s="185"/>
      <c r="E44" s="185"/>
      <c r="F44" s="185"/>
      <c r="G44" s="186"/>
      <c r="H44" s="180"/>
      <c r="I44" s="174"/>
      <c r="J44" s="175"/>
      <c r="K44" s="1"/>
      <c r="L44" s="1"/>
      <c r="M44" s="1"/>
      <c r="N44" s="1"/>
      <c r="O44" s="1"/>
      <c r="P44" s="1"/>
      <c r="Q44" s="1"/>
      <c r="R44" s="1"/>
      <c r="S44" s="1"/>
      <c r="T44" s="3"/>
      <c r="U44" s="3"/>
      <c r="V44" s="3"/>
      <c r="W44" s="3"/>
      <c r="X44" s="3"/>
      <c r="Y44" s="3"/>
      <c r="Z44" s="3"/>
    </row>
    <row r="45" spans="1:26" ht="16" x14ac:dyDescent="0.2">
      <c r="A45" s="11"/>
      <c r="B45" s="184"/>
      <c r="C45" s="185"/>
      <c r="D45" s="185"/>
      <c r="E45" s="185"/>
      <c r="F45" s="185"/>
      <c r="G45" s="186"/>
      <c r="H45" s="180"/>
      <c r="I45" s="174"/>
      <c r="J45" s="175"/>
      <c r="K45" s="1"/>
      <c r="L45" s="1"/>
      <c r="M45" s="1"/>
      <c r="N45" s="1"/>
      <c r="O45" s="1"/>
      <c r="P45" s="1"/>
      <c r="Q45" s="1"/>
      <c r="R45" s="1"/>
      <c r="S45" s="1"/>
      <c r="T45" s="3"/>
      <c r="U45" s="3"/>
      <c r="V45" s="3"/>
      <c r="W45" s="3"/>
      <c r="X45" s="3"/>
      <c r="Y45" s="3"/>
      <c r="Z45" s="3"/>
    </row>
    <row r="46" spans="1:26" ht="17" thickBot="1" x14ac:dyDescent="0.25">
      <c r="A46" s="12"/>
      <c r="B46" s="188"/>
      <c r="C46" s="189"/>
      <c r="D46" s="189"/>
      <c r="E46" s="189"/>
      <c r="F46" s="189"/>
      <c r="G46" s="190"/>
      <c r="H46" s="191"/>
      <c r="I46" s="192"/>
      <c r="J46" s="193"/>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94" t="s">
        <v>26</v>
      </c>
      <c r="B48" s="194"/>
      <c r="C48" s="194"/>
      <c r="D48" s="194"/>
      <c r="E48" s="194"/>
      <c r="F48" s="194"/>
      <c r="G48" s="194"/>
      <c r="H48" s="194"/>
      <c r="I48" s="194"/>
      <c r="J48" s="194"/>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95" t="s">
        <v>27</v>
      </c>
      <c r="B51" s="195"/>
      <c r="C51" s="195"/>
      <c r="D51" s="195"/>
      <c r="E51" s="196"/>
      <c r="F51" s="197"/>
      <c r="G51" s="197"/>
      <c r="H51" s="197"/>
      <c r="I51" s="197"/>
      <c r="J51" s="197"/>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98" t="s">
        <v>28</v>
      </c>
      <c r="B53" s="198"/>
      <c r="C53" s="198"/>
      <c r="D53" s="198"/>
      <c r="E53" s="196"/>
      <c r="F53" s="197"/>
      <c r="G53" s="197"/>
      <c r="H53" s="197"/>
      <c r="I53" s="197"/>
      <c r="J53" s="197"/>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3"/>
  <sheetViews>
    <sheetView tabSelected="1" topLeftCell="A4" zoomScale="158" workbookViewId="0">
      <selection activeCell="B3" sqref="B3:O10"/>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99" t="s">
        <v>84</v>
      </c>
      <c r="B1" s="199"/>
      <c r="C1" s="199"/>
      <c r="D1" s="199"/>
      <c r="E1" s="199"/>
      <c r="F1" s="199"/>
      <c r="G1" s="199"/>
      <c r="H1" s="199"/>
      <c r="I1" s="199"/>
      <c r="J1" s="199"/>
      <c r="K1" s="199"/>
      <c r="L1" s="199"/>
      <c r="M1" s="199"/>
      <c r="N1" s="199"/>
      <c r="O1" s="199"/>
    </row>
    <row r="2" spans="1:15" ht="18.75" customHeight="1" x14ac:dyDescent="0.2">
      <c r="A2" s="199"/>
      <c r="B2" s="199"/>
      <c r="C2" s="199"/>
      <c r="D2" s="199"/>
      <c r="E2" s="199"/>
      <c r="F2" s="199"/>
      <c r="G2" s="199"/>
      <c r="H2" s="199"/>
      <c r="I2" s="199"/>
      <c r="J2" s="199"/>
      <c r="K2" s="199"/>
      <c r="L2" s="199"/>
      <c r="M2" s="199"/>
      <c r="N2" s="199"/>
      <c r="O2" s="199"/>
    </row>
    <row r="3" spans="1:15" x14ac:dyDescent="0.2">
      <c r="A3" s="23" t="s">
        <v>41</v>
      </c>
      <c r="B3" s="142" t="s">
        <v>39</v>
      </c>
      <c r="C3" s="142"/>
      <c r="D3" s="142"/>
      <c r="E3" s="142"/>
      <c r="F3" s="142"/>
      <c r="G3" s="142"/>
      <c r="H3" s="142"/>
      <c r="I3" s="142"/>
      <c r="J3" s="142"/>
      <c r="K3" s="142"/>
      <c r="L3" s="142"/>
      <c r="M3" s="142"/>
      <c r="N3" s="142"/>
      <c r="O3" s="142"/>
    </row>
    <row r="4" spans="1:15" x14ac:dyDescent="0.2">
      <c r="A4" s="23"/>
      <c r="B4" s="142"/>
      <c r="C4" s="142"/>
      <c r="D4" s="142"/>
      <c r="E4" s="142"/>
      <c r="F4" s="142"/>
      <c r="G4" s="142"/>
      <c r="H4" s="142"/>
      <c r="I4" s="142"/>
      <c r="J4" s="142"/>
      <c r="K4" s="142"/>
      <c r="L4" s="142"/>
      <c r="M4" s="142"/>
      <c r="N4" s="142"/>
      <c r="O4" s="142"/>
    </row>
    <row r="5" spans="1:15" x14ac:dyDescent="0.2">
      <c r="A5" s="23"/>
      <c r="B5" s="142"/>
      <c r="C5" s="142"/>
      <c r="D5" s="142"/>
      <c r="E5" s="142"/>
      <c r="F5" s="142"/>
      <c r="G5" s="142"/>
      <c r="H5" s="142"/>
      <c r="I5" s="142"/>
      <c r="J5" s="142"/>
      <c r="K5" s="142"/>
      <c r="L5" s="142"/>
      <c r="M5" s="142"/>
      <c r="N5" s="142"/>
      <c r="O5" s="142"/>
    </row>
    <row r="6" spans="1:15" x14ac:dyDescent="0.2">
      <c r="A6" s="23"/>
      <c r="B6" s="142"/>
      <c r="C6" s="142"/>
      <c r="D6" s="142"/>
      <c r="E6" s="142"/>
      <c r="F6" s="142"/>
      <c r="G6" s="142"/>
      <c r="H6" s="142"/>
      <c r="I6" s="142"/>
      <c r="J6" s="142"/>
      <c r="K6" s="142"/>
      <c r="L6" s="142"/>
      <c r="M6" s="142"/>
      <c r="N6" s="142"/>
      <c r="O6" s="142"/>
    </row>
    <row r="7" spans="1:15" x14ac:dyDescent="0.2">
      <c r="A7" s="23"/>
      <c r="B7" s="142"/>
      <c r="C7" s="142"/>
      <c r="D7" s="142"/>
      <c r="E7" s="142"/>
      <c r="F7" s="142"/>
      <c r="G7" s="142"/>
      <c r="H7" s="142"/>
      <c r="I7" s="142"/>
      <c r="J7" s="142"/>
      <c r="K7" s="142"/>
      <c r="L7" s="142"/>
      <c r="M7" s="142"/>
      <c r="N7" s="142"/>
      <c r="O7" s="142"/>
    </row>
    <row r="8" spans="1:15" x14ac:dyDescent="0.2">
      <c r="A8" s="23"/>
      <c r="B8" s="142"/>
      <c r="C8" s="142"/>
      <c r="D8" s="142"/>
      <c r="E8" s="142"/>
      <c r="F8" s="142"/>
      <c r="G8" s="142"/>
      <c r="H8" s="142"/>
      <c r="I8" s="142"/>
      <c r="J8" s="142"/>
      <c r="K8" s="142"/>
      <c r="L8" s="142"/>
      <c r="M8" s="142"/>
      <c r="N8" s="142"/>
      <c r="O8" s="142"/>
    </row>
    <row r="9" spans="1:15" x14ac:dyDescent="0.2">
      <c r="A9" s="23"/>
      <c r="B9" s="142"/>
      <c r="C9" s="142"/>
      <c r="D9" s="142"/>
      <c r="E9" s="142"/>
      <c r="F9" s="142"/>
      <c r="G9" s="142"/>
      <c r="H9" s="142"/>
      <c r="I9" s="142"/>
      <c r="J9" s="142"/>
      <c r="K9" s="142"/>
      <c r="L9" s="142"/>
      <c r="M9" s="142"/>
      <c r="N9" s="142"/>
      <c r="O9" s="142"/>
    </row>
    <row r="10" spans="1:15" x14ac:dyDescent="0.2">
      <c r="A10" s="23"/>
      <c r="B10" s="142"/>
      <c r="C10" s="142"/>
      <c r="D10" s="142"/>
      <c r="E10" s="142"/>
      <c r="F10" s="142"/>
      <c r="G10" s="142"/>
      <c r="H10" s="142"/>
      <c r="I10" s="142"/>
      <c r="J10" s="142"/>
      <c r="K10" s="142"/>
      <c r="L10" s="142"/>
      <c r="M10" s="142"/>
      <c r="N10" s="142"/>
      <c r="O10" s="142"/>
    </row>
    <row r="11" spans="1:15" x14ac:dyDescent="0.2">
      <c r="A11" s="23" t="s">
        <v>44</v>
      </c>
      <c r="B11" s="142" t="s">
        <v>125</v>
      </c>
      <c r="C11" s="142"/>
      <c r="D11" s="142"/>
      <c r="E11" s="142"/>
      <c r="F11" s="142"/>
      <c r="G11" s="142"/>
      <c r="H11" s="142"/>
      <c r="I11" s="142"/>
      <c r="J11" s="142"/>
      <c r="K11" s="142"/>
      <c r="L11" s="142"/>
      <c r="M11" s="142"/>
      <c r="N11" s="142"/>
      <c r="O11" s="142"/>
    </row>
    <row r="12" spans="1:15" x14ac:dyDescent="0.2">
      <c r="A12" s="23"/>
      <c r="B12" s="142"/>
      <c r="C12" s="142"/>
      <c r="D12" s="142"/>
      <c r="E12" s="142"/>
      <c r="F12" s="142"/>
      <c r="G12" s="142"/>
      <c r="H12" s="142"/>
      <c r="I12" s="142"/>
      <c r="J12" s="142"/>
      <c r="K12" s="142"/>
      <c r="L12" s="142"/>
      <c r="M12" s="142"/>
      <c r="N12" s="142"/>
      <c r="O12" s="142"/>
    </row>
    <row r="13" spans="1:15" x14ac:dyDescent="0.2">
      <c r="A13" s="23"/>
      <c r="B13" s="142"/>
      <c r="C13" s="142"/>
      <c r="D13" s="142"/>
      <c r="E13" s="142"/>
      <c r="F13" s="142"/>
      <c r="G13" s="142"/>
      <c r="H13" s="142"/>
      <c r="I13" s="142"/>
      <c r="J13" s="142"/>
      <c r="K13" s="142"/>
      <c r="L13" s="142"/>
      <c r="M13" s="142"/>
      <c r="N13" s="142"/>
      <c r="O13" s="142"/>
    </row>
    <row r="14" spans="1:15" x14ac:dyDescent="0.2">
      <c r="A14" s="23" t="s">
        <v>45</v>
      </c>
      <c r="B14" s="142" t="s">
        <v>40</v>
      </c>
      <c r="C14" s="142"/>
      <c r="D14" s="142"/>
      <c r="E14" s="142"/>
      <c r="F14" s="142"/>
      <c r="G14" s="142"/>
      <c r="H14" s="142"/>
      <c r="I14" s="142"/>
      <c r="J14" s="142"/>
      <c r="K14" s="142"/>
      <c r="L14" s="142"/>
      <c r="M14" s="142"/>
      <c r="N14" s="142"/>
      <c r="O14" s="142"/>
    </row>
    <row r="15" spans="1:15" x14ac:dyDescent="0.2">
      <c r="A15" s="23"/>
      <c r="B15" s="142"/>
      <c r="C15" s="142"/>
      <c r="D15" s="142"/>
      <c r="E15" s="142"/>
      <c r="F15" s="142"/>
      <c r="G15" s="142"/>
      <c r="H15" s="142"/>
      <c r="I15" s="142"/>
      <c r="J15" s="142"/>
      <c r="K15" s="142"/>
      <c r="L15" s="142"/>
      <c r="M15" s="142"/>
      <c r="N15" s="142"/>
      <c r="O15" s="142"/>
    </row>
    <row r="16" spans="1:15" x14ac:dyDescent="0.2">
      <c r="A16" s="23"/>
      <c r="B16" s="142"/>
      <c r="C16" s="142"/>
      <c r="D16" s="142"/>
      <c r="E16" s="142"/>
      <c r="F16" s="142"/>
      <c r="G16" s="142"/>
      <c r="H16" s="142"/>
      <c r="I16" s="142"/>
      <c r="J16" s="142"/>
      <c r="K16" s="142"/>
      <c r="L16" s="142"/>
      <c r="M16" s="142"/>
      <c r="N16" s="142"/>
      <c r="O16" s="142"/>
    </row>
    <row r="17" spans="1:15" ht="15.75" customHeight="1" x14ac:dyDescent="0.2">
      <c r="A17" s="23" t="s">
        <v>46</v>
      </c>
      <c r="B17" s="142" t="s">
        <v>212</v>
      </c>
      <c r="C17" s="142"/>
      <c r="D17" s="142"/>
      <c r="E17" s="142"/>
      <c r="F17" s="142"/>
      <c r="G17" s="142"/>
      <c r="H17" s="142"/>
      <c r="I17" s="142"/>
      <c r="J17" s="142"/>
      <c r="K17" s="142"/>
      <c r="L17" s="142"/>
      <c r="M17" s="142"/>
      <c r="N17" s="142"/>
      <c r="O17" s="142"/>
    </row>
    <row r="18" spans="1:15" x14ac:dyDescent="0.2">
      <c r="A18" s="23"/>
      <c r="B18" s="142"/>
      <c r="C18" s="142"/>
      <c r="D18" s="142"/>
      <c r="E18" s="142"/>
      <c r="F18" s="142"/>
      <c r="G18" s="142"/>
      <c r="H18" s="142"/>
      <c r="I18" s="142"/>
      <c r="J18" s="142"/>
      <c r="K18" s="142"/>
      <c r="L18" s="142"/>
      <c r="M18" s="142"/>
      <c r="N18" s="142"/>
      <c r="O18" s="142"/>
    </row>
    <row r="19" spans="1:15" x14ac:dyDescent="0.2">
      <c r="A19" s="23"/>
      <c r="B19" s="142"/>
      <c r="C19" s="142"/>
      <c r="D19" s="142"/>
      <c r="E19" s="142"/>
      <c r="F19" s="142"/>
      <c r="G19" s="142"/>
      <c r="H19" s="142"/>
      <c r="I19" s="142"/>
      <c r="J19" s="142"/>
      <c r="K19" s="142"/>
      <c r="L19" s="142"/>
      <c r="M19" s="142"/>
      <c r="N19" s="142"/>
      <c r="O19" s="142"/>
    </row>
    <row r="20" spans="1:15" x14ac:dyDescent="0.2">
      <c r="A20" s="23"/>
      <c r="B20" s="142"/>
      <c r="C20" s="142"/>
      <c r="D20" s="142"/>
      <c r="E20" s="142"/>
      <c r="F20" s="142"/>
      <c r="G20" s="142"/>
      <c r="H20" s="142"/>
      <c r="I20" s="142"/>
      <c r="J20" s="142"/>
      <c r="K20" s="142"/>
      <c r="L20" s="142"/>
      <c r="M20" s="142"/>
      <c r="N20" s="142"/>
      <c r="O20" s="142"/>
    </row>
    <row r="21" spans="1:15" x14ac:dyDescent="0.2">
      <c r="A21" s="23"/>
      <c r="B21" s="142"/>
      <c r="C21" s="142"/>
      <c r="D21" s="142"/>
      <c r="E21" s="142"/>
      <c r="F21" s="142"/>
      <c r="G21" s="142"/>
      <c r="H21" s="142"/>
      <c r="I21" s="142"/>
      <c r="J21" s="142"/>
      <c r="K21" s="142"/>
      <c r="L21" s="142"/>
      <c r="M21" s="142"/>
      <c r="N21" s="142"/>
      <c r="O21" s="142"/>
    </row>
    <row r="22" spans="1:15" x14ac:dyDescent="0.2">
      <c r="A22" s="23"/>
      <c r="B22" s="142"/>
      <c r="C22" s="142"/>
      <c r="D22" s="142"/>
      <c r="E22" s="142"/>
      <c r="F22" s="142"/>
      <c r="G22" s="142"/>
      <c r="H22" s="142"/>
      <c r="I22" s="142"/>
      <c r="J22" s="142"/>
      <c r="K22" s="142"/>
      <c r="L22" s="142"/>
      <c r="M22" s="142"/>
      <c r="N22" s="142"/>
      <c r="O22" s="142"/>
    </row>
    <row r="23" spans="1:15" ht="15.75" customHeight="1" x14ac:dyDescent="0.2">
      <c r="A23" s="23" t="s">
        <v>47</v>
      </c>
      <c r="B23" s="142" t="s">
        <v>130</v>
      </c>
      <c r="C23" s="142"/>
      <c r="D23" s="142"/>
      <c r="E23" s="142"/>
      <c r="F23" s="142"/>
      <c r="G23" s="142"/>
      <c r="H23" s="142"/>
      <c r="I23" s="142"/>
      <c r="J23" s="142"/>
      <c r="K23" s="142"/>
      <c r="L23" s="142"/>
      <c r="M23" s="142"/>
      <c r="N23" s="142"/>
      <c r="O23" s="142"/>
    </row>
    <row r="24" spans="1:15" x14ac:dyDescent="0.2">
      <c r="A24" s="23"/>
      <c r="B24" s="142"/>
      <c r="C24" s="142"/>
      <c r="D24" s="142"/>
      <c r="E24" s="142"/>
      <c r="F24" s="142"/>
      <c r="G24" s="142"/>
      <c r="H24" s="142"/>
      <c r="I24" s="142"/>
      <c r="J24" s="142"/>
      <c r="K24" s="142"/>
      <c r="L24" s="142"/>
      <c r="M24" s="142"/>
      <c r="N24" s="142"/>
      <c r="O24" s="142"/>
    </row>
    <row r="25" spans="1:15" x14ac:dyDescent="0.2">
      <c r="A25" s="23"/>
      <c r="B25" s="142"/>
      <c r="C25" s="142"/>
      <c r="D25" s="142"/>
      <c r="E25" s="142"/>
      <c r="F25" s="142"/>
      <c r="G25" s="142"/>
      <c r="H25" s="142"/>
      <c r="I25" s="142"/>
      <c r="J25" s="142"/>
      <c r="K25" s="142"/>
      <c r="L25" s="142"/>
      <c r="M25" s="142"/>
      <c r="N25" s="142"/>
      <c r="O25" s="142"/>
    </row>
    <row r="26" spans="1:15" x14ac:dyDescent="0.2">
      <c r="A26" s="23" t="s">
        <v>48</v>
      </c>
      <c r="B26" s="142" t="s">
        <v>51</v>
      </c>
      <c r="C26" s="142"/>
      <c r="D26" s="142"/>
      <c r="E26" s="142"/>
      <c r="F26" s="142"/>
      <c r="G26" s="142"/>
      <c r="H26" s="142"/>
      <c r="I26" s="142"/>
      <c r="J26" s="142"/>
      <c r="K26" s="142"/>
      <c r="L26" s="142"/>
      <c r="M26" s="142"/>
      <c r="N26" s="142"/>
      <c r="O26" s="142"/>
    </row>
    <row r="27" spans="1:15" ht="16" customHeight="1" x14ac:dyDescent="0.2">
      <c r="A27" s="23"/>
      <c r="B27" s="202" t="s">
        <v>83</v>
      </c>
      <c r="C27" s="202"/>
      <c r="D27" s="202"/>
      <c r="E27" s="202"/>
      <c r="F27" s="202"/>
      <c r="G27" s="202"/>
      <c r="H27" s="202"/>
      <c r="I27" s="202"/>
      <c r="J27" s="202"/>
      <c r="K27" s="202"/>
      <c r="L27" s="202"/>
      <c r="M27" s="202"/>
      <c r="N27" s="202"/>
      <c r="O27" s="202"/>
    </row>
    <row r="28" spans="1:15" ht="16" customHeight="1" x14ac:dyDescent="0.2">
      <c r="A28" s="23"/>
      <c r="B28" s="142" t="s">
        <v>119</v>
      </c>
      <c r="C28" s="142"/>
      <c r="D28" s="142"/>
      <c r="E28" s="142"/>
      <c r="F28" s="142"/>
      <c r="G28" s="142"/>
      <c r="H28" s="142"/>
      <c r="I28" s="142"/>
      <c r="J28" s="142"/>
      <c r="K28" s="142"/>
      <c r="L28" s="142"/>
      <c r="M28" s="142"/>
      <c r="N28" s="142"/>
      <c r="O28" s="142"/>
    </row>
    <row r="29" spans="1:15" x14ac:dyDescent="0.2">
      <c r="A29" s="23"/>
      <c r="B29" s="142"/>
      <c r="C29" s="142"/>
      <c r="D29" s="142"/>
      <c r="E29" s="142"/>
      <c r="F29" s="142"/>
      <c r="G29" s="142"/>
      <c r="H29" s="142"/>
      <c r="I29" s="142"/>
      <c r="J29" s="142"/>
      <c r="K29" s="142"/>
      <c r="L29" s="142"/>
      <c r="M29" s="142"/>
      <c r="N29" s="142"/>
      <c r="O29" s="142"/>
    </row>
    <row r="30" spans="1:15" x14ac:dyDescent="0.2">
      <c r="A30" s="23"/>
      <c r="B30" s="142"/>
      <c r="C30" s="142"/>
      <c r="D30" s="142"/>
      <c r="E30" s="142"/>
      <c r="F30" s="142"/>
      <c r="G30" s="142"/>
      <c r="H30" s="142"/>
      <c r="I30" s="142"/>
      <c r="J30" s="142"/>
      <c r="K30" s="142"/>
      <c r="L30" s="142"/>
      <c r="M30" s="142"/>
      <c r="N30" s="142"/>
      <c r="O30" s="142"/>
    </row>
    <row r="31" spans="1:15" x14ac:dyDescent="0.2">
      <c r="A31" s="23"/>
      <c r="B31" s="142" t="s">
        <v>188</v>
      </c>
      <c r="C31" s="142"/>
      <c r="D31" s="142"/>
      <c r="E31" s="142"/>
      <c r="F31" s="142"/>
      <c r="G31" s="142"/>
      <c r="H31" s="142"/>
      <c r="I31" s="142"/>
      <c r="J31" s="142"/>
      <c r="K31" s="142"/>
      <c r="L31" s="142"/>
      <c r="M31" s="142"/>
      <c r="N31" s="142"/>
      <c r="O31" s="142"/>
    </row>
    <row r="32" spans="1:15" x14ac:dyDescent="0.2">
      <c r="A32" s="23"/>
      <c r="B32" s="142" t="s">
        <v>189</v>
      </c>
      <c r="C32" s="142"/>
      <c r="D32" s="142"/>
      <c r="E32" s="142"/>
      <c r="F32" s="142"/>
      <c r="G32" s="142"/>
      <c r="H32" s="142"/>
      <c r="I32" s="142"/>
      <c r="J32" s="142"/>
      <c r="K32" s="142"/>
      <c r="L32" s="142"/>
      <c r="M32" s="142"/>
      <c r="N32" s="142"/>
      <c r="O32" s="142"/>
    </row>
    <row r="33" spans="1:16" x14ac:dyDescent="0.2">
      <c r="A33" s="23"/>
      <c r="B33" s="203" t="s">
        <v>190</v>
      </c>
      <c r="C33" s="203"/>
      <c r="D33" s="203"/>
      <c r="E33" s="203"/>
      <c r="F33" s="203"/>
      <c r="G33" s="203"/>
      <c r="H33" s="203"/>
      <c r="I33" s="203"/>
      <c r="J33" s="203"/>
      <c r="K33" s="203"/>
      <c r="L33" s="203"/>
      <c r="M33" s="203"/>
      <c r="N33" s="203"/>
      <c r="O33" s="203"/>
    </row>
    <row r="34" spans="1:16" x14ac:dyDescent="0.2">
      <c r="A34" s="23"/>
      <c r="B34" s="142" t="s">
        <v>191</v>
      </c>
      <c r="C34" s="142"/>
      <c r="D34" s="142"/>
      <c r="E34" s="142"/>
      <c r="F34" s="142"/>
      <c r="G34" s="142"/>
      <c r="H34" s="142"/>
      <c r="I34" s="142"/>
      <c r="J34" s="142"/>
      <c r="K34" s="142"/>
      <c r="L34" s="142"/>
      <c r="M34" s="142"/>
      <c r="N34" s="142"/>
      <c r="O34" s="142"/>
    </row>
    <row r="35" spans="1:16" x14ac:dyDescent="0.2">
      <c r="A35" s="23"/>
      <c r="B35" s="142"/>
      <c r="C35" s="142"/>
      <c r="D35" s="142"/>
      <c r="E35" s="142"/>
      <c r="F35" s="142"/>
      <c r="G35" s="142"/>
      <c r="H35" s="142"/>
      <c r="I35" s="142"/>
      <c r="J35" s="142"/>
      <c r="K35" s="142"/>
      <c r="L35" s="142"/>
      <c r="M35" s="142"/>
      <c r="N35" s="142"/>
      <c r="O35" s="142"/>
    </row>
    <row r="36" spans="1:16" x14ac:dyDescent="0.2">
      <c r="A36" s="23" t="s">
        <v>49</v>
      </c>
      <c r="B36" s="142" t="s">
        <v>52</v>
      </c>
      <c r="C36" s="142"/>
      <c r="D36" s="142"/>
      <c r="E36" s="142"/>
      <c r="F36" s="142"/>
      <c r="G36" s="142"/>
      <c r="H36" s="142"/>
      <c r="I36" s="142"/>
      <c r="J36" s="142"/>
      <c r="K36" s="142"/>
      <c r="L36" s="142"/>
      <c r="M36" s="142"/>
      <c r="N36" s="142"/>
      <c r="O36" s="142"/>
    </row>
    <row r="37" spans="1:16" x14ac:dyDescent="0.2">
      <c r="A37" s="23"/>
      <c r="B37" s="142" t="s">
        <v>196</v>
      </c>
      <c r="C37" s="142"/>
      <c r="D37" s="142"/>
      <c r="E37" s="142"/>
      <c r="F37" s="142"/>
      <c r="G37" s="142"/>
      <c r="H37" s="142"/>
      <c r="I37" s="142"/>
      <c r="J37" s="142"/>
      <c r="K37" s="142"/>
      <c r="L37" s="142"/>
      <c r="M37" s="142"/>
      <c r="N37" s="142"/>
      <c r="O37" s="142"/>
    </row>
    <row r="38" spans="1:16" x14ac:dyDescent="0.2">
      <c r="A38" s="23"/>
      <c r="B38" s="142" t="s">
        <v>53</v>
      </c>
      <c r="C38" s="142"/>
      <c r="D38" s="142"/>
      <c r="E38" s="142"/>
      <c r="F38" s="142"/>
      <c r="G38" s="142"/>
      <c r="H38" s="142"/>
      <c r="I38" s="142"/>
      <c r="J38" s="142"/>
      <c r="K38" s="142"/>
      <c r="L38" s="142"/>
      <c r="M38" s="142"/>
      <c r="N38" s="142"/>
      <c r="O38" s="142"/>
    </row>
    <row r="39" spans="1:16" x14ac:dyDescent="0.2">
      <c r="A39" s="23"/>
      <c r="B39" s="142" t="s">
        <v>67</v>
      </c>
      <c r="C39" s="142"/>
      <c r="D39" s="142"/>
      <c r="E39" s="142"/>
      <c r="F39" s="142"/>
      <c r="G39" s="142"/>
      <c r="H39" s="142"/>
      <c r="I39" s="142"/>
      <c r="J39" s="142"/>
      <c r="K39" s="142"/>
      <c r="L39" s="142"/>
      <c r="M39" s="142"/>
      <c r="N39" s="142"/>
      <c r="O39" s="142"/>
    </row>
    <row r="40" spans="1:16" x14ac:dyDescent="0.2">
      <c r="A40" s="23"/>
      <c r="B40" s="142"/>
      <c r="C40" s="142"/>
      <c r="D40" s="142"/>
      <c r="E40" s="142"/>
      <c r="F40" s="142"/>
      <c r="G40" s="142"/>
      <c r="H40" s="142"/>
      <c r="I40" s="142"/>
      <c r="J40" s="142"/>
      <c r="K40" s="142"/>
      <c r="L40" s="142"/>
      <c r="M40" s="142"/>
      <c r="N40" s="142"/>
      <c r="O40" s="142"/>
    </row>
    <row r="41" spans="1:16" x14ac:dyDescent="0.2">
      <c r="A41" s="23"/>
      <c r="B41" s="142"/>
      <c r="C41" s="142"/>
      <c r="D41" s="142"/>
      <c r="E41" s="142"/>
      <c r="F41" s="142"/>
      <c r="G41" s="142"/>
      <c r="H41" s="142"/>
      <c r="I41" s="142"/>
      <c r="J41" s="142"/>
      <c r="K41" s="142"/>
      <c r="L41" s="142"/>
      <c r="M41" s="142"/>
      <c r="N41" s="142"/>
      <c r="O41" s="142"/>
    </row>
    <row r="42" spans="1:16" x14ac:dyDescent="0.2">
      <c r="A42" s="60" t="s">
        <v>50</v>
      </c>
      <c r="B42" s="200" t="s">
        <v>120</v>
      </c>
      <c r="C42" s="200"/>
      <c r="D42" s="200"/>
      <c r="E42" s="200"/>
      <c r="F42" s="200"/>
      <c r="G42" s="200"/>
      <c r="H42" s="200"/>
      <c r="I42" s="200"/>
      <c r="J42" s="200"/>
      <c r="K42" s="200"/>
      <c r="L42" s="200"/>
      <c r="M42" s="200"/>
      <c r="N42" s="200"/>
      <c r="O42" s="200"/>
    </row>
    <row r="43" spans="1:16" ht="19" customHeight="1" x14ac:dyDescent="0.3">
      <c r="A43" s="60"/>
      <c r="B43" s="201" t="s">
        <v>132</v>
      </c>
      <c r="C43" s="201"/>
      <c r="D43" s="201"/>
      <c r="E43" s="201"/>
      <c r="F43" s="201"/>
      <c r="G43" s="201"/>
      <c r="H43" s="201"/>
      <c r="I43" s="201"/>
      <c r="J43" s="201"/>
      <c r="K43" s="201"/>
      <c r="L43" s="201"/>
      <c r="M43" s="201"/>
      <c r="N43" s="201"/>
      <c r="O43" s="201"/>
      <c r="P43" s="93"/>
    </row>
  </sheetData>
  <mergeCells count="19">
    <mergeCell ref="B42:O42"/>
    <mergeCell ref="B43:O43"/>
    <mergeCell ref="B23:O25"/>
    <mergeCell ref="B28:O30"/>
    <mergeCell ref="B39:O41"/>
    <mergeCell ref="B26:O26"/>
    <mergeCell ref="B27:O27"/>
    <mergeCell ref="B36:O36"/>
    <mergeCell ref="B37:O37"/>
    <mergeCell ref="B38:O38"/>
    <mergeCell ref="B31:O31"/>
    <mergeCell ref="B32:O32"/>
    <mergeCell ref="B33:O33"/>
    <mergeCell ref="B34:O35"/>
    <mergeCell ref="A1:O2"/>
    <mergeCell ref="B3:O10"/>
    <mergeCell ref="B11:O13"/>
    <mergeCell ref="B14:O16"/>
    <mergeCell ref="B17:O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7"/>
  <sheetViews>
    <sheetView topLeftCell="A10" zoomScale="150" zoomScaleNormal="140" workbookViewId="0">
      <selection activeCell="C19" sqref="C19"/>
    </sheetView>
  </sheetViews>
  <sheetFormatPr baseColWidth="10" defaultColWidth="9.1640625" defaultRowHeight="16" x14ac:dyDescent="0.2"/>
  <cols>
    <col min="1" max="1" width="10" style="13" customWidth="1"/>
    <col min="2" max="2" width="49" style="13" customWidth="1"/>
    <col min="3" max="3" width="61.6640625" style="13" customWidth="1"/>
    <col min="4" max="4" width="47.5" style="13" customWidth="1"/>
    <col min="5" max="16384" width="9.1640625" style="13"/>
  </cols>
  <sheetData>
    <row r="1" spans="1:4" x14ac:dyDescent="0.2">
      <c r="B1" s="24"/>
    </row>
    <row r="2" spans="1:4" x14ac:dyDescent="0.2">
      <c r="A2" s="20" t="str">
        <f>'Pasiūlymo forma'!B30</f>
        <v>Prokariotinių ląstelių rūšiavimo sistema</v>
      </c>
      <c r="B2" s="18"/>
      <c r="C2" s="18"/>
    </row>
    <row r="3" spans="1:4" x14ac:dyDescent="0.2">
      <c r="A3" s="15"/>
      <c r="B3" s="16"/>
      <c r="C3" s="16"/>
    </row>
    <row r="4" spans="1:4" x14ac:dyDescent="0.2">
      <c r="A4" s="18" t="s">
        <v>14</v>
      </c>
      <c r="B4" s="16"/>
      <c r="C4" s="16"/>
    </row>
    <row r="5" spans="1:4" s="14" customFormat="1" ht="85" x14ac:dyDescent="0.2">
      <c r="A5" s="29" t="s">
        <v>34</v>
      </c>
      <c r="B5" s="29" t="s">
        <v>35</v>
      </c>
      <c r="C5" s="29" t="s">
        <v>36</v>
      </c>
      <c r="D5" s="30" t="s">
        <v>123</v>
      </c>
    </row>
    <row r="6" spans="1:4" s="14" customFormat="1" ht="17" x14ac:dyDescent="0.2">
      <c r="A6" s="94">
        <v>1</v>
      </c>
      <c r="B6" s="102" t="s">
        <v>133</v>
      </c>
      <c r="C6" s="88" t="s">
        <v>147</v>
      </c>
      <c r="D6" s="101"/>
    </row>
    <row r="7" spans="1:4" s="14" customFormat="1" ht="50" customHeight="1" x14ac:dyDescent="0.2">
      <c r="A7" s="94">
        <v>2</v>
      </c>
      <c r="B7" s="102" t="s">
        <v>135</v>
      </c>
      <c r="C7" s="88" t="s">
        <v>153</v>
      </c>
      <c r="D7" s="101"/>
    </row>
    <row r="8" spans="1:4" s="14" customFormat="1" ht="17" x14ac:dyDescent="0.2">
      <c r="A8" s="208">
        <v>3</v>
      </c>
      <c r="B8" s="212" t="s">
        <v>136</v>
      </c>
      <c r="C8" s="88" t="s">
        <v>155</v>
      </c>
      <c r="D8" s="101"/>
    </row>
    <row r="9" spans="1:4" s="14" customFormat="1" ht="17" x14ac:dyDescent="0.2">
      <c r="A9" s="209"/>
      <c r="B9" s="212"/>
      <c r="C9" s="88" t="s">
        <v>156</v>
      </c>
      <c r="D9" s="101"/>
    </row>
    <row r="10" spans="1:4" s="14" customFormat="1" ht="17" x14ac:dyDescent="0.2">
      <c r="A10" s="209"/>
      <c r="B10" s="212"/>
      <c r="C10" s="88" t="s">
        <v>157</v>
      </c>
      <c r="D10" s="101"/>
    </row>
    <row r="11" spans="1:4" s="14" customFormat="1" ht="17" x14ac:dyDescent="0.2">
      <c r="A11" s="213"/>
      <c r="B11" s="212"/>
      <c r="C11" s="88" t="s">
        <v>158</v>
      </c>
      <c r="D11" s="101"/>
    </row>
    <row r="12" spans="1:4" s="14" customFormat="1" ht="34" x14ac:dyDescent="0.2">
      <c r="A12" s="94">
        <v>4</v>
      </c>
      <c r="B12" s="102" t="s">
        <v>137</v>
      </c>
      <c r="C12" s="88" t="s">
        <v>193</v>
      </c>
      <c r="D12" s="101"/>
    </row>
    <row r="13" spans="1:4" s="14" customFormat="1" ht="34" x14ac:dyDescent="0.2">
      <c r="A13" s="208">
        <v>5</v>
      </c>
      <c r="B13" s="212" t="s">
        <v>138</v>
      </c>
      <c r="C13" s="88" t="s">
        <v>148</v>
      </c>
      <c r="D13" s="101"/>
    </row>
    <row r="14" spans="1:4" s="14" customFormat="1" ht="34" x14ac:dyDescent="0.2">
      <c r="A14" s="209"/>
      <c r="B14" s="212"/>
      <c r="C14" s="88" t="s">
        <v>151</v>
      </c>
      <c r="D14" s="101"/>
    </row>
    <row r="15" spans="1:4" s="14" customFormat="1" ht="17" x14ac:dyDescent="0.2">
      <c r="A15" s="209"/>
      <c r="B15" s="212"/>
      <c r="C15" s="88" t="s">
        <v>194</v>
      </c>
      <c r="D15" s="101"/>
    </row>
    <row r="16" spans="1:4" s="14" customFormat="1" ht="51" x14ac:dyDescent="0.2">
      <c r="A16" s="208">
        <v>6</v>
      </c>
      <c r="B16" s="210" t="s">
        <v>139</v>
      </c>
      <c r="C16" s="88" t="s">
        <v>159</v>
      </c>
      <c r="D16" s="101"/>
    </row>
    <row r="17" spans="1:4" s="14" customFormat="1" ht="51" x14ac:dyDescent="0.2">
      <c r="A17" s="213"/>
      <c r="B17" s="214"/>
      <c r="C17" s="88" t="s">
        <v>152</v>
      </c>
      <c r="D17" s="101"/>
    </row>
    <row r="18" spans="1:4" s="14" customFormat="1" ht="17" x14ac:dyDescent="0.2">
      <c r="A18" s="94">
        <v>7</v>
      </c>
      <c r="B18" s="102" t="s">
        <v>140</v>
      </c>
      <c r="C18" s="88" t="s">
        <v>154</v>
      </c>
      <c r="D18" s="101"/>
    </row>
    <row r="19" spans="1:4" s="14" customFormat="1" ht="17" x14ac:dyDescent="0.2">
      <c r="A19" s="208">
        <v>8</v>
      </c>
      <c r="B19" s="210" t="s">
        <v>141</v>
      </c>
      <c r="C19" s="88" t="s">
        <v>198</v>
      </c>
      <c r="D19" s="111"/>
    </row>
    <row r="20" spans="1:4" s="14" customFormat="1" ht="17" x14ac:dyDescent="0.2">
      <c r="A20" s="209"/>
      <c r="B20" s="211"/>
      <c r="C20" s="88" t="s">
        <v>199</v>
      </c>
      <c r="D20" s="111"/>
    </row>
    <row r="21" spans="1:4" s="14" customFormat="1" ht="51" x14ac:dyDescent="0.2">
      <c r="A21" s="103">
        <v>9</v>
      </c>
      <c r="B21" s="104" t="s">
        <v>142</v>
      </c>
      <c r="C21" s="88" t="s">
        <v>160</v>
      </c>
      <c r="D21" s="101"/>
    </row>
    <row r="22" spans="1:4" s="14" customFormat="1" ht="34" x14ac:dyDescent="0.2">
      <c r="A22" s="103">
        <v>10</v>
      </c>
      <c r="B22" s="104" t="s">
        <v>143</v>
      </c>
      <c r="C22" s="88" t="s">
        <v>161</v>
      </c>
      <c r="D22" s="101"/>
    </row>
    <row r="23" spans="1:4" s="14" customFormat="1" ht="51" x14ac:dyDescent="0.2">
      <c r="A23" s="208">
        <v>11</v>
      </c>
      <c r="B23" s="210" t="s">
        <v>144</v>
      </c>
      <c r="C23" s="88" t="s">
        <v>149</v>
      </c>
      <c r="D23" s="101"/>
    </row>
    <row r="24" spans="1:4" s="14" customFormat="1" ht="17" x14ac:dyDescent="0.2">
      <c r="A24" s="209"/>
      <c r="B24" s="211"/>
      <c r="C24" s="88" t="s">
        <v>150</v>
      </c>
      <c r="D24" s="101"/>
    </row>
    <row r="25" spans="1:4" s="14" customFormat="1" ht="34" x14ac:dyDescent="0.2">
      <c r="A25" s="209"/>
      <c r="B25" s="211"/>
      <c r="C25" s="88" t="s">
        <v>162</v>
      </c>
      <c r="D25" s="101"/>
    </row>
    <row r="26" spans="1:4" s="14" customFormat="1" ht="17" x14ac:dyDescent="0.2">
      <c r="A26" s="209"/>
      <c r="B26" s="211"/>
      <c r="C26" s="88" t="s">
        <v>163</v>
      </c>
      <c r="D26" s="101"/>
    </row>
    <row r="27" spans="1:4" s="14" customFormat="1" ht="17" x14ac:dyDescent="0.2">
      <c r="A27" s="209"/>
      <c r="B27" s="211"/>
      <c r="C27" s="88" t="s">
        <v>164</v>
      </c>
      <c r="D27" s="101"/>
    </row>
    <row r="28" spans="1:4" s="14" customFormat="1" ht="17" x14ac:dyDescent="0.2">
      <c r="A28" s="209"/>
      <c r="B28" s="211"/>
      <c r="C28" s="88" t="s">
        <v>165</v>
      </c>
      <c r="D28" s="101"/>
    </row>
    <row r="29" spans="1:4" s="14" customFormat="1" ht="17" x14ac:dyDescent="0.2">
      <c r="A29" s="209"/>
      <c r="B29" s="211"/>
      <c r="C29" s="88" t="s">
        <v>166</v>
      </c>
      <c r="D29" s="101"/>
    </row>
    <row r="30" spans="1:4" s="14" customFormat="1" ht="68" x14ac:dyDescent="0.2">
      <c r="A30" s="94">
        <v>12</v>
      </c>
      <c r="B30" s="102" t="s">
        <v>145</v>
      </c>
      <c r="C30" s="88" t="s">
        <v>167</v>
      </c>
      <c r="D30" s="101"/>
    </row>
    <row r="31" spans="1:4" s="14" customFormat="1" ht="51" x14ac:dyDescent="0.2">
      <c r="A31" s="205">
        <v>13</v>
      </c>
      <c r="B31" s="204" t="s">
        <v>146</v>
      </c>
      <c r="C31" s="105" t="s">
        <v>168</v>
      </c>
      <c r="D31" s="101"/>
    </row>
    <row r="32" spans="1:4" ht="34" customHeight="1" x14ac:dyDescent="0.2">
      <c r="A32" s="205"/>
      <c r="B32" s="204"/>
      <c r="C32" s="102" t="s">
        <v>169</v>
      </c>
      <c r="D32" s="101"/>
    </row>
    <row r="33" spans="1:4" ht="34" x14ac:dyDescent="0.2">
      <c r="A33" s="206" t="s">
        <v>195</v>
      </c>
      <c r="B33" s="207" t="s">
        <v>170</v>
      </c>
      <c r="C33" s="106" t="s">
        <v>171</v>
      </c>
      <c r="D33" s="107"/>
    </row>
    <row r="34" spans="1:4" ht="34" x14ac:dyDescent="0.2">
      <c r="A34" s="206"/>
      <c r="B34" s="207"/>
      <c r="C34" s="106" t="s">
        <v>172</v>
      </c>
      <c r="D34" s="107"/>
    </row>
    <row r="35" spans="1:4" ht="17" x14ac:dyDescent="0.2">
      <c r="A35" s="206"/>
      <c r="B35" s="207"/>
      <c r="C35" s="106" t="s">
        <v>173</v>
      </c>
      <c r="D35" s="107"/>
    </row>
    <row r="36" spans="1:4" ht="17" x14ac:dyDescent="0.2">
      <c r="A36" s="206"/>
      <c r="B36" s="207"/>
      <c r="C36" s="106" t="s">
        <v>174</v>
      </c>
      <c r="D36" s="107"/>
    </row>
    <row r="37" spans="1:4" ht="36" customHeight="1" x14ac:dyDescent="0.2">
      <c r="A37" s="206"/>
      <c r="B37" s="207"/>
      <c r="C37" s="108" t="s">
        <v>182</v>
      </c>
      <c r="D37" s="107"/>
    </row>
    <row r="38" spans="1:4" ht="51" x14ac:dyDescent="0.2">
      <c r="A38" s="206"/>
      <c r="B38" s="207"/>
      <c r="C38" s="108" t="s">
        <v>175</v>
      </c>
      <c r="D38" s="107"/>
    </row>
    <row r="39" spans="1:4" ht="68" x14ac:dyDescent="0.2">
      <c r="A39" s="206"/>
      <c r="B39" s="207"/>
      <c r="C39" s="106" t="s">
        <v>192</v>
      </c>
      <c r="D39" s="107"/>
    </row>
    <row r="40" spans="1:4" ht="17" x14ac:dyDescent="0.2">
      <c r="A40" s="206"/>
      <c r="B40" s="207"/>
      <c r="C40" s="108" t="s">
        <v>176</v>
      </c>
      <c r="D40" s="107"/>
    </row>
    <row r="41" spans="1:4" ht="34" x14ac:dyDescent="0.2">
      <c r="A41" s="206"/>
      <c r="B41" s="207"/>
      <c r="C41" s="106" t="s">
        <v>183</v>
      </c>
      <c r="D41" s="107"/>
    </row>
    <row r="42" spans="1:4" ht="17" x14ac:dyDescent="0.2">
      <c r="A42" s="206"/>
      <c r="B42" s="207"/>
      <c r="C42" s="106" t="s">
        <v>177</v>
      </c>
      <c r="D42" s="107"/>
    </row>
    <row r="43" spans="1:4" ht="17" x14ac:dyDescent="0.2">
      <c r="A43" s="206"/>
      <c r="B43" s="207"/>
      <c r="C43" s="106" t="s">
        <v>178</v>
      </c>
      <c r="D43" s="107"/>
    </row>
    <row r="44" spans="1:4" ht="17" x14ac:dyDescent="0.2">
      <c r="A44" s="206"/>
      <c r="B44" s="207"/>
      <c r="C44" s="106" t="s">
        <v>179</v>
      </c>
      <c r="D44" s="107"/>
    </row>
    <row r="45" spans="1:4" ht="34" x14ac:dyDescent="0.2">
      <c r="A45" s="206"/>
      <c r="B45" s="207"/>
      <c r="C45" s="106" t="s">
        <v>180</v>
      </c>
      <c r="D45" s="107"/>
    </row>
    <row r="46" spans="1:4" ht="51" x14ac:dyDescent="0.2">
      <c r="A46" s="206"/>
      <c r="B46" s="207"/>
      <c r="C46" s="108" t="s">
        <v>197</v>
      </c>
      <c r="D46" s="107"/>
    </row>
    <row r="47" spans="1:4" ht="34" x14ac:dyDescent="0.2">
      <c r="A47" s="206"/>
      <c r="B47" s="207"/>
      <c r="C47" s="108" t="s">
        <v>181</v>
      </c>
      <c r="D47" s="107"/>
    </row>
  </sheetData>
  <mergeCells count="14">
    <mergeCell ref="B19:B20"/>
    <mergeCell ref="A19:A20"/>
    <mergeCell ref="B23:B29"/>
    <mergeCell ref="B8:B11"/>
    <mergeCell ref="B13:B15"/>
    <mergeCell ref="A8:A11"/>
    <mergeCell ref="A13:A15"/>
    <mergeCell ref="B16:B17"/>
    <mergeCell ref="A16:A17"/>
    <mergeCell ref="B31:B32"/>
    <mergeCell ref="A31:A32"/>
    <mergeCell ref="A33:A47"/>
    <mergeCell ref="B33:B47"/>
    <mergeCell ref="A23:A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A776B-0719-4E68-859B-9DF74C07F268}">
  <dimension ref="A1:C15"/>
  <sheetViews>
    <sheetView zoomScale="122" workbookViewId="0">
      <selection activeCell="B24" sqref="B24"/>
    </sheetView>
  </sheetViews>
  <sheetFormatPr baseColWidth="10" defaultColWidth="9.1640625" defaultRowHeight="16" x14ac:dyDescent="0.2"/>
  <cols>
    <col min="1" max="1" width="45.5" style="87" customWidth="1"/>
    <col min="2" max="3" width="60.6640625" style="13" customWidth="1"/>
    <col min="4" max="16384" width="9.1640625" style="13"/>
  </cols>
  <sheetData>
    <row r="1" spans="1:3" x14ac:dyDescent="0.2">
      <c r="A1" s="215"/>
      <c r="B1" s="215"/>
      <c r="C1" s="215"/>
    </row>
    <row r="2" spans="1:3" ht="17" thickBot="1" x14ac:dyDescent="0.25">
      <c r="A2" s="215"/>
      <c r="B2" s="215"/>
      <c r="C2" s="215"/>
    </row>
    <row r="3" spans="1:3" ht="17" thickBot="1" x14ac:dyDescent="0.25">
      <c r="A3" s="81"/>
      <c r="B3" s="82" t="s">
        <v>90</v>
      </c>
      <c r="C3" s="82" t="s">
        <v>91</v>
      </c>
    </row>
    <row r="4" spans="1:3" ht="20" thickBot="1" x14ac:dyDescent="0.25">
      <c r="A4" s="83" t="s">
        <v>92</v>
      </c>
      <c r="B4" s="84"/>
      <c r="C4" s="84"/>
    </row>
    <row r="5" spans="1:3" ht="20" thickBot="1" x14ac:dyDescent="0.25">
      <c r="A5" s="83" t="s">
        <v>93</v>
      </c>
      <c r="B5" s="46"/>
      <c r="C5" s="46"/>
    </row>
    <row r="6" spans="1:3" ht="20" thickBot="1" x14ac:dyDescent="0.25">
      <c r="A6" s="83" t="s">
        <v>94</v>
      </c>
      <c r="B6" s="46"/>
      <c r="C6" s="46"/>
    </row>
    <row r="7" spans="1:3" ht="20" thickBot="1" x14ac:dyDescent="0.25">
      <c r="A7" s="83" t="s">
        <v>95</v>
      </c>
      <c r="B7" s="46"/>
      <c r="C7" s="46"/>
    </row>
    <row r="8" spans="1:3" ht="20" thickBot="1" x14ac:dyDescent="0.25">
      <c r="A8" s="83" t="s">
        <v>210</v>
      </c>
      <c r="B8" s="46"/>
      <c r="C8" s="46"/>
    </row>
    <row r="9" spans="1:3" x14ac:dyDescent="0.2">
      <c r="A9" s="95"/>
      <c r="B9" s="14"/>
      <c r="C9" s="14"/>
    </row>
    <row r="10" spans="1:3" x14ac:dyDescent="0.2">
      <c r="A10" s="85" t="s">
        <v>96</v>
      </c>
    </row>
    <row r="11" spans="1:3" ht="18" x14ac:dyDescent="0.25">
      <c r="A11" s="216" t="s">
        <v>97</v>
      </c>
      <c r="B11" s="216"/>
      <c r="C11" s="216"/>
    </row>
    <row r="12" spans="1:3" ht="15.75" customHeight="1" x14ac:dyDescent="0.2">
      <c r="A12" s="217" t="s">
        <v>127</v>
      </c>
      <c r="B12" s="217"/>
      <c r="C12" s="217"/>
    </row>
    <row r="13" spans="1:3" x14ac:dyDescent="0.2">
      <c r="A13" s="217"/>
      <c r="B13" s="217"/>
      <c r="C13" s="217"/>
    </row>
    <row r="14" spans="1:3" ht="18" x14ac:dyDescent="0.25">
      <c r="A14" s="216" t="s">
        <v>209</v>
      </c>
      <c r="B14" s="216"/>
      <c r="C14" s="216"/>
    </row>
    <row r="15" spans="1:3" x14ac:dyDescent="0.2">
      <c r="A15" s="86"/>
    </row>
  </sheetData>
  <mergeCells count="4">
    <mergeCell ref="A1:C2"/>
    <mergeCell ref="A11:C11"/>
    <mergeCell ref="A14:C14"/>
    <mergeCell ref="A12:C13"/>
  </mergeCells>
  <phoneticPr fontId="28" type="noConversion"/>
  <dataValidations count="2">
    <dataValidation type="list" allowBlank="1" showInputMessage="1" showErrorMessage="1" sqref="B5:C5" xr:uid="{DC0D2234-7883-4246-B113-BBB0AF7582A9}">
      <formula1>"2, 3,4,5"</formula1>
    </dataValidation>
    <dataValidation type="list" allowBlank="1" showInputMessage="1" showErrorMessage="1" sqref="B6:C7" xr:uid="{8502F53E-07F0-1D4C-95EE-C06A475AA358}">
      <formula1>"YRA,NĖRA"</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F05-33A2-4B10-B63C-36F1495962F6}">
  <dimension ref="A1:F18"/>
  <sheetViews>
    <sheetView workbookViewId="0">
      <selection activeCell="C17" sqref="C17"/>
    </sheetView>
  </sheetViews>
  <sheetFormatPr baseColWidth="10" defaultColWidth="9.1640625" defaultRowHeight="16" x14ac:dyDescent="0.2"/>
  <cols>
    <col min="1" max="1" width="40.5" style="43" customWidth="1"/>
    <col min="2" max="3" width="60.6640625" style="42" customWidth="1"/>
    <col min="4" max="6" width="9.1640625" style="42"/>
    <col min="7" max="8" width="9.5" style="42" bestFit="1" customWidth="1"/>
    <col min="9" max="16" width="11.33203125" style="42" bestFit="1" customWidth="1"/>
    <col min="17" max="16384" width="9.1640625" style="42"/>
  </cols>
  <sheetData>
    <row r="1" spans="1:6" x14ac:dyDescent="0.2">
      <c r="A1" s="219"/>
      <c r="B1" s="219"/>
      <c r="C1" s="219"/>
    </row>
    <row r="2" spans="1:6" ht="17" thickBot="1" x14ac:dyDescent="0.25">
      <c r="A2" s="219"/>
      <c r="B2" s="219"/>
      <c r="C2" s="219"/>
    </row>
    <row r="3" spans="1:6" ht="17" thickBot="1" x14ac:dyDescent="0.25">
      <c r="A3" s="42"/>
      <c r="B3" s="45" t="s">
        <v>90</v>
      </c>
      <c r="C3" s="45" t="s">
        <v>91</v>
      </c>
      <c r="E3" s="49"/>
      <c r="F3" s="49"/>
    </row>
    <row r="4" spans="1:6" ht="37" thickBot="1" x14ac:dyDescent="0.3">
      <c r="A4" s="50" t="s">
        <v>98</v>
      </c>
      <c r="B4" s="51">
        <f>('Pasiūlymų suvestinė_Bendra'!B5-'Vertinimo sąlygos'!G3)*('Pasiūlymų suvestinė_Bendra'!B4*(('Vertinimo sąlygos'!G4/100)))</f>
        <v>0</v>
      </c>
      <c r="C4" s="51">
        <f>('Pasiūlymų suvestinė_Bendra'!C5-'Vertinimo sąlygos'!G3)*('Pasiūlymų suvestinė_Bendra'!C4*(('Vertinimo sąlygos'!G4/100)))</f>
        <v>0</v>
      </c>
    </row>
    <row r="5" spans="1:6" ht="20" thickBot="1" x14ac:dyDescent="0.3">
      <c r="A5" s="52" t="s">
        <v>99</v>
      </c>
      <c r="B5" s="46">
        <f>'Pasiūlymų suvestinė_Bendra'!B4-'Pasiūlymų suvestinė_Koreguota'!B4</f>
        <v>0</v>
      </c>
      <c r="C5" s="46">
        <f>'Pasiūlymų suvestinė_Bendra'!C4-'Pasiūlymų suvestinė_Koreguota'!C4</f>
        <v>0</v>
      </c>
    </row>
    <row r="7" spans="1:6" x14ac:dyDescent="0.2">
      <c r="A7" s="47" t="s">
        <v>100</v>
      </c>
    </row>
    <row r="8" spans="1:6" ht="18" x14ac:dyDescent="0.25">
      <c r="A8" s="218" t="s">
        <v>118</v>
      </c>
      <c r="B8" s="218"/>
      <c r="C8" s="218"/>
    </row>
    <row r="9" spans="1:6" ht="18" x14ac:dyDescent="0.25">
      <c r="A9" s="218" t="s">
        <v>101</v>
      </c>
      <c r="B9" s="218"/>
      <c r="C9" s="218"/>
    </row>
    <row r="10" spans="1:6" x14ac:dyDescent="0.2">
      <c r="A10" s="48"/>
    </row>
    <row r="11" spans="1:6" x14ac:dyDescent="0.2">
      <c r="A11" s="53" t="s">
        <v>89</v>
      </c>
      <c r="B11" s="54"/>
    </row>
    <row r="12" spans="1:6" ht="18" x14ac:dyDescent="0.25">
      <c r="A12" s="55" t="s">
        <v>102</v>
      </c>
      <c r="B12" s="54"/>
    </row>
    <row r="13" spans="1:6" x14ac:dyDescent="0.2">
      <c r="A13" s="55"/>
      <c r="B13" s="54"/>
    </row>
    <row r="14" spans="1:6" ht="18" x14ac:dyDescent="0.25">
      <c r="A14" s="55" t="s">
        <v>103</v>
      </c>
      <c r="B14" s="54"/>
    </row>
    <row r="15" spans="1:6" x14ac:dyDescent="0.2">
      <c r="A15" s="56"/>
      <c r="B15" s="54"/>
    </row>
    <row r="16" spans="1:6" x14ac:dyDescent="0.2">
      <c r="A16" s="48"/>
    </row>
    <row r="17" spans="1:1" x14ac:dyDescent="0.2">
      <c r="A17" s="48"/>
    </row>
    <row r="18" spans="1:1" x14ac:dyDescent="0.2">
      <c r="A18" s="48"/>
    </row>
  </sheetData>
  <mergeCells count="3">
    <mergeCell ref="A8:C8"/>
    <mergeCell ref="A9:C9"/>
    <mergeCell ref="A1:C2"/>
  </mergeCells>
  <phoneticPr fontId="2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952E-060B-4D04-8E6A-EA559D1F42BA}">
  <dimension ref="A1:C24"/>
  <sheetViews>
    <sheetView zoomScale="118" workbookViewId="0">
      <selection activeCell="B25" sqref="B25"/>
    </sheetView>
  </sheetViews>
  <sheetFormatPr baseColWidth="10" defaultColWidth="9.1640625" defaultRowHeight="16" x14ac:dyDescent="0.2"/>
  <cols>
    <col min="1" max="1" width="45.5" style="2" customWidth="1"/>
    <col min="2" max="3" width="60.6640625" style="2" customWidth="1"/>
    <col min="4" max="5" width="10.6640625" style="2" bestFit="1" customWidth="1"/>
    <col min="6" max="16384" width="9.1640625" style="2"/>
  </cols>
  <sheetData>
    <row r="1" spans="1:3" ht="17" thickBot="1" x14ac:dyDescent="0.25"/>
    <row r="2" spans="1:3" ht="17" thickBot="1" x14ac:dyDescent="0.25">
      <c r="B2" s="65" t="s">
        <v>90</v>
      </c>
      <c r="C2" s="65" t="s">
        <v>91</v>
      </c>
    </row>
    <row r="3" spans="1:3" ht="19" thickBot="1" x14ac:dyDescent="0.3">
      <c r="A3" s="98" t="s">
        <v>104</v>
      </c>
      <c r="B3" s="66">
        <f>'Pasiūlymų suvestinė_Bendra'!B4</f>
        <v>0</v>
      </c>
      <c r="C3" s="66">
        <f>'Pasiūlymų suvestinė_Bendra'!C4</f>
        <v>0</v>
      </c>
    </row>
    <row r="4" spans="1:3" ht="19" thickBot="1" x14ac:dyDescent="0.3">
      <c r="A4" s="98" t="s">
        <v>105</v>
      </c>
      <c r="B4" s="66">
        <f>'Pasiūlymų suvestinė_Koreguota'!B5</f>
        <v>0</v>
      </c>
      <c r="C4" s="66">
        <f>'Pasiūlymų suvestinė_Koreguota'!C5</f>
        <v>0</v>
      </c>
    </row>
    <row r="5" spans="1:3" ht="19" thickBot="1" x14ac:dyDescent="0.3">
      <c r="A5" s="98" t="s">
        <v>106</v>
      </c>
      <c r="B5" s="67" t="e">
        <f>(MIN(B3:C3)/B3)*'Vertinimo tvarka'!G11</f>
        <v>#DIV/0!</v>
      </c>
      <c r="C5" s="67" t="e">
        <f>(MIN(B3:C3)/C3)*'Vertinimo tvarka'!G11</f>
        <v>#DIV/0!</v>
      </c>
    </row>
    <row r="6" spans="1:3" ht="19" thickBot="1" x14ac:dyDescent="0.3">
      <c r="A6" s="98" t="s">
        <v>107</v>
      </c>
      <c r="B6" s="67" t="e">
        <f>(MIN(B4:C4)/B4)*'Vertinimo tvarka'!G11</f>
        <v>#DIV/0!</v>
      </c>
      <c r="C6" s="67" t="e">
        <f>(MIN(B4:C4)/C4)*'Vertinimo tvarka'!G11</f>
        <v>#DIV/0!</v>
      </c>
    </row>
    <row r="7" spans="1:3" ht="19" thickBot="1" x14ac:dyDescent="0.3">
      <c r="A7" s="99" t="s">
        <v>108</v>
      </c>
      <c r="B7" s="68">
        <f>SUM(B8:B10)*'Vertinimo tvarka'!G12</f>
        <v>0</v>
      </c>
      <c r="C7" s="68">
        <f>SUM(C8:C10)*'Vertinimo tvarka'!G12</f>
        <v>0</v>
      </c>
    </row>
    <row r="8" spans="1:3" ht="19" x14ac:dyDescent="0.2">
      <c r="A8" s="100" t="s">
        <v>211</v>
      </c>
      <c r="B8" s="96">
        <f>COUNTIF('Pasiūlymų suvestinė_Bendra'!B6, "YRA")*'Vertinimo tvarka'!F14</f>
        <v>0</v>
      </c>
      <c r="C8" s="96">
        <f>COUNTIF('Pasiūlymų suvestinė_Bendra'!C6, "YRA")*'Vertinimo tvarka'!F14</f>
        <v>0</v>
      </c>
    </row>
    <row r="9" spans="1:3" ht="19" x14ac:dyDescent="0.2">
      <c r="A9" s="100" t="s">
        <v>109</v>
      </c>
      <c r="B9" s="96">
        <f>COUNTIF('Pasiūlymų suvestinė_Bendra'!B7, "YRA")*'Vertinimo tvarka'!F15</f>
        <v>0</v>
      </c>
      <c r="C9" s="96">
        <f>COUNTIF('Pasiūlymų suvestinė_Bendra'!C7, "YRA")*'Vertinimo tvarka'!F15</f>
        <v>0</v>
      </c>
    </row>
    <row r="10" spans="1:3" ht="19" x14ac:dyDescent="0.2">
      <c r="A10" s="100" t="s">
        <v>110</v>
      </c>
      <c r="B10" s="96">
        <f>IF('Pasiūlymų suvestinė_Bendra'!B8=MIN('Pasiūlymų suvestinė_Bendra'!B8:C8), 0, IF('Pasiūlymų suvestinė_Bendra'!B8=MAX('Pasiūlymų suvestinė_Bendra'!B8:C8), 'Vertinimo tvarka'!F16, (('Pasiūlymų suvestinė_Bendra'!B8-MIN('Pasiūlymų suvestinė_Bendra'!B8:C8))/(MAX('Pasiūlymų suvestinė_Bendra'!B8:C8)-MIN('Pasiūlymų suvestinė_Bendra'!B8:C8))*'Vertinimo tvarka'!F16)))</f>
        <v>0</v>
      </c>
      <c r="C10" s="96">
        <f>IF('Pasiūlymų suvestinė_Bendra'!C8=MIN('Pasiūlymų suvestinė_Bendra'!B8:C8), 0, IF('Pasiūlymų suvestinė_Bendra'!C8=MAX('Pasiūlymų suvestinė_Bendra'!B8:C8), 'Vertinimo tvarka'!F16, (('Pasiūlymų suvestinė_Bendra'!C8-MIN('Pasiūlymų suvestinė_Bendra'!B8:C8))/(MAX('Pasiūlymų suvestinė_Bendra'!B8:C8)-MIN('Pasiūlymų suvestinė_Bendra'!B8:C8))*'Vertinimo tvarka'!F16)))</f>
        <v>0</v>
      </c>
    </row>
    <row r="11" spans="1:3" ht="19" thickBot="1" x14ac:dyDescent="0.3">
      <c r="A11" s="97" t="s">
        <v>111</v>
      </c>
      <c r="B11" s="69" t="e">
        <f>SUM(B6+B7)</f>
        <v>#DIV/0!</v>
      </c>
      <c r="C11" s="69" t="e">
        <f>SUM(C6+C7)</f>
        <v>#DIV/0!</v>
      </c>
    </row>
    <row r="12" spans="1:3" ht="17" thickBot="1" x14ac:dyDescent="0.25">
      <c r="A12" s="97" t="s">
        <v>112</v>
      </c>
      <c r="B12" s="70" t="e">
        <f>_xlfn.RANK.EQ(B11, $B$11:$C$11, 0)</f>
        <v>#DIV/0!</v>
      </c>
      <c r="C12" s="70" t="e">
        <f>_xlfn.RANK.EQ(C11, $B$11:$C$11, 0)</f>
        <v>#DIV/0!</v>
      </c>
    </row>
    <row r="14" spans="1:3" x14ac:dyDescent="0.2">
      <c r="A14" s="2" t="s">
        <v>113</v>
      </c>
    </row>
    <row r="19" spans="1:1" x14ac:dyDescent="0.2">
      <c r="A19" s="71"/>
    </row>
    <row r="24" spans="1:1" x14ac:dyDescent="0.2">
      <c r="A24" s="72"/>
    </row>
  </sheetData>
  <sheetProtection formatCells="0" formatColumns="0" formatRows="0" insertColumns="0" insertRows="0" insertHyperlinks="0" deleteColumns="0" deleteRows="0" sort="0" autoFilter="0" pivotTables="0"/>
  <phoneticPr fontId="28" type="noConversion"/>
  <conditionalFormatting sqref="B12:C12">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Pasiūlymo forma</vt:lpstr>
      <vt:lpstr>Vertinimo sąlygos</vt:lpstr>
      <vt:lpstr>Vertinimo tvarka</vt:lpstr>
      <vt:lpstr>Subtiekėjai ir priedai</vt:lpstr>
      <vt:lpstr>Bendrieji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Indre</dc:creator>
  <cp:lastModifiedBy>R M</cp:lastModifiedBy>
  <dcterms:created xsi:type="dcterms:W3CDTF">2021-04-30T12:21:51Z</dcterms:created>
  <dcterms:modified xsi:type="dcterms:W3CDTF">2024-12-07T11:41:08Z</dcterms:modified>
</cp:coreProperties>
</file>