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ta\Mano Diskas\01 SĄMATŲ SKYRIUS\2025 m\2025-01-07 žuvys Šyškrantė Toma\2025-11-25 konkursui\"/>
    </mc:Choice>
  </mc:AlternateContent>
  <xr:revisionPtr revIDLastSave="0" documentId="13_ncr:1_{7B8E4CE4-9DE9-4F6C-A618-F4CC1B1758CD}" xr6:coauthVersionLast="47" xr6:coauthVersionMax="47" xr10:uidLastSave="{00000000-0000-0000-0000-000000000000}"/>
  <bookViews>
    <workbookView xWindow="28680" yWindow="-120" windowWidth="29040" windowHeight="15720" xr2:uid="{9346AA24-7B29-4208-B96C-4D3588A3F2F4}"/>
  </bookViews>
  <sheets>
    <sheet name="suvestinė" sheetId="4" r:id="rId1"/>
    <sheet name="obj.201" sheetId="1" r:id="rId2"/>
    <sheet name="obj.601" sheetId="8" r:id="rId3"/>
    <sheet name="obj.701" sheetId="10" r:id="rId4"/>
    <sheet name="DKŽ SA, SK 201-101, 102" sheetId="5" r:id="rId5"/>
    <sheet name="DKŽ+įr. ŠVOK..201-201, 202, 301" sheetId="7" r:id="rId6"/>
    <sheet name="DKŽ+įr. 201-401,402,501" sheetId="6" r:id="rId7"/>
    <sheet name="DKŽ+įr. LVN 601-101" sheetId="9" r:id="rId8"/>
    <sheet name="DKŽ+įr. SP 701-101" sheetId="11" r:id="rId9"/>
  </sheets>
  <definedNames>
    <definedName name="IKAINIS">'DKŽ+įr. SP 701-101'!$B$14:$B$10012</definedName>
    <definedName name="Irenginiai">suvestinė!$D$17:$D$151</definedName>
    <definedName name="Is_viso">'DKŽ+įr. SP 701-101'!$G$14:$G$10012</definedName>
    <definedName name="Kaina">'DKŽ+įr. SP 701-101'!$F$14:$F$10012</definedName>
    <definedName name="kiekis">'DKŽ+įr. SP 701-101'!$E$14:$E$10012</definedName>
    <definedName name="Kitos_Islaidos">suvestinė!$E$17:$E$151</definedName>
    <definedName name="Mvnt">'DKŽ+įr. SP 701-101'!$D$14:$D$10012</definedName>
    <definedName name="pavadinimas" localSheetId="8">'DKŽ+įr. SP 701-101'!$C$14:$C$10012</definedName>
    <definedName name="PAVADINIMAS">suvestinė!$B$17:$B$151</definedName>
    <definedName name="_xlnm.Print_Titles" localSheetId="8">'DKŽ+įr. SP 701-101'!$12:$13</definedName>
    <definedName name="_xlnm.Print_Titles" localSheetId="0">suvestinė!#REF!</definedName>
    <definedName name="sam_eil">'DKŽ+įr. SP 701-101'!$A$14:$A$10012</definedName>
    <definedName name="SAMAT_KAINA">suvestinė!$F$17:$F$151</definedName>
    <definedName name="samnum">suvestinė!$A$17:$A$178</definedName>
    <definedName name="Smd">suvestinė!$C$17:$C$151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7" i="11" l="1"/>
  <c r="B9" i="10"/>
  <c r="G108" i="9"/>
  <c r="G107" i="9"/>
  <c r="G109" i="9" s="1"/>
  <c r="G104" i="9"/>
  <c r="G103" i="9"/>
  <c r="G102" i="9"/>
  <c r="G99" i="9"/>
  <c r="G100" i="9" s="1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75" i="9" l="1"/>
  <c r="G32" i="9"/>
  <c r="G76" i="9" s="1"/>
  <c r="G54" i="9"/>
  <c r="G105" i="9"/>
  <c r="G110" i="9"/>
  <c r="G77" i="9" l="1"/>
  <c r="G78" i="9" s="1"/>
  <c r="G13" i="9" s="1"/>
  <c r="G111" i="9"/>
  <c r="G112" i="9" s="1"/>
  <c r="G95" i="9" s="1"/>
  <c r="B9" i="8"/>
  <c r="G16" i="7"/>
  <c r="G17" i="7"/>
  <c r="G54" i="7" s="1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6" i="7"/>
  <c r="G57" i="7"/>
  <c r="G58" i="7"/>
  <c r="G59" i="7"/>
  <c r="G66" i="7" s="1"/>
  <c r="G60" i="7"/>
  <c r="G61" i="7"/>
  <c r="G62" i="7"/>
  <c r="G63" i="7"/>
  <c r="G64" i="7"/>
  <c r="G65" i="7"/>
  <c r="G89" i="7"/>
  <c r="G90" i="7"/>
  <c r="G91" i="7"/>
  <c r="G92" i="7"/>
  <c r="G93" i="7"/>
  <c r="G95" i="7"/>
  <c r="G96" i="7"/>
  <c r="G97" i="7"/>
  <c r="G101" i="7" s="1"/>
  <c r="G98" i="7"/>
  <c r="G99" i="7"/>
  <c r="G100" i="7"/>
  <c r="G124" i="7"/>
  <c r="G137" i="7" s="1"/>
  <c r="G158" i="7" s="1"/>
  <c r="G125" i="7"/>
  <c r="G126" i="7"/>
  <c r="G127" i="7"/>
  <c r="G128" i="7"/>
  <c r="G129" i="7"/>
  <c r="G130" i="7"/>
  <c r="G131" i="7"/>
  <c r="G132" i="7"/>
  <c r="G133" i="7"/>
  <c r="G134" i="7"/>
  <c r="G135" i="7"/>
  <c r="G136" i="7"/>
  <c r="G139" i="7"/>
  <c r="G140" i="7"/>
  <c r="G141" i="7"/>
  <c r="G142" i="7"/>
  <c r="G143" i="7"/>
  <c r="G144" i="7"/>
  <c r="G145" i="7"/>
  <c r="G146" i="7"/>
  <c r="G147" i="7"/>
  <c r="G148" i="7"/>
  <c r="G150" i="7"/>
  <c r="G153" i="7" s="1"/>
  <c r="G151" i="7"/>
  <c r="G152" i="7"/>
  <c r="G155" i="7"/>
  <c r="G157" i="7" s="1"/>
  <c r="G156" i="7"/>
  <c r="G180" i="7"/>
  <c r="G182" i="7" s="1"/>
  <c r="G181" i="7"/>
  <c r="G184" i="7"/>
  <c r="G185" i="7"/>
  <c r="G186" i="7"/>
  <c r="G197" i="7" s="1"/>
  <c r="G187" i="7"/>
  <c r="G188" i="7"/>
  <c r="G189" i="7"/>
  <c r="G190" i="7"/>
  <c r="G191" i="7"/>
  <c r="G192" i="7"/>
  <c r="G193" i="7"/>
  <c r="G194" i="7"/>
  <c r="G195" i="7"/>
  <c r="G196" i="7"/>
  <c r="G199" i="7"/>
  <c r="G200" i="7"/>
  <c r="G201" i="7"/>
  <c r="G202" i="7"/>
  <c r="G203" i="7"/>
  <c r="G204" i="7"/>
  <c r="G205" i="7"/>
  <c r="G206" i="7"/>
  <c r="G207" i="7"/>
  <c r="G209" i="7"/>
  <c r="G210" i="7"/>
  <c r="G211" i="7"/>
  <c r="G212" i="7"/>
  <c r="G213" i="7"/>
  <c r="G215" i="7"/>
  <c r="G216" i="7"/>
  <c r="G227" i="7" s="1"/>
  <c r="G217" i="7"/>
  <c r="G218" i="7"/>
  <c r="G219" i="7"/>
  <c r="G220" i="7"/>
  <c r="G221" i="7"/>
  <c r="G222" i="7"/>
  <c r="G223" i="7"/>
  <c r="G224" i="7"/>
  <c r="G225" i="7"/>
  <c r="G226" i="7"/>
  <c r="G229" i="7"/>
  <c r="G230" i="7"/>
  <c r="G231" i="7"/>
  <c r="G232" i="7"/>
  <c r="G233" i="7"/>
  <c r="G244" i="7" s="1"/>
  <c r="G234" i="7"/>
  <c r="G235" i="7"/>
  <c r="G236" i="7"/>
  <c r="G237" i="7"/>
  <c r="G238" i="7"/>
  <c r="G239" i="7"/>
  <c r="G240" i="7"/>
  <c r="G241" i="7"/>
  <c r="G242" i="7"/>
  <c r="G243" i="7"/>
  <c r="G246" i="7"/>
  <c r="G253" i="7" s="1"/>
  <c r="G247" i="7"/>
  <c r="G248" i="7"/>
  <c r="G249" i="7"/>
  <c r="G250" i="7"/>
  <c r="G251" i="7"/>
  <c r="G252" i="7"/>
  <c r="G279" i="7"/>
  <c r="G280" i="7"/>
  <c r="G281" i="7" s="1"/>
  <c r="G102" i="7" l="1"/>
  <c r="G159" i="7"/>
  <c r="G160" i="7"/>
  <c r="G120" i="7" s="1"/>
  <c r="G282" i="7"/>
  <c r="G283" i="7" s="1"/>
  <c r="G275" i="7" s="1"/>
  <c r="G254" i="7"/>
  <c r="G67" i="7"/>
  <c r="B13" i="4"/>
  <c r="B9" i="1"/>
  <c r="G68" i="7" l="1"/>
  <c r="G69" i="7" s="1"/>
  <c r="G12" i="7" s="1"/>
  <c r="G255" i="7"/>
  <c r="G256" i="7"/>
  <c r="G176" i="7" s="1"/>
  <c r="G103" i="7"/>
  <c r="G104" i="7"/>
  <c r="G85" i="7" s="1"/>
</calcChain>
</file>

<file path=xl/sharedStrings.xml><?xml version="1.0" encoding="utf-8"?>
<sst xmlns="http://schemas.openxmlformats.org/spreadsheetml/2006/main" count="1440" uniqueCount="576">
  <si>
    <t>Lokalinės sąmatos Nr.</t>
  </si>
  <si>
    <t>Statybos montavimo darbai</t>
  </si>
  <si>
    <t>Viso be PVM</t>
  </si>
  <si>
    <t>Viso su PVM</t>
  </si>
  <si>
    <t>Įrenginiai</t>
  </si>
  <si>
    <t>OBJEKTINĖ SĄMATA</t>
  </si>
  <si>
    <t>Sudaryta pagal 2025.04 kainas</t>
  </si>
  <si>
    <t>Statinių grupė   20250110-1   Gamybinio pastato Šyškrantės g.50, Šyškrantės k., Rusnės sen., Šilutės r.sav., rekonstravimo techn.darbo projektas</t>
  </si>
  <si>
    <t>Statinys          201   Gamybinis pastatas</t>
  </si>
  <si>
    <t>Lokalinės sąmatos pavadinimas</t>
  </si>
  <si>
    <t>Skaičiuojamoji kaina su PVM (tūkst. EUR)</t>
  </si>
  <si>
    <t>Architektūra</t>
  </si>
  <si>
    <t>Konstrukcijos</t>
  </si>
  <si>
    <t>Šildymas, vėdinimas ir oro kondicionavimas</t>
  </si>
  <si>
    <t>Vandentiekis ir nuotekų šalinimas</t>
  </si>
  <si>
    <t>Elektrotechnika</t>
  </si>
  <si>
    <t>Apsauginė signalizacija</t>
  </si>
  <si>
    <t>Gaisro aptikimas ir signalizacija</t>
  </si>
  <si>
    <t>Technologinė įranga</t>
  </si>
  <si>
    <t>Iš viso:</t>
  </si>
  <si>
    <t>Viso III:</t>
  </si>
  <si>
    <t>701  Sklypo sutvarkymas</t>
  </si>
  <si>
    <t>601  Lauko inžineriniai tinklai</t>
  </si>
  <si>
    <t>201  Gamybinis pastatas</t>
  </si>
  <si>
    <t/>
  </si>
  <si>
    <t>III. Statinių ir jo dalių statyba bei įrengimas</t>
  </si>
  <si>
    <t>Kitos     Išlaidos</t>
  </si>
  <si>
    <t>Iš viso                  (su PVM)</t>
  </si>
  <si>
    <t>Kaina, tūkst.EUR</t>
  </si>
  <si>
    <t>Statybos objektų,                                                                    darbų ir išlaidų                                                    aprašymas</t>
  </si>
  <si>
    <t>Statinių grupė        20250110-1   Gamybinio pastato Šyškrantės g.50, Šyškrantės k., Rusnės sen., Šilutės r.sav., rekonstravimo techn.darbo projektas</t>
  </si>
  <si>
    <t>SUVESTINIS STATYBOS KAINOS APSKAIČIAVIMAS</t>
  </si>
  <si>
    <t xml:space="preserve">2025__M.___________MEN.__D.                                           </t>
  </si>
  <si>
    <t xml:space="preserve">                         PAREIGOS, V. PAVARDĖ                         </t>
  </si>
  <si>
    <t xml:space="preserve">UŽSAKOVO ATSAK. ATSTOVAS______________________________                </t>
  </si>
  <si>
    <t xml:space="preserve">                                                                      </t>
  </si>
  <si>
    <t xml:space="preserve">PATVIRTINTA:__________________ TŪKST.EUR                              </t>
  </si>
  <si>
    <t xml:space="preserve">                         Iš viso žiniaraštyje 501</t>
  </si>
  <si>
    <t xml:space="preserve">                         žiniaraštyje   501</t>
  </si>
  <si>
    <t xml:space="preserve">                         Skyriuje      1</t>
  </si>
  <si>
    <t>kompl.</t>
  </si>
  <si>
    <t>Technologinės įrangos montavimo darbai</t>
  </si>
  <si>
    <t>Iš viso</t>
  </si>
  <si>
    <t>Vieneto kaina</t>
  </si>
  <si>
    <t>vnt</t>
  </si>
  <si>
    <t>aprašymai</t>
  </si>
  <si>
    <t>kodas</t>
  </si>
  <si>
    <t>eil.</t>
  </si>
  <si>
    <t xml:space="preserve">EUR       </t>
  </si>
  <si>
    <t xml:space="preserve">Kaina </t>
  </si>
  <si>
    <t>Kiekis</t>
  </si>
  <si>
    <t>Mato</t>
  </si>
  <si>
    <t>Darbų ir išlaidų</t>
  </si>
  <si>
    <t>Darbo</t>
  </si>
  <si>
    <t>Sąm.</t>
  </si>
  <si>
    <t>Suma objektui  EUR</t>
  </si>
  <si>
    <t>2025.11.25</t>
  </si>
  <si>
    <t>Žiniaraštis           501 Technologinė įranga</t>
  </si>
  <si>
    <t>Statinys              201 Gamybinis pastatas</t>
  </si>
  <si>
    <t>Statinių grupė 20250110-1 Gamybinio pastato Šyškrantės g.50, Šyškrantės k., Rusnės sen., Šilutės r.sav., rekonstravimo techn.darbo projektas</t>
  </si>
  <si>
    <t>DARBŲ  KIEKIŲ  ŽINIARAŠTIS</t>
  </si>
  <si>
    <t xml:space="preserve">                         Iš viso žiniaraštyje 402</t>
  </si>
  <si>
    <t xml:space="preserve">                         Pridėtinės vertės mokestis  21.00%</t>
  </si>
  <si>
    <t xml:space="preserve">                         žiniaraštyje   402</t>
  </si>
  <si>
    <t>vnt.</t>
  </si>
  <si>
    <t>Priešgaisrinės ir apsauginės signalizacijos jutiklio montavimas, tvirtinant medsraigčiais</t>
  </si>
  <si>
    <t>Apsauginių sistemų derininimas</t>
  </si>
  <si>
    <t>m</t>
  </si>
  <si>
    <t>Elektros instaliacijos vamzdžiai TRL iš PVC (lygūs, su movomis) 20/17.8mm</t>
  </si>
  <si>
    <t>100m</t>
  </si>
  <si>
    <t>Iki 32mm skersmens viniplastinių vamzdžių montavimas sienomis ir kolonomis su nejudomu tvirtinimu</t>
  </si>
  <si>
    <t>.Signalinio kabelio tarp sistemos elementų tiesimas mūro siena, tvirtinant apkabėlėmis</t>
  </si>
  <si>
    <t>Sirena su blykste</t>
  </si>
  <si>
    <t>Aliarmo sirenos montavimas išorėje</t>
  </si>
  <si>
    <t>Aliarmo sirenos montavimas patalpos viduje</t>
  </si>
  <si>
    <t>Pavojaus mygtuko (distacinio) montavimas</t>
  </si>
  <si>
    <t>Priešgaisrinės ir apsauginės signalizacijos centralės montavimas</t>
  </si>
  <si>
    <t>Gaisrinė signalizacija</t>
  </si>
  <si>
    <t>Žiniaraštis           402 Gaisro aptikimas ir signalizacija</t>
  </si>
  <si>
    <t xml:space="preserve">                         Iš viso žiniaraštyje 401</t>
  </si>
  <si>
    <t xml:space="preserve">                         žiniaraštyje   401</t>
  </si>
  <si>
    <t>kištukinių lizdų blokas 5 vietų.</t>
  </si>
  <si>
    <t>100vnt</t>
  </si>
  <si>
    <t>Rozečių montavimas, kai instaliacija paslėptoji</t>
  </si>
  <si>
    <t>Ventiliatorių blokas</t>
  </si>
  <si>
    <t>4 išėjimų nepertraukiamo maitinimo šaltinio montavimas</t>
  </si>
  <si>
    <t>280V/12,5kA viršįtampių ribotuvas 1P</t>
  </si>
  <si>
    <t>Viršįtampių ribotuvų montavimas TP 0,4 kV spintose</t>
  </si>
  <si>
    <t>NVR*  kamerų skaitmeninio įrašymo ir multipleksavimo įrenginių montavimas ir derinimas</t>
  </si>
  <si>
    <t>Komutacinių spintų surinkimas iš atskirų elementų ir montavimas, tvirtinant prie sienų</t>
  </si>
  <si>
    <t>Kameros laikiklis</t>
  </si>
  <si>
    <t>Lauko videokameros montavimas, tvirtinant prie sienos</t>
  </si>
  <si>
    <t>.Iki 32mm skersmens viniplastinių vamzdžių montavimas sienomis ir kolonomis su nejudomu tvirtinimu</t>
  </si>
  <si>
    <t>Signalinio kabelio tarp sistemos elementų tiesimas mūro siena, tvirtinant apkabėlėmis</t>
  </si>
  <si>
    <t>GSM modulis</t>
  </si>
  <si>
    <t>GSM*  modulio montavimas</t>
  </si>
  <si>
    <t>akumuliatoriaus*  Rezervinio maitinimo šaltinio montavimas</t>
  </si>
  <si>
    <t>Klaviatūra</t>
  </si>
  <si>
    <t>klaviatūra*  Priešgaisrinės ir apsauginės signalizacijos centralės išorinio valdymo pultelio montavimas</t>
  </si>
  <si>
    <t>Dėžė su maitinimo šaltiniu</t>
  </si>
  <si>
    <t>Komutacinių spintų montavimas, tvirtinant prie sienų</t>
  </si>
  <si>
    <t>MAG-4 4 zonų centralės</t>
  </si>
  <si>
    <t>Žiniaraštis           401 Apsauginė signalizacija</t>
  </si>
  <si>
    <t xml:space="preserve">                         Iš viso žiniaraštyje 102</t>
  </si>
  <si>
    <t xml:space="preserve">                         žiniaraštyje   102</t>
  </si>
  <si>
    <t xml:space="preserve">                         Skyriuje      3</t>
  </si>
  <si>
    <t>m3</t>
  </si>
  <si>
    <t>Pagrindų posluoksnių po pamatais įrengimas iš smėlio mažų apimčių  k8=1.03,k9=1.15</t>
  </si>
  <si>
    <t>100m2</t>
  </si>
  <si>
    <t>Denginių izoliacija 1 sluoksnio polietilenine plėvele</t>
  </si>
  <si>
    <t>t</t>
  </si>
  <si>
    <t>Armatūra</t>
  </si>
  <si>
    <t>Betono mišiniai C25/30</t>
  </si>
  <si>
    <t>Gelžbetoniniai iki 3m3 tūrio įrengimų pamatai, įrengiant klojinius iš lentų, paduodant betoną kranu  k8=1.04,k9=1.15</t>
  </si>
  <si>
    <t>***   Vėdinimo įrenginio pado įrengimas</t>
  </si>
  <si>
    <t>kompensacinė juosta*  Sandūrų tarp konstrukcijų užtaisymas elastine juosta , kai sandūros horizontalios</t>
  </si>
  <si>
    <t>Deformacinis profilis Terajoint  TJ6-160 arba analogas</t>
  </si>
  <si>
    <t>"Combiform" kreipiančiųjų montavimas, tvirtinant prie pagrindo</t>
  </si>
  <si>
    <t>Grindų šiltinamųjų (garso) izoliacijų įrengimas, naudojant izoliacines plokštes,kai putų polistireno plokštės storis  100 mm</t>
  </si>
  <si>
    <t>Posluoksnių įrengimas grindims mechanizuotai,kai žvyro sluoksnio storis  300 mm</t>
  </si>
  <si>
    <t>Posluoksnių įrengimas grindims mechanizuotai,kai skaldos sluoksnio storis  150 mm</t>
  </si>
  <si>
    <t>m2</t>
  </si>
  <si>
    <t>Grindų ritininių hidroizoliacijų įrengimas, klojant plėvelę, suklijuojant siūles  k4=2.000,k8=1.14</t>
  </si>
  <si>
    <t>.Fibrobetoninių grindų įrengimas, paduodant betoną siurbliu, kai sluoksnio storis  150 mm  k8=1.06</t>
  </si>
  <si>
    <t>Grindys</t>
  </si>
  <si>
    <t xml:space="preserve">                         Skyriuje      2</t>
  </si>
  <si>
    <t>Presuotos, cinkuotos grotelės</t>
  </si>
  <si>
    <t>laiptų*  Metalinių sijų ir ilginių montavimas, kai sijų, ilginių masė  iki 0,10t  k8=1.03</t>
  </si>
  <si>
    <t>Laikančių konstrukcinių metalinių Z ir C sijų montavimas</t>
  </si>
  <si>
    <t>Pleištiniai ankeriai M12x120</t>
  </si>
  <si>
    <t>Cinkuoti varžtai su gumine tarpine (6x100mm)</t>
  </si>
  <si>
    <t>varžtai ir ankeriai*  Padidinto stiprumo varžtų pastatymas, pridedama normatyvams N9-4 ir N9-5  k8=1.04</t>
  </si>
  <si>
    <t>kg</t>
  </si>
  <si>
    <t>Cinkuoti metaliniai gaminiai</t>
  </si>
  <si>
    <t>Plieno ryšiai ir spyriai (gruntuojant ir dažant du kartus)  k8=1.03</t>
  </si>
  <si>
    <t>vidaus ir tambūro karkasai*  Plieno sijos ir rygeliai (gruntuojant ir dažant du kartus)  k8=1.03</t>
  </si>
  <si>
    <t>Sigma S400, S320, C120 ir Z120 prof.pagrindinis karkasas cinkuoto metalo*  Plieno sijos ir rygeliai (gruntuojant ir dažant du kartus)  k8=1.03</t>
  </si>
  <si>
    <t>Metalo konstrukcijos</t>
  </si>
  <si>
    <t>Bentonitinė išsiplečianti sandarinimo juosta Waterstop RX 101 DH 25x20</t>
  </si>
  <si>
    <t>Sandūrų izoliavimas lipnia izoliacine juosta, kai juostos plotis 300mm be pagrindo gruntavimo  k3=0.000,k9=1.15</t>
  </si>
  <si>
    <t>Monolitinių pamatų hidroizoliacijos įrengimas , tepant 2 kartus bitumine emulsija  k9=1.15</t>
  </si>
  <si>
    <t>Monolitinių pamatų hidroizoliacijos įrengimas , klijuojant lipnią hidroizoliacinę dangą be gruntavimo  k9=1.15</t>
  </si>
  <si>
    <t>Betono mišiniai C30/37</t>
  </si>
  <si>
    <t>prieduobės*  Stačiakampių statinių iki 150mm storio gelžbet.sienų ir plokščių dugnų įrengimas, paduodant betoną kranu  k8=1.04,k9=1.15</t>
  </si>
  <si>
    <t>Monolitinių pamatų hidroizoliacijos įrengimas , tvirtinant drenažo ritininę dangą  k9=1.15</t>
  </si>
  <si>
    <t>Rūsio sienų ir cokolio šiltinimas , naudojant putų polistireno plokštes, kai izoliacijos sluoksnio storis  100 mm</t>
  </si>
  <si>
    <t>Monolitinių pamatų hidroizoliacijos įrengimas , tepant 2 kartus hidroizoliaciniu bitumu  k9=1.15</t>
  </si>
  <si>
    <t>Gelžb. juostiniai pamatai, atraminės rūsio sienos iki 300mm pločio, įrengiant klojinius iš skydų  k8=1.04,k9=1.15</t>
  </si>
  <si>
    <t>Gelžbetoniniai iki 3m3 tūrio pamatai kolonoms, paduodant betoną kranu  k8=1.04,k9=1.15</t>
  </si>
  <si>
    <t>Armatūrinis karkasas</t>
  </si>
  <si>
    <t>CFA*  Gręžtinių polių betonavimas, kai gręžinio skersmuo  iki 500 mm  k9=1.15</t>
  </si>
  <si>
    <t>Gręžinių gręžimas poliams slankiuose gruntuose sraigtiniu grąžtu su apsauginiu vamzdžiu, kai gręžinio D iki 500mm  I-II grupės grunte</t>
  </si>
  <si>
    <t>Pamatai</t>
  </si>
  <si>
    <t>Žiniaraštis           102 Konstrukcijos</t>
  </si>
  <si>
    <t xml:space="preserve">                         Iš viso žiniaraštyje 101</t>
  </si>
  <si>
    <t xml:space="preserve">                         žiniaraštyje   101</t>
  </si>
  <si>
    <t>Transportuojant statybines šiukšles už kiekvieną papildomą kilometrą pridėti  k4=15.000</t>
  </si>
  <si>
    <t>Statybinių šiukšlių išvežimas 10 km atstumu automobiliais-savivarčiais, pakraunant ekskavatoriais 0,25 m3 talpos kaušais</t>
  </si>
  <si>
    <t>demontavimas ir sumontavimas atgal*  Iki 8m aukščio televizijos ar radijo transl.antenų be atotampų montavimas, kai stogo danga iš betono  k1=1.50,k2=1.50,k3=0.000</t>
  </si>
  <si>
    <t>Aco Drain V100S (A15) latakai su cinkuoto plieno grotelėmis (polimerbetonis)</t>
  </si>
  <si>
    <t>Vandens nuvedimo latakų įrengimas  k3=0.000,k9=1.15</t>
  </si>
  <si>
    <t>Sifonas</t>
  </si>
  <si>
    <t>Žarnelės maišytuvo pajungimui</t>
  </si>
  <si>
    <t>pramoninis*  Praustuvų su vandens maišytuvais montavimas , tvirtinant prie sienų ir grindų (praustuvas su atrama)</t>
  </si>
  <si>
    <t>Betoninių grindų susitraukimo siūlių įrengimas, hermetizuojant sandarinimo juosta</t>
  </si>
  <si>
    <t>Grindų paviršių lakavimas akriliniais lakais antru arba kartotiniu sluoksniu purkštuvu</t>
  </si>
  <si>
    <t>Grindų paviršių lakavimas akriliniais lakais vienu sluoksniu purkštuvu</t>
  </si>
  <si>
    <t>Grindų dangos padengimas impregnantu Koropox 2 kartus</t>
  </si>
  <si>
    <t>sienų ir stogo skardinimų sujungimas*  Parapetų, stogelių dengimas skarda, pagaminant detales , kai tvirtinimo pagrindas medis</t>
  </si>
  <si>
    <t>stogelis*  Parapetų, stogelių dengimas skarda, pagaminant detales , kai tvirtinimo pagrindas medis</t>
  </si>
  <si>
    <t>angokraščių*  Parapetų, stogelių dengimas skarda, pagaminant detales , kai tvirtinimo pagrindas medis</t>
  </si>
  <si>
    <t>palangių*  Parapetų, stogelių dengimas skarda, pagaminant detales , kai tvirtinimo pagrindas medis</t>
  </si>
  <si>
    <t>palangių išmontavimas*  Fasadų konstrukcijų (išorės palangių,balkonų) apskardinimas  k1=0.50,k2=0.50,k3=0.000</t>
  </si>
  <si>
    <t>Lietaus nuvedimo sistemos lietvamzdžių montavimas, dirbant iš autobokštelio</t>
  </si>
  <si>
    <t>Lietvamzdžių su fasoniniais elementais nuardymas, dirbant iš a/bokštelio</t>
  </si>
  <si>
    <t>Latakų, lietvamzdžių laikikliai</t>
  </si>
  <si>
    <t>Lietaus nuvedimo sistemos pakabinamų latakų montavimas, dirbant iš autobokštelio</t>
  </si>
  <si>
    <t>Iki 0,7 m pločio sandrikų, palangės nuolajų ir atskirų karnizų dangos nuardymas, dirbant iš a/bokštelio</t>
  </si>
  <si>
    <t>140 mm st.*  Daugiasluoksnė sieninė plokštė TERMOS SP 1200x150 su EPS užpildu</t>
  </si>
  <si>
    <t>naujam korpusui 140 mm*  Daugiasluoksnių 80 mm storio plokščių horizontalios atitvaros (lubų konstrukcijų)  įrengimas</t>
  </si>
  <si>
    <t>Daugiasluoksnė sieninė plokštė TERMOS SP 1200x120 su EPS užpildu</t>
  </si>
  <si>
    <t>esamam korpusui*  Daugiasluoksnių 100 mm storio plokščių išorės sienų įrengimas</t>
  </si>
  <si>
    <t>Sienų vėjo izoliacijos įrengimas (izoliacija 30 mm  storio , kai įrengti metaliniai karkasai)</t>
  </si>
  <si>
    <t>Karkasinių sienų šiltinimas , naudojant universalias mineralinės vatos plokštes, kai izoliacijos sluoksnio storis  80.00 mm</t>
  </si>
  <si>
    <t>.Aliuminio lakštai, profiliai, strypai, juostos</t>
  </si>
  <si>
    <t>esamam korpusui*  Metalinis sienų karkasas  k8=1.04</t>
  </si>
  <si>
    <t>naujam korpusui*  Daugiasluoksnių 100 mm storio plokščių vidaus sienų, pertvarų įrengimas</t>
  </si>
  <si>
    <t>Apšiltintų sienų plonasluoksnis tinkas, tvirtinant tinklelį smeigėmis ir apdailinant 2,0 mm storio struktūriniu tinku  k8=1.15,k9=1.15</t>
  </si>
  <si>
    <t>naujam korpusui*  Daugiasluoksnių 100 mm storio plokščių išorės sienų įrengimas</t>
  </si>
  <si>
    <t>Segmentiniai automatiniai vartai su durimis 3,5x2,5 (1vnt.) 3,0x2,75 (1 vnt.) įskaitant montavimo darbus; komplekte skaičiuojami vartai V1 ir V2,</t>
  </si>
  <si>
    <t>vartų*  Medinių durų angų užpildymo išardymas mūro sienose, nukapojant tinką</t>
  </si>
  <si>
    <t>TS 2000 VBC GEZE durų pritraukėjas</t>
  </si>
  <si>
    <t>Durų uždarymo prietaisų montavimas ( durų pritraukimo įtaisas)</t>
  </si>
  <si>
    <t>Spynos durims</t>
  </si>
  <si>
    <t>Durų uždarymo prietaisų montavimas ( spynos iškaltuose lizduose)</t>
  </si>
  <si>
    <t>Durų blokai</t>
  </si>
  <si>
    <t>Metalinių durų blokų montavimas metalinio karkaso angose , kai įstiklintų durų blokų plotas daugiau 2 m2</t>
  </si>
  <si>
    <t>Žiniaraštis           101 Architektūra</t>
  </si>
  <si>
    <t>Sudarė:</t>
  </si>
  <si>
    <t xml:space="preserve">Iš viso su PVM: </t>
  </si>
  <si>
    <t>21,00%</t>
  </si>
  <si>
    <t>PVM</t>
  </si>
  <si>
    <t>Iš viso #1</t>
  </si>
  <si>
    <t>Iš viso už skyrių Kitos medžiagos</t>
  </si>
  <si>
    <t>KOMPL.</t>
  </si>
  <si>
    <t>Elektromobilių įkrovimo stotelė 2x22kW montuojama ant sienos</t>
  </si>
  <si>
    <t>Kitos medžiagos</t>
  </si>
  <si>
    <t>Mato vienetas</t>
  </si>
  <si>
    <t>Darbų ir išlaidų aprašymai</t>
  </si>
  <si>
    <t>Darbo kodas</t>
  </si>
  <si>
    <t>Eil. Nr.</t>
  </si>
  <si>
    <t>Iš viso už:</t>
  </si>
  <si>
    <t>301 Elektrotechnika (Įrengimai)</t>
  </si>
  <si>
    <t>Žiniaraštis</t>
  </si>
  <si>
    <t>201 Gamybinis pastatas</t>
  </si>
  <si>
    <t>Objektas</t>
  </si>
  <si>
    <t>Gamybinio cecho pastato Šyškrantės g. 50, Šyškrantės k., Rusnės sen., Šilutės r. sav., rekonstravimo projektas</t>
  </si>
  <si>
    <t>Kompleksas</t>
  </si>
  <si>
    <t>ĮRENGINIŲ POREIKIO ŽINIARAŠTIS</t>
  </si>
  <si>
    <t>2025 m. __________ mėn. ____ d.</t>
  </si>
  <si>
    <t xml:space="preserve">        Pareigos, vardas, pavardė</t>
  </si>
  <si>
    <t xml:space="preserve">ATSAK. ATSTOVAS ________________________ </t>
  </si>
  <si>
    <t xml:space="preserve">TVIRTINU: _______________________________ </t>
  </si>
  <si>
    <t xml:space="preserve">SUDERINTA: _____________________________ </t>
  </si>
  <si>
    <t xml:space="preserve">Sudarė:         </t>
  </si>
  <si>
    <t>Iš viso už skyrių Žemės darbai</t>
  </si>
  <si>
    <t>Signalinė juosta Kabelis 0,2x250 mm geltona</t>
  </si>
  <si>
    <t>km</t>
  </si>
  <si>
    <t>Signalinių juostų paklojimas tranšėjose virš paklotų kabelių kai kabelių skaičius 1 vnt.</t>
  </si>
  <si>
    <t>100 m</t>
  </si>
  <si>
    <t>Kabelių įtraukimas į paklotus vamzdžius tranšėjose, kai 1 m kabelio masė iki 1 kg</t>
  </si>
  <si>
    <t>Kabelių apsaugos plastikinių gofruotų vamzdžių klojimas tranšėjose, kai vamzdžio išorinis skersmuo daugiau 75 mm</t>
  </si>
  <si>
    <t>Uždaro perėjimo iki 50 m ilgio įrengimas kryptinio gręžimo įrenginiu, įtraukiant plastikinį vamzdį (trasos ilgis), kai vamzdžio skersmuo 75 - 110 mm</t>
  </si>
  <si>
    <t>Iki 1 m gylio tranšėjų kabeliams užpylimas iki 15 kW (21 AG) galios buldozeriais iš sankasos (gruntas II grupės, kabelių skaičius 1 vnt. )</t>
  </si>
  <si>
    <t>Iki 1 m gylio tranšėjų kabeliams kasimas 0,07 m3 kaušo talpos ekskavatoriumi (gruntas II grupės, kabelių skaičius 1 vnt. )</t>
  </si>
  <si>
    <t>Žemės darbai</t>
  </si>
  <si>
    <t>Iš viso už skyrių Žaibosauga ir įžeminimas</t>
  </si>
  <si>
    <t>Kabelių, laidų apsaugos gofruotų vamzdžių klojimas, tvirtinant prie konstrukcijų, kai vamzdžių išorinis skersmuo iki 32 mm</t>
  </si>
  <si>
    <t>Kontrolinė dėžė matavimams 200x200x200mm (įžeminimo sist. darbams)</t>
  </si>
  <si>
    <t>Įžeminimo revizijos dėžių įrengimas</t>
  </si>
  <si>
    <t>Kalimo galvutė įžeminimo strypams 20 mm</t>
  </si>
  <si>
    <t>Įžeminimo strypas variuotas 1500x17.2mm 1.5x3/4 ERICO</t>
  </si>
  <si>
    <t>Pastatų žaibosaugos įžemiklių, surenkamų iš atskirų grandžių, įgilinimas (įgilinimo gylis iki 5 m)</t>
  </si>
  <si>
    <t>Cinkuota juosta įžeminimui 40x4 mm 1.26 kg/m (ritė~50kg)</t>
  </si>
  <si>
    <t>Žaibolaidžių montavimas klojant tranšėjose</t>
  </si>
  <si>
    <t>SIENOS IR STOGAS Žaibolaidžio laidų laikikliai PVC-P denginiams</t>
  </si>
  <si>
    <t>Cinkuota viela 8 mm 0.41 kg/m (įžem. sistemoms)</t>
  </si>
  <si>
    <t>Žaibolaidžių montavimas tvirtinant prie konstrukcijų ir dirbant nuo kopėčių</t>
  </si>
  <si>
    <t>Aktyvinis žaibolaidis dt-40 mikro sekundės (ERICO)</t>
  </si>
  <si>
    <t>Žaibo gaudyklių (priėmiklių) montavimas, kai tvirtinama prie konstrukcijų, dirbant ant stogo (priėmiklis)</t>
  </si>
  <si>
    <t>Žaibosauga ir įžeminimas</t>
  </si>
  <si>
    <t>PRITAIKYTA EL.MOBILIŲ ĮKROVIMO STOTELĖ Įvadinių spintų (dėžių) montavimas</t>
  </si>
  <si>
    <t>Kabelinės kopėčios KHZSP-300 š.c.</t>
  </si>
  <si>
    <t>Metalinių kopėčių kabeliams montavimas, kai kopėčių plotis iki 300 mm (kopėčių ilgis)</t>
  </si>
  <si>
    <t>Cinkuoti kabeliniai kanalai KG 60x100x1.00, neperfor.</t>
  </si>
  <si>
    <t>HDPE vamzdis D160</t>
  </si>
  <si>
    <t>Gofruotas elektros instaliacijos vamzdis EXL, 320N, d 50/39,9 (rulon.)</t>
  </si>
  <si>
    <t>Gofruotas elektros instaliacijos vamzdis EXL, 320N, d 32/24,4 (rulon.)</t>
  </si>
  <si>
    <t>Gofruotas elektros instaliacijos vamzdis EXL, 320N, d 25/18,6 (rulon.)</t>
  </si>
  <si>
    <t>Gofruotas elektros instaliacijos vamzdis EXL, 320N, d 20/14 (rulon.)</t>
  </si>
  <si>
    <t>Metalinių lovių montavimas ant ankščiau sumontuotų atraminių konstrukcijų</t>
  </si>
  <si>
    <t>Kabelių, laidų apsaugos gofruotų vamzdžių klojimas, tvirtinant prie konstrukcijų, kai vamzdžių išorinis skersmuo daugiau 63 mm</t>
  </si>
  <si>
    <t>Iš viso už skyrių Instaliaciniai gaminiai</t>
  </si>
  <si>
    <t>Šviesos reguliatoriai</t>
  </si>
  <si>
    <t>Universalūs jungikliai</t>
  </si>
  <si>
    <t>Kištukinis lizdas</t>
  </si>
  <si>
    <t>100 vnt.</t>
  </si>
  <si>
    <t>Elektros instaliacijos prietaisų montavimas, kai instaliacija atviroji (pagrindas mūras, jungikliai)</t>
  </si>
  <si>
    <t>Instaliaciniai gaminiai</t>
  </si>
  <si>
    <t>Iš viso už skyrių Šviestuvai</t>
  </si>
  <si>
    <t>Akumuliatoriai 12V, 7.0 Ah</t>
  </si>
  <si>
    <t>Rezervinio maitinimo šaltinio montavimas</t>
  </si>
  <si>
    <t>Sieninis šviestuvas, montuojamas virš durų</t>
  </si>
  <si>
    <t>Evakuacinis paviršinis šviestuvas LED 2,5W IP65, 3h.</t>
  </si>
  <si>
    <t>SITECO Rondel31 21.2W 2550 lm 120.3 lm/W, IP65 arba analogas</t>
  </si>
  <si>
    <t>TREVOS ALUMAX 37.1W 4877 lm 131.5 lm/W LED 6500/840 DALI, IP66 arba analogas</t>
  </si>
  <si>
    <t>Signalinių žibintų su užrašu Įėjimas, Išėjimas ir pan. montavimas</t>
  </si>
  <si>
    <t>Iki 2 lempų, liuminescencinių šviestuvų montavimas, kabinant ant pakabų</t>
  </si>
  <si>
    <t>Šviestuvai</t>
  </si>
  <si>
    <t>Iš viso už skyrių Kabeliai</t>
  </si>
  <si>
    <t>Varžos matavimas srovės sklidimui, kai kontūro diagonalė iki 1000 m (matavimas)</t>
  </si>
  <si>
    <t xml:space="preserve">CU 1x2x14AWG </t>
  </si>
  <si>
    <t>1kV galios variniai kabeliai NYY-J 3x1.5RE</t>
  </si>
  <si>
    <t>1kV galios variniai kabeliai NYY-J 3x2.5RE</t>
  </si>
  <si>
    <t>1kV galios variniai kabeliai NYY-J 3x4RE</t>
  </si>
  <si>
    <t>1kV galios variniai kabeliai NYY-J 5x2.5RE</t>
  </si>
  <si>
    <t>1kV galios variniai kabeliai NYY-J 5x4RE</t>
  </si>
  <si>
    <t>1kV galios variniai kabeliai NYY-J 5x10RE</t>
  </si>
  <si>
    <t>1kV galios variniai kabeliai NYY-J 5x25RM</t>
  </si>
  <si>
    <t>1kV galios aliuminiai kabeliai AMCMK 4x120/41 F4 SEKT</t>
  </si>
  <si>
    <t>Pirmų laidų, kabelių įtraukimas į sumontuotus vamzdžius, kai laidų skerspjūvio plotas daugiau 150 mm2 iki 240 mm2</t>
  </si>
  <si>
    <t>Pirmų laidų, kabelių įtraukimas į sumontuotus vamzdžius, kai laidų skerspjūvio plotas daugiau 16 mm2 iki 35 mm2</t>
  </si>
  <si>
    <t>Pirmų laidų, kabelių įtraukimas į sumontuotus vamzdžius, kai laidų skerspjūvio plotas iki 6 mm2</t>
  </si>
  <si>
    <t>Kabeliai</t>
  </si>
  <si>
    <t>Iš viso už skyrių Skydai</t>
  </si>
  <si>
    <t>PRITAIKYTA SKYDAI PAGAL SCHEMAS Apšvietimo valdymo spintos</t>
  </si>
  <si>
    <t>Įvadinių spintų (dėžių) montavimas</t>
  </si>
  <si>
    <t>Skydai</t>
  </si>
  <si>
    <t>301 Elektrotechnika</t>
  </si>
  <si>
    <t>L o k a l i n ė  s ą m a t a N r. 301</t>
  </si>
  <si>
    <t>Iš viso už skyrių Karštas vanduo</t>
  </si>
  <si>
    <t>Vandens šildytuvai</t>
  </si>
  <si>
    <t>Šildytuvo montavimas</t>
  </si>
  <si>
    <t>Karštas vanduo</t>
  </si>
  <si>
    <t>Iš viso už skyrių Sanitariniai prietaisai, trapai</t>
  </si>
  <si>
    <t>Trapai su grotelėmis</t>
  </si>
  <si>
    <t>Trapų su grotelėmis montavimas</t>
  </si>
  <si>
    <t>Praustuvų su vandens maišytuvais montavimas, tvirtinamų prie sienų</t>
  </si>
  <si>
    <t>Sanitariniai prietaisai, trapai</t>
  </si>
  <si>
    <t>Iš viso už skyrių Vidaus buitinių nuotekų tinklai (F1)</t>
  </si>
  <si>
    <t>Ventiliacijos kaminėlio įrengimas ir sandarinimas</t>
  </si>
  <si>
    <t>PP revizija su dangteliu D50 mm</t>
  </si>
  <si>
    <t>PVC pravalos d 50mm (vid. nuotek. Optima)</t>
  </si>
  <si>
    <t>PVC pravalos d 110mm (vid. nuotek. Optima)</t>
  </si>
  <si>
    <t>Vidaus nuotekų plastikinių vamzdynų jungiamųjų (fasoninių) dalių montavimas, kai nominalusis vidinis skersmuo, mm iki 50</t>
  </si>
  <si>
    <t>Vidaus nuotekų plastikinių vamzdynų jungiamųjų (fasoninių) dalių montavimas, kai nominalusis vidinis skersmuo, mm 110</t>
  </si>
  <si>
    <t>Nuotekų vamzdynų hidraulinis bandymas, buitinių nuotekų</t>
  </si>
  <si>
    <t>PP vamzdžiai su movomis, 50x1.8/2.0 (vidaus nuotekų sistema)</t>
  </si>
  <si>
    <t>Vidaus nuotekų plastikinių skirstomųjų vamzdynų ir stovų vamzdžių montavimas (m vamzdyno), kai nominalusis vidinis skersmuo, mm iki 50</t>
  </si>
  <si>
    <t>Vidaus buitinių nuotekų tinklai (F1)</t>
  </si>
  <si>
    <t>Iš viso už skyrių Vidaus šalto, karšto vandentiekio tinklai (V1, T3)</t>
  </si>
  <si>
    <t>Vamzdynų iki 400 mm skersmens praplovimas su dezinfekcija, kai vamzdžių skersmuo iki 65 mm</t>
  </si>
  <si>
    <t>Vandentiekio ir šildymo sistemų vamzdynų hidraulinis bandymas</t>
  </si>
  <si>
    <t>Vamzd., kurių d iki 50 mm, prijung.prie veik.vid.šild.ir vandent.sist.</t>
  </si>
  <si>
    <t>Rutuliniai ventiliai ilga rankenėle diam. 1/2`, PP V/V sriegis</t>
  </si>
  <si>
    <t>Atbuliniai vožtuvai diam. 1/2`</t>
  </si>
  <si>
    <t>Movinės uždaromosios armatūros montavimas, kai nominalusis vidinis skersmuo, mm iki 15</t>
  </si>
  <si>
    <t>Vamzdynų, kurių skersmuo iki 32 mm, izoliavimas garui nelaidžiais polietileno ar porėtos gumos kevalais</t>
  </si>
  <si>
    <t>Vamzdynų, kurių skersmuo 40-50 mm, izoliavimas garui nelaidžiais polietileno ar porėtos gumos kevalais</t>
  </si>
  <si>
    <t>Daugiasluoksniai vamzdžiai PE-RT/AL/PE-HD "Hakathen" 10 bar, d16x2</t>
  </si>
  <si>
    <t>Daugiasluoksniai vamzdžiai PE-RT/AL/PE-HD "Hakathen" 10 bar, d 20x2</t>
  </si>
  <si>
    <t>Daugiasluoksniai vamzdžiai PE-RT/AL/PE-HD"Hakathen" 10 bar, d 50x3</t>
  </si>
  <si>
    <t>Vandentiekio, šildymo ir suspausto oro vamzdynų iš plastikinių vamzdžių tiesimas, tvirtinant prie konstrukcijų, kai vamzdžio išorinis skersmuo, mm iki 32</t>
  </si>
  <si>
    <t>Vandentiekio, šildymo ir suspausto oro vamzdynų iš plastikinių vamzdžių tiesimas, tvirtinant prie konstrukcijų, kai vamzdžio išorinis skersmuo, mm daugiau 32 iki 63</t>
  </si>
  <si>
    <t>Vidaus šalto, karšto vandentiekio tinklai (V1, T3)</t>
  </si>
  <si>
    <t>202 Vandentiekio ir nuotekų šalinimo dalis</t>
  </si>
  <si>
    <t>L o k a l i n ė  s ą m a t a N r. 202</t>
  </si>
  <si>
    <t>Iš viso už skyrių Šildymo ir vėsinimo sistemos</t>
  </si>
  <si>
    <t>Vertikali elektrinė oro užuolaida 7,1kW, ilgis: 1,0m</t>
  </si>
  <si>
    <t>Vertikali elektrinė oro užuolaida 11,1kW, ilgis: 1,5m</t>
  </si>
  <si>
    <t>Lubinė kasetė. Q=2,0kW</t>
  </si>
  <si>
    <t>Lubinė kasetė. Q=5,1kW</t>
  </si>
  <si>
    <t>Šilumos siurblio išorinis blokas 7,1kW</t>
  </si>
  <si>
    <t>Šilumos siurblio išorinis blokas 2,6kW</t>
  </si>
  <si>
    <t>Šildymo ir vėsinimo sistemos</t>
  </si>
  <si>
    <t>Iš viso už skyrių Vėdinimo sistema</t>
  </si>
  <si>
    <t>Oro sausintuvas, Q=900m3/h</t>
  </si>
  <si>
    <t>Kanalinis šildytuvas d400, 6 kW</t>
  </si>
  <si>
    <t>Šilumos siurblio išorinis blokas12,2kW</t>
  </si>
  <si>
    <t>Oro tiekimo/šalinimo įrenginys, vidaus išpildymo, pastatomas, vertiklus, dešininis oro kiekiai: L=+/-3827m³/h, slėgiai: +180Pa._x000D_
Komplektacija:_x000D_
• rotacinis šilumokaitis;_x000D_
• ventiliatoriai;_x000D_
• DX šildymo/šaldymo sekcija;_x000D_
• automatikos kompl.(valdymo skydas, laidai,_x000D_
distancinis valdymo pultas);_x000D_
• oro užsklandos su el. pavaromis;_x000D_
• oro filtrai F7/M5_x000D_
• lanksčios jungtys</t>
  </si>
  <si>
    <t>Vėdinimo sistema</t>
  </si>
  <si>
    <t>201 Šildymas, vėdinimas ir oro kondicionavimas (Įrengimai)</t>
  </si>
  <si>
    <t xml:space="preserve">Sudarė:       </t>
  </si>
  <si>
    <t>Varinių vamzdynų pneumatinis bandymas</t>
  </si>
  <si>
    <t>Oro užuolaidų iki 25 kg masės montavimas, kai durų aukštis iki 3 m</t>
  </si>
  <si>
    <t>Varinis apšiltintas vamzdis šaltnešiui (freonui) 6,35 mm su gamykline izoliacija, valdymo laidu, maitinimo laidu ir fasoninėmis dalimis</t>
  </si>
  <si>
    <t>Varinis apšiltintas vamzdis šaltnešiui (freonui) 9,52 mm su gamykline izoliacija, valdymo laidu, maitinimo laidu ir fasoninėmis dalimis</t>
  </si>
  <si>
    <t>Varinis apšiltintas vamzdis šaltnešiui (freonui) 15,87mm su gamykline izoliacija, valdymo laidu, maitinimo laidu ir fasoninėmis dalimis</t>
  </si>
  <si>
    <t>Vandentiekio, šildymo vamzdynų iš varinių vamzdžių tiesimas, tvirtinant prie konstrukcijų, kai vamzdžio išorinis skersmuo, mm iki 22</t>
  </si>
  <si>
    <t>Kondicionierių vidinių lubinių agregatų montavimas, kai šaldymo galia, kW iki 5,0</t>
  </si>
  <si>
    <t>Kondicionierių vidinių lubinių agregatų montavimas, kai šaldymo galia, kW daugiau 5,0 iki 7,0</t>
  </si>
  <si>
    <t>Kondicionierių išorinių agregatų montavimas nuo žemės, kai vidiniai agregatai prijungiami 2 jungtimis, o išorinio agregato šaldymo galia, kW daugiau 5,0 iki 10,0</t>
  </si>
  <si>
    <t>Kondicionierių išorinių agregatų montavimas nuo žemės, kai vidiniai agregatai prijungiami 2 jungtimis, o išorinio agregato šaldymo galia, kW iki 5,0</t>
  </si>
  <si>
    <t>Ventiliacijos sistemos derinimas, kai sistemoje 6-10 oro tiekimo taškų</t>
  </si>
  <si>
    <t>kv.m</t>
  </si>
  <si>
    <t>Lamelių dembliai su al. fol. Paroc Pro Lamella Mat AluCoat, 2500x1000x100mm</t>
  </si>
  <si>
    <t>Vamzdynų izoliavimas folija padengtais mineralinės vatos dembliais, kai izoliacijos storis 100 mm</t>
  </si>
  <si>
    <t>Ortakis 400x500</t>
  </si>
  <si>
    <t>Spiraliniai ortakiai OSL 160, L-3000</t>
  </si>
  <si>
    <t>Spiraliniai ortakiai OSB 315, L-3000</t>
  </si>
  <si>
    <t>Spiraliniai ortakiai OSB 400, L-3000</t>
  </si>
  <si>
    <t>Spiraliniai ortakiai OSB 500, L-3000</t>
  </si>
  <si>
    <t>Plieninių stačiakampių užlankinių ortakių tiesių dalių montavimas, kai ortakio perimetras, mm daugiau 1600 iki 2400</t>
  </si>
  <si>
    <t>Plieninių apvalių užlankinių ortakių tiesių dalių montavimas, kai ortakio skersmuo, mm iki 160</t>
  </si>
  <si>
    <t>Plieninių apvalių užlankinių ortakių tiesių dalių montavimas, kai ortakio skersmuo, mm daugiau 315 iki 500</t>
  </si>
  <si>
    <t>Oro sklendė SOA 315 mm</t>
  </si>
  <si>
    <t>Oro sklendė SOA 160 mm</t>
  </si>
  <si>
    <t>Vožtuvų, sklendžių, užkaišų montavimas apvaliuose ortakiuose, kai jungties skersmuo, mm daugiau 160 iki 315</t>
  </si>
  <si>
    <t>Difuzoriai DVS/P-DVS 200</t>
  </si>
  <si>
    <t>Difuzoriai DVS/P-DVS 160</t>
  </si>
  <si>
    <t>Difuzorių montavimas, kai jungties skersmuo, mm daugiau 160 iki 315</t>
  </si>
  <si>
    <t xml:space="preserve"> Oro šalinimo grotelės 1025x125mm</t>
  </si>
  <si>
    <t>Oro tiekimo grotelės 1025x125mm</t>
  </si>
  <si>
    <t>Lauko grotelės 900x800 oro paėmimui</t>
  </si>
  <si>
    <t>Lauko grotelės 800x700mm oro išmetimui</t>
  </si>
  <si>
    <t>Grotelių montavimas ortakiuose, išpjaunant angas, kai išpjaunamos angos perimetras, mm daugiau 2000</t>
  </si>
  <si>
    <t>Triukšmo slopintuvas 800x500mm</t>
  </si>
  <si>
    <t>Triukšmo slopintuvas 900x500mm</t>
  </si>
  <si>
    <t>Kanalinių stačiakampių triukšmo slopintuvų montavimas ortakiuose, kai ortakio perimetras, mm daugiau 2400</t>
  </si>
  <si>
    <t>PVC vamzdžiai su movomis 32x1.8x1000, su gum. tarpin. (vid.nuotek.Optima)</t>
  </si>
  <si>
    <t>Vėdinimo ir oro kondicionavimo įrenginių montavimas, kurių našumas iki 3000 m3/val., įrenginio našumas, m3/val.daugiau 500 iki 1000</t>
  </si>
  <si>
    <t>Kanalinių elektrinių šildytuvų montavimas apvaliuose ortakiuose, kai jungties skersmuo, mm daugiau 315</t>
  </si>
  <si>
    <t>AHU kit</t>
  </si>
  <si>
    <t>Skydų ir pultų montavimas, kai jų masė iki 50 kg</t>
  </si>
  <si>
    <t>Kondicionierių vidinių kasetinių agregatų montavimas, kai išorinio agregato šaldymo galia, kW daugiau 10,0</t>
  </si>
  <si>
    <t>Vėdinimo ir oro kondicionavimo įrenginių, kurių našumas daugiau kaip 3000 m3/val., montavimas, kai įrenginio masė, t iki 0,5</t>
  </si>
  <si>
    <t>201 Šildymas, vėdinimas ir oro kondicionavimas</t>
  </si>
  <si>
    <t>L o k a l i n ė  s ą m a t a N r. 201</t>
  </si>
  <si>
    <t>ĮRENGINIŲ  POREIKIO  ŽINIARAŠTIS</t>
  </si>
  <si>
    <t>Eil.</t>
  </si>
  <si>
    <t>Kodas</t>
  </si>
  <si>
    <t xml:space="preserve">Įrenginių pavadinimas </t>
  </si>
  <si>
    <t>Vertė</t>
  </si>
  <si>
    <t>Nr.</t>
  </si>
  <si>
    <t>Techniniai ir kiti duomenys</t>
  </si>
  <si>
    <t xml:space="preserve"> </t>
  </si>
  <si>
    <t xml:space="preserve">   1   Apsauginė signalizacija</t>
  </si>
  <si>
    <t>Akumuliatorius</t>
  </si>
  <si>
    <t>Lauko videokamera</t>
  </si>
  <si>
    <t>Serveris/Saugykla/NVR</t>
  </si>
  <si>
    <t>Maitinimo šaltinis (UPS)</t>
  </si>
  <si>
    <t>Skyriuje     1</t>
  </si>
  <si>
    <t>žiniaraštyje 401</t>
  </si>
  <si>
    <t>Pridėtinės vertės mokestis    21.00%</t>
  </si>
  <si>
    <t>Iš viso žiniaraštyje  401</t>
  </si>
  <si>
    <t xml:space="preserve">   1   Gaisrinė signalizacija</t>
  </si>
  <si>
    <t>Gaisrinės centralės  Bentel J424-8, išplečiamos, 24/8 zonų</t>
  </si>
  <si>
    <t>TECEloop mygtukai baltos spalvos, antibakteriniai</t>
  </si>
  <si>
    <t>žiniaraštyje 402</t>
  </si>
  <si>
    <t>Iš viso žiniaraštyje  402</t>
  </si>
  <si>
    <t xml:space="preserve">   1   Technologinė įranga</t>
  </si>
  <si>
    <t>Baseinai apvalūs (skersmuo 4 m; gylis 1,5 m.)</t>
  </si>
  <si>
    <t>Karantinavimo baseinai kvadratiniai (1,5 m x 1,5 m)</t>
  </si>
  <si>
    <t>Biologiniai filtrai su biologinių filtrų substratu (D30x15mm, p-1 g/cm3, 700 m2/m3). Lašaliniai filtrai su substratu (55x55x55cm; 200 m2/m3), su 20 m3 rezervu vandeniui</t>
  </si>
  <si>
    <t>Lėtaeigiai siurbliai (Q-&gt;200 m3/val, H-&gt;2m) lašeliniams filtrams vandeniui pompuoti</t>
  </si>
  <si>
    <t>Mechaniniai būgniniai filtrai (ne daugiau 60 mkr, Q-&gt;40 l/s), su praplovimo siurbliu ir valdymo pultu</t>
  </si>
  <si>
    <t>UV įrenginys (Q&gt;110 m3/val prie 25 mJ/cm2), PP korpusas</t>
  </si>
  <si>
    <t>Vandens sterilizatorius, hydroflow, iRange i150, vandens pratekėjimo srautas 150 m3/h</t>
  </si>
  <si>
    <t>Deguonies įsotinimo kūgiai 2 vnt. +nešiojamieji deguonies generatoriai, –  deguonies gamyba 5 l O2/min</t>
  </si>
  <si>
    <t>Cirkuliacinis siurblys (Q-&gt; 150 m3/h, H-&gt;3m)</t>
  </si>
  <si>
    <t>Automatinės žuvų šėryklos</t>
  </si>
  <si>
    <t>Nugeležinimo/nukalkinimo filtrų įsigijimas ir įrengimas</t>
  </si>
  <si>
    <t>Valdymo ir vandens parametrų matavimo bei kontrolės automatizuota sistema. Matuojami parametrai: t, O2 (10 daviklių) ir ph (1 daviklis). Vandens lygio ir elektros gedimo jutiklių įrengimas, apšviet valdymas. Apie pasikeitusiųs bei ...praneš</t>
  </si>
  <si>
    <t>Vamzdynai, papildomos medžiagos</t>
  </si>
  <si>
    <t>žiniaraštyje 501</t>
  </si>
  <si>
    <t>Iš viso žiniaraštyje  501</t>
  </si>
  <si>
    <t>Lauko vandentiekio tinklai</t>
  </si>
  <si>
    <t>Statinys          601   Lauko inžineriniai tinklai</t>
  </si>
  <si>
    <t>L o k a l i n ė  s ą m a t a N r. 101</t>
  </si>
  <si>
    <t>601 Lauko inžineriniai tinklai</t>
  </si>
  <si>
    <t>101 Lauko vandentiekio tinklai</t>
  </si>
  <si>
    <t>Vandentiekio tinklai</t>
  </si>
  <si>
    <t>Žemės darbai, klojant vamzdyną sausuose gruntuose atskiroje tranšėjoje, kai vamzdžio D iki 600 mm, neišvežant grunto, kai tranšėjos gylis daugiau 1,5 m iki 2,0 m</t>
  </si>
  <si>
    <t>Žemės darbų sąnaudų padidėjimas, kasant šlapią - labai limpantį gruntą atskiroje tranšėjoje, kai D iki 600 mm. Šlapio - labai limpančio grunto sluoksnio storis daugiau 1 m iki 1,5 m</t>
  </si>
  <si>
    <t>Vamzdynų pirminis (apsauginis) užpylimas, ekskavatoriumi sutankinant gruntą</t>
  </si>
  <si>
    <t>Vamzdynai iš polietileninių d iki 100 mm vamzdžių</t>
  </si>
  <si>
    <t>Slėginiai vandentiekio vamzdžiai PE 100, 50x4.6</t>
  </si>
  <si>
    <t>PE 100 slėgio vandens vamzdžiai, PN 10, SDR 17, 110x6.6mm (vand.)</t>
  </si>
  <si>
    <t>Vandentiekio ketinių sklendžių arba atbulinių vožtuvų d 50 mm pastatymas</t>
  </si>
  <si>
    <t>Sklendžių prailginimo velenų montavimas, kai veleno ilgis iki 1,0 m</t>
  </si>
  <si>
    <t>Kaliojo ketaus flanšinės sklendės DN 50 (trumpos)</t>
  </si>
  <si>
    <t>HYDROTEC mažos ketinės kapos įvadinėms sklendėms "W" DIN 4057-1938</t>
  </si>
  <si>
    <t>Požeminė sklendžių įranga H=2m DN 40-50</t>
  </si>
  <si>
    <t>Įvado prijungimas prie gręžinio * Vamzd., kurių d virš 50 mm, prijung.prie veik.vid.šild.ir vandent.sist.</t>
  </si>
  <si>
    <t>Praėjimo per pamatą įrengimas ir užtaisymas * Dujotiekio įvadų į pastatą per pamatų sieną montavimas, kai įvadų skersmuo 40-63mm</t>
  </si>
  <si>
    <t>Komunikacijų žymėjimo ženklų ant stulpelių įrengimas, kai stulpeliai metaliniai.</t>
  </si>
  <si>
    <t>Iš viso už skyrių Vandentiekio tinklai</t>
  </si>
  <si>
    <t>Buitinių nuotekų tinklai</t>
  </si>
  <si>
    <t>Nuotekų surinkimo tinklų plastikinių ir plastikinių armuotų įmovinių vamzdžių klojimas, kai vamzdžių skersmuo 160 mm</t>
  </si>
  <si>
    <t>Nuotekų surinkimo tinklų plastikinių ir plastikinių armuotų įmovinių vamzdžių klojimas, kai vamzdžių skersmuo iki 110 mm</t>
  </si>
  <si>
    <t>PVC vamzdžiai klasė N 160x4.0x6000 (išor. nuotek.)</t>
  </si>
  <si>
    <t>PVC vamzdžiai klasė N 160x4.0x2000 (išor. nuotek.)</t>
  </si>
  <si>
    <t>PVC vamzdžiai klasė N 110x3.2x6000 (išor. nuotek.)</t>
  </si>
  <si>
    <t>PVC vamzdžiai klasė N 110x3.2x2000 (išor. nuotek.)</t>
  </si>
  <si>
    <t>Evopipes DN/OD 50x4,6mm Ultrastress Visio vand. vamzdis PE100-RC SDR11 PN16 100m</t>
  </si>
  <si>
    <t>Plieninių vamzdžių iki 400 mm skersmens klojimas tranšėjoje (be sandūrų jungimo), kai vamzdžių skersmuo 200 mm</t>
  </si>
  <si>
    <t>PE 100 slėgio vandens vamzdžiai, PN 10, SDR 17, 200x11.9mm (vand.)</t>
  </si>
  <si>
    <t>Apvalių surenkamų gelžbetoninių nuotakyno šulinių įrengimas šlapiuose gruntuose, kai šulinių skersmuo 1,0 m (surenkamos g/b konstrukcijos)</t>
  </si>
  <si>
    <t>Nuotekų bei dumblo persiurbimo siurblinių montavimas, kai talpos tūris daugiau 3 m3</t>
  </si>
  <si>
    <t>Cirkuliacinių siurblių su movinėmis jungtimis montavimas</t>
  </si>
  <si>
    <t>Išleistuvo įrengimas * Vandens pralaidų įstrižųjų antgalių iš surenkamo gelžbetonio montavimas, kai pralaidos vamzdžių skersmuo 300 mm</t>
  </si>
  <si>
    <t>Plastikinių vamzdžių vamzdynų iki 630 mm skersmens hidraulinis bandymas, vamzdžių skersmuo iki 110 mm</t>
  </si>
  <si>
    <t>Plastikinių vamzdžių vamzdynų iki 630 mm skersmens hidraulinis bandymas, vamzdžių skersmuo 160 mm</t>
  </si>
  <si>
    <t>Iš viso už skyrių Buitinių nuotekų tinklai</t>
  </si>
  <si>
    <t>Gamybinių nuotekų tinklai</t>
  </si>
  <si>
    <t>Nuotekų surinkimo tinklų plastikinių ir plastikinių armuotų įmovinių vamzdžių klojimas, kai vamzdžių skersmuo 200 mm</t>
  </si>
  <si>
    <t>PVC vamzdžiai klasė N 200x4.9x6000 (išor. nuotek.)</t>
  </si>
  <si>
    <t>Evopipes DN/OD 63x3,8mm Ultrastress Visio nuot. vamzdis PE100-RC SDR17 PN10 100m</t>
  </si>
  <si>
    <t>Apvalių surenkamų gelžbetoninių nuotakyno šulinių įrengimas sausuose gruntuose, kai šulinių skersmuo 1,0 m (surenkamos g/b konstrukcijos)</t>
  </si>
  <si>
    <t>Plastikinių vamzdžių vamzdynų iki 630 mm skersmens hidraulinis bandymas, vamzdžių skersmuo 110 mm</t>
  </si>
  <si>
    <t>Plastikinių vamzdžių vamzdynų iki 630 mm skersmens hidraulinis bandymas, vamzdžių skersmuo 200 mm</t>
  </si>
  <si>
    <t>Iš viso už skyrių Gamybinių nuotekų tinklai</t>
  </si>
  <si>
    <t>ĮRENGINIŲ POREIKIO ŽINIARAŠTIS N r. 101-1</t>
  </si>
  <si>
    <t>101 Lauko vandentiekio tinklai (Įrengimai)</t>
  </si>
  <si>
    <t>Artezinio gręžinio irengimas su
vandens tiekimo sistema bei visa
būtina įranga</t>
  </si>
  <si>
    <t>Nuotekų siurblinė (NS-1). Žiūr. Brėž. 24A17-TDP-LVN
Su visomis reikalingomis fasoninėmis dalimis, priklausiniais, inkaravimais 
Pilnai sukomplektuota nuotekų siurblinė iš PE 
Wilo Port 800.1-2250-03B.  Siurblinės  Ø 800 mm; H=2.25 m + galimas paaukštinimas iki 0.5 m. Siurblinė pilnai sukomplektuota vienam nuotekų siurbliui, su vamzdynu, sklende, atbuliniu vožtuvu, dangtis A klasės.</t>
  </si>
  <si>
    <t>Siurblys su smulkintuvu Rexa MINI3-S03/M008-523/A nominali siurblio variklio galia 0,75 kW, 1f, su integruota plūde.</t>
  </si>
  <si>
    <t>Biologinio nuotekų valymo
įrenginio įsigijimas ir įrengimas</t>
  </si>
  <si>
    <t>Nuotekų siurblinė (NS-2). Žiūr. Brėž. 24A17-TDP-LVN
Su visomis reikalingomis fasoninėmis dalimis, priklausiniais, inkaravimais
HDPE siurblinė D = 1500mm, H = 3300 mm; 
HDPE dangtis;  PVC ventiliacijos vamzdžiai DN110-2vnt.; įtekėjimo vamzdis D160mm su peiline sklende DN150 ant įtekėjimo vamzdžio siurblinės viduje  ir  sklendės  valdymo velenu iki siurblinės dangčio; nešmenų krepšys iš AISI304 ner. plieno; vidaus vamzdynas iš AISI304 ner.plieno DN50 su DN50 išmetimo laisvu galu D63 slėginės linijos pajungimui; kopėčios iš AISI304 ner.plieno iki siurblinės dugno su ištraukiamu teleskopiniu virš siurblinės dangčio  porankiu; flanšinė sklendė  DN50 – 2vnt.; flanšinis atbulinis vožtuvas DN50 – 2vnt.; siurblių ir nešmenų krepšio kreipiančiosios iš AISI304 ner.plieno; grandinės iš AISI316 ner.plieno  siurblių ir nešmenų krepšio ištraukimui iš siurblinės; siurblinės inkaravimo AISI316 ner.plieno ankerių komplektas.
Siurblinės NS-2 INKARAVIMAS. Medžiagos (detalizaciją žiūr. 24A17-TDP-LVN.B-09)</t>
  </si>
  <si>
    <t>Panardinamas nuotekų siurblys vortex tipo darbo ratu Rexa PRO-V05-126A/21T015X540/O 1.5 kW (P2), 3f , 2900 aps/min, praeinamumas 50 mm. Siurblio komplektacija: su 10 m kabelio, atrama-alkūnė, viršutiniai kreipvamzdžių laikikliai, drėgmės elektrodas, termokontaktai</t>
  </si>
  <si>
    <t>Sklypo sutvarkymas</t>
  </si>
  <si>
    <t>Statinys          701   Sklypo sutvarkymas</t>
  </si>
  <si>
    <t>Kelio ženklų su metalinėmis atramomis įrengimas, gręžiant duobes ir betonuojant pamatus ( stiebų skaičius atramoje 1 vnt)  k9=1.15</t>
  </si>
  <si>
    <t xml:space="preserve">  37</t>
  </si>
  <si>
    <t>Kelio dangos ženklinimas dažais su stiklo rutuliukais rankiniu būdu, naudojant trafaretus , kai linijos, ženklo plotas daugiau 0,5 m2 iki 1,0 m2  k9=1.15</t>
  </si>
  <si>
    <t xml:space="preserve">  36</t>
  </si>
  <si>
    <t>t. m3</t>
  </si>
  <si>
    <t>I gr. grunto kasimas ekskavatoriumi su 0,65 m3 kaušu,pakrovimas į autosaviv., vežiojimas iki  10 km ir darbas sąvartoje  k9=1.15</t>
  </si>
  <si>
    <t xml:space="preserve">  35</t>
  </si>
  <si>
    <t>Grunto kasimas 132kW (180AJ) galios buldozeriu, perstumiant gruntą (atstumas 10 m , gruntas I grupės)  k9=1.15</t>
  </si>
  <si>
    <t xml:space="preserve">  34</t>
  </si>
  <si>
    <t>reljefo formavimui*  II gr. grunto kasimas ekskavatoriais su 0,65 m3 kaušu, pakrovimas į autosaviv., vežiojimas iki  1 km ir darbas sąvartoje  k9=1.15</t>
  </si>
  <si>
    <t xml:space="preserve">  33</t>
  </si>
  <si>
    <t>sandėliavimui*  II gr. grunto kasimas ekskavatoriais su 0,65 m3 kaušu, pakrovimas į autosaviv., vežiojimas iki  1 km ir darbas sąvartoje  k9=1.15</t>
  </si>
  <si>
    <t xml:space="preserve">  32</t>
  </si>
  <si>
    <t>Statybinių šiukšlių išvežimas 5 km atstumu automobiliais-savivarčiais, pakraunant ekskavatoriais 0,25 m3 talpos kaušais</t>
  </si>
  <si>
    <t xml:space="preserve">  31</t>
  </si>
  <si>
    <t xml:space="preserve">  30</t>
  </si>
  <si>
    <t>elektromobilių įkrovimo stotelė*  Įvadinių spintų (dėžių) montavimas</t>
  </si>
  <si>
    <t xml:space="preserve">  28</t>
  </si>
  <si>
    <t>Stovų dviračiams statyti montavimas  (vietų skaičius stove  2 vnt)</t>
  </si>
  <si>
    <t xml:space="preserve">  26</t>
  </si>
  <si>
    <t>Parkavimo ribotuvai</t>
  </si>
  <si>
    <t xml:space="preserve">  25</t>
  </si>
  <si>
    <t>Parkavimo ribotuvų montavimas iš elementų, kai ribotuvo elemento ilgis  daugiau 1,5 m (elementas)  k9=1.15</t>
  </si>
  <si>
    <t xml:space="preserve">  24</t>
  </si>
  <si>
    <t>Kabelių apsaugos plastikinių lygių vamzdžių klojimas tranšėjose, kai vamzdžio išorinis skersmuo  daugiau 63 mm iki 75 mm</t>
  </si>
  <si>
    <t xml:space="preserve">  23</t>
  </si>
  <si>
    <t>Sumindžiotų vejų atskirų vietų ištaisymas, užsėjant žolių sėklomis , kai ištaisomų vejų vietų plotas daugiau 5 m2 iki 25 m2  k9=1.15</t>
  </si>
  <si>
    <t xml:space="preserve">  22</t>
  </si>
  <si>
    <t>100m3</t>
  </si>
  <si>
    <t>Asfaltbetonio dangos 70 mm sluoksnio storio išardymas pneumoplaktuko pagalba  k8=1.09,k9=1.15</t>
  </si>
  <si>
    <t xml:space="preserve">  21</t>
  </si>
  <si>
    <t>.Betono mišiniai C16/20</t>
  </si>
  <si>
    <t xml:space="preserve">  20</t>
  </si>
  <si>
    <t>Įvažiavimo gatvės bordiūras GB 100x15x(30-22) cm</t>
  </si>
  <si>
    <t xml:space="preserve">  19</t>
  </si>
  <si>
    <t>Gatvės bordiūras GB 100x15x30 cm</t>
  </si>
  <si>
    <t xml:space="preserve">  18</t>
  </si>
  <si>
    <t>Betono bordiūrų įrengimas ant 200 mm betono pagrindo , kai bordiūrai 150x300 mm  k9=1.15</t>
  </si>
  <si>
    <t xml:space="preserve">  17</t>
  </si>
  <si>
    <t>Šaligatvių ir vejų bordiūras JB 100x8x20 cm (pilkas)</t>
  </si>
  <si>
    <t xml:space="preserve">  16</t>
  </si>
  <si>
    <t>Betono bordiūrų įrengimas ant 200 mm betono pagrindo, kai bordiūrai  80x200 mm  k9=1.15</t>
  </si>
  <si>
    <t xml:space="preserve">  15</t>
  </si>
  <si>
    <t>Šaligatvio pagrindo įrengimas ( smėlio-žvyro mišinys, sluoksnio storis  16.00 cm)  k8=1.06,k9=1.15</t>
  </si>
  <si>
    <t xml:space="preserve">  14</t>
  </si>
  <si>
    <t>Šaligatvio pagrindo įrengimas ( dolomito skaldelė, sluoksnio storis  15.00 cm)  k8=1.06,k9=1.15</t>
  </si>
  <si>
    <t xml:space="preserve">  13</t>
  </si>
  <si>
    <t>Šaligatvio pasluoksnio įrengimas ( akmenų atsijos, sluoksnio storis  3 cm)  k9=1.15</t>
  </si>
  <si>
    <t xml:space="preserve">  12</t>
  </si>
  <si>
    <t>Grindinio trinkelės GT PRIZMA 8 200x100x80 mm</t>
  </si>
  <si>
    <t xml:space="preserve">  11</t>
  </si>
  <si>
    <t>D2*  Grindinio įrengimas iš betono trinkelių rankiniu būdu, užpilant siūles akmens atsijomis  k9=1.15</t>
  </si>
  <si>
    <t xml:space="preserve">  10</t>
  </si>
  <si>
    <t>Trinkelės akliesiems ir silpnaregiams 200x100x80 mm (spalvotos)</t>
  </si>
  <si>
    <t xml:space="preserve">   9</t>
  </si>
  <si>
    <t>Grindinio įrengimas iš betono trinkelių rankiniu būdu, užpilant siūles akmens atsijomis  k9=1.15</t>
  </si>
  <si>
    <t xml:space="preserve">   8</t>
  </si>
  <si>
    <t>Apsauginių šalčiui atsparių kelio pagrindo sluoksnių įrengimas, naudojant savaeigius plentvolius , kai pagrindas smėlio, autogreiderio galia 96 kW (130 AG)  k9=1.15</t>
  </si>
  <si>
    <t xml:space="preserve">   7</t>
  </si>
  <si>
    <t>Kelio pagrindo įrengimas iš dolomito skaldos (storis 20 cm , viensluoksnis)  k9=1.15</t>
  </si>
  <si>
    <t xml:space="preserve">   6</t>
  </si>
  <si>
    <t xml:space="preserve">   5</t>
  </si>
  <si>
    <t xml:space="preserve">   4</t>
  </si>
  <si>
    <t>D1*  Grindinio įrengimas iš betono trinkelių rankiniu būdu, užpilant siūles akmens atsijomis  k9=1.15</t>
  </si>
  <si>
    <t xml:space="preserve">   3</t>
  </si>
  <si>
    <t xml:space="preserve">   2</t>
  </si>
  <si>
    <t>Betoninių trinkelių grindinys, kai siūlės užpildomos cementiniu skiediniu  k9=1.15</t>
  </si>
  <si>
    <t xml:space="preserve">   1</t>
  </si>
  <si>
    <t>Iš  viso</t>
  </si>
  <si>
    <t xml:space="preserve">Vieneto kaina </t>
  </si>
  <si>
    <t xml:space="preserve">Kaina  </t>
  </si>
  <si>
    <t xml:space="preserve">Darbų ir išlaidų </t>
  </si>
  <si>
    <t>Suma žiniaraščiui   EUR</t>
  </si>
  <si>
    <t>Žiniaraštis           101 Sklypo sutvarkymas</t>
  </si>
  <si>
    <t>Statinys              701 Sklypo sutvarkymas</t>
  </si>
  <si>
    <t>Įrenginių</t>
  </si>
  <si>
    <t>Kaina</t>
  </si>
  <si>
    <t xml:space="preserve">   1   Sklypo sutvarkymas</t>
  </si>
  <si>
    <t xml:space="preserve">  27</t>
  </si>
  <si>
    <t>Dviračių stovas 2 v.</t>
  </si>
  <si>
    <t xml:space="preserve">  29</t>
  </si>
  <si>
    <t>Elektromobilio įkrovimo stotelė 2 automobilių įkrovimui</t>
  </si>
  <si>
    <t>žiniaraštyje 101</t>
  </si>
  <si>
    <t>Iš viso žiniaraštyje 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</si>
</sst>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?????0.0??;\-????0.0??;?"/>
    <numFmt numFmtId="165" formatCode="???????0.0?;\-??????0.0?;?"/>
    <numFmt numFmtId="166" formatCode="?????0.0?;\-????0.0?;?"/>
    <numFmt numFmtId="167" formatCode="??????0.0?;\-?????0.0?;?"/>
    <numFmt numFmtId="168" formatCode="?????0.0??;\-?????.0??;?"/>
    <numFmt numFmtId="169" formatCode="????????0.0?;\-???????0.0?;?"/>
    <numFmt numFmtId="170" formatCode="??0.0?????;\-?0.0?????;?"/>
    <numFmt numFmtId="171" formatCode="##0.00"/>
    <numFmt numFmtId="172" formatCode="??????0.0??;\-?????0.0??;?"/>
    <numFmt numFmtId="173" formatCode="?????????0.0?;\-????????0.0?;?"/>
    <numFmt numFmtId="174" formatCode="??????0.0?????;\-?????0.0?????;?"/>
    <numFmt numFmtId="175" formatCode="???0?;\-??0;?"/>
    <numFmt numFmtId="176" formatCode="???0;\-??0;?"/>
  </numFmts>
  <fonts count="43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0"/>
      <color theme="1"/>
      <name val="Courier New"/>
      <family val="3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Arial Baltic"/>
      <charset val="186"/>
    </font>
    <font>
      <b/>
      <sz val="11"/>
      <color theme="1"/>
      <name val="Arial Baltic"/>
      <charset val="186"/>
    </font>
    <font>
      <sz val="8"/>
      <color theme="1"/>
      <name val="Arial Baltic"/>
      <charset val="186"/>
    </font>
    <font>
      <b/>
      <sz val="9"/>
      <color theme="1"/>
      <name val="Arial Baltic"/>
      <charset val="186"/>
    </font>
    <font>
      <sz val="8"/>
      <color theme="1"/>
      <name val="MonospaceLT"/>
      <family val="2"/>
      <charset val="186"/>
    </font>
    <font>
      <b/>
      <sz val="8"/>
      <color theme="1"/>
      <name val="Arial Baltic"/>
      <charset val="186"/>
    </font>
    <font>
      <b/>
      <sz val="8"/>
      <color theme="1"/>
      <name val="MonospaceLT"/>
      <family val="2"/>
      <charset val="186"/>
    </font>
    <font>
      <sz val="10"/>
      <name val="Arial"/>
      <family val="2"/>
      <charset val="186"/>
    </font>
    <font>
      <sz val="8"/>
      <name val="Courier New Baltic"/>
      <family val="3"/>
      <charset val="186"/>
    </font>
    <font>
      <sz val="8"/>
      <name val="Arial"/>
      <family val="2"/>
    </font>
    <font>
      <b/>
      <sz val="8"/>
      <name val="Arial"/>
      <family val="2"/>
    </font>
    <font>
      <b/>
      <sz val="9"/>
      <name val="Courier New Baltic"/>
      <family val="3"/>
      <charset val="186"/>
    </font>
    <font>
      <sz val="9"/>
      <name val="MonospaceLT"/>
      <family val="2"/>
      <charset val="186"/>
    </font>
    <font>
      <sz val="9"/>
      <name val="Arial Baltic"/>
      <charset val="186"/>
    </font>
    <font>
      <b/>
      <sz val="10"/>
      <name val="Arial"/>
      <family val="2"/>
      <charset val="186"/>
    </font>
    <font>
      <b/>
      <sz val="9"/>
      <name val="Arial Baltic"/>
      <charset val="186"/>
    </font>
    <font>
      <b/>
      <sz val="9"/>
      <name val="Arial"/>
      <family val="2"/>
      <charset val="186"/>
    </font>
    <font>
      <sz val="9"/>
      <name val="Arial"/>
      <family val="2"/>
    </font>
    <font>
      <b/>
      <sz val="9"/>
      <name val="Arial"/>
      <family val="2"/>
    </font>
    <font>
      <b/>
      <sz val="10"/>
      <name val="Arial Baltic"/>
      <charset val="186"/>
    </font>
    <font>
      <b/>
      <sz val="11"/>
      <color indexed="8"/>
      <name val="Arial"/>
      <family val="2"/>
    </font>
    <font>
      <b/>
      <sz val="8"/>
      <name val="Arial Baltic"/>
      <charset val="186"/>
    </font>
    <font>
      <b/>
      <sz val="12"/>
      <name val="Arial Baltic"/>
      <charset val="186"/>
    </font>
    <font>
      <sz val="10"/>
      <name val="Arial"/>
      <family val="2"/>
    </font>
    <font>
      <sz val="8"/>
      <name val="MonospaceLT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b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10"/>
      <color theme="1"/>
      <name val="TimesLT"/>
      <family val="1"/>
      <charset val="186"/>
    </font>
    <font>
      <sz val="8"/>
      <color theme="1"/>
      <name val="TimesLT"/>
      <family val="1"/>
      <charset val="186"/>
    </font>
    <font>
      <sz val="8"/>
      <name val="Arial Baltic"/>
      <charset val="186"/>
    </font>
    <font>
      <b/>
      <sz val="8"/>
      <name val="Arial"/>
      <family val="2"/>
      <charset val="186"/>
    </font>
    <font>
      <b/>
      <sz val="10"/>
      <name val="Arial"/>
      <family val="2"/>
    </font>
    <font>
      <b/>
      <sz val="8"/>
      <name val="MonospaceLT"/>
      <family val="2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3" fillId="0" borderId="0"/>
  </cellStyleXfs>
  <cellXfs count="252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 vertical="top" wrapText="1"/>
    </xf>
    <xf numFmtId="164" fontId="12" fillId="0" borderId="0" xfId="0" applyNumberFormat="1" applyFont="1" applyAlignment="1">
      <alignment horizontal="right" vertical="top"/>
    </xf>
    <xf numFmtId="0" fontId="13" fillId="0" borderId="0" xfId="1"/>
    <xf numFmtId="165" fontId="14" fillId="0" borderId="0" xfId="1" applyNumberFormat="1" applyFont="1" applyAlignment="1">
      <alignment horizontal="right" vertical="top"/>
    </xf>
    <xf numFmtId="166" fontId="14" fillId="0" borderId="0" xfId="1" applyNumberFormat="1" applyFont="1" applyAlignment="1">
      <alignment horizontal="right" vertical="top"/>
    </xf>
    <xf numFmtId="167" fontId="14" fillId="0" borderId="0" xfId="1" applyNumberFormat="1" applyFont="1" applyAlignment="1">
      <alignment horizontal="right" vertical="top"/>
    </xf>
    <xf numFmtId="168" fontId="14" fillId="0" borderId="0" xfId="1" applyNumberFormat="1" applyFont="1" applyAlignment="1">
      <alignment horizontal="right" vertical="top"/>
    </xf>
    <xf numFmtId="49" fontId="15" fillId="0" borderId="0" xfId="1" applyNumberFormat="1" applyFont="1" applyAlignment="1">
      <alignment horizontal="center" vertical="top" wrapText="1"/>
    </xf>
    <xf numFmtId="49" fontId="15" fillId="0" borderId="0" xfId="1" applyNumberFormat="1" applyFont="1" applyAlignment="1">
      <alignment horizontal="left" vertical="top" wrapText="1"/>
    </xf>
    <xf numFmtId="49" fontId="16" fillId="0" borderId="0" xfId="1" applyNumberFormat="1" applyFont="1" applyAlignment="1">
      <alignment horizontal="left" vertical="top" wrapText="1"/>
    </xf>
    <xf numFmtId="49" fontId="15" fillId="0" borderId="0" xfId="1" applyNumberFormat="1" applyFont="1" applyAlignment="1">
      <alignment horizontal="right" vertical="top" wrapText="1"/>
    </xf>
    <xf numFmtId="49" fontId="17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168" fontId="18" fillId="0" borderId="6" xfId="1" applyNumberFormat="1" applyFont="1" applyBorder="1" applyAlignment="1">
      <alignment horizontal="right" vertical="top"/>
    </xf>
    <xf numFmtId="49" fontId="18" fillId="0" borderId="6" xfId="1" applyNumberFormat="1" applyFont="1" applyBorder="1" applyAlignment="1">
      <alignment horizontal="right" vertical="top"/>
    </xf>
    <xf numFmtId="49" fontId="19" fillId="0" borderId="6" xfId="1" applyNumberFormat="1" applyFont="1" applyBorder="1" applyAlignment="1">
      <alignment horizontal="left" vertical="top" wrapText="1"/>
    </xf>
    <xf numFmtId="168" fontId="18" fillId="0" borderId="0" xfId="1" applyNumberFormat="1" applyFont="1" applyAlignment="1">
      <alignment horizontal="right" vertical="top"/>
    </xf>
    <xf numFmtId="49" fontId="18" fillId="0" borderId="0" xfId="1" applyNumberFormat="1" applyFont="1" applyAlignment="1">
      <alignment horizontal="right" vertical="top"/>
    </xf>
    <xf numFmtId="49" fontId="19" fillId="0" borderId="0" xfId="1" applyNumberFormat="1" applyFont="1" applyAlignment="1">
      <alignment horizontal="left" vertical="top" wrapText="1"/>
    </xf>
    <xf numFmtId="0" fontId="20" fillId="0" borderId="0" xfId="1" applyFont="1" applyAlignment="1">
      <alignment horizontal="center"/>
    </xf>
    <xf numFmtId="49" fontId="21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3" fillId="0" borderId="0" xfId="1" applyAlignment="1">
      <alignment horizontal="center" vertical="center"/>
    </xf>
    <xf numFmtId="168" fontId="13" fillId="0" borderId="0" xfId="1" applyNumberFormat="1" applyAlignment="1">
      <alignment horizontal="left" vertical="top" wrapText="1"/>
    </xf>
    <xf numFmtId="0" fontId="13" fillId="0" borderId="0" xfId="1" applyAlignment="1">
      <alignment horizontal="left" vertical="top" wrapText="1"/>
    </xf>
    <xf numFmtId="0" fontId="16" fillId="0" borderId="8" xfId="1" applyFont="1" applyBorder="1"/>
    <xf numFmtId="14" fontId="15" fillId="0" borderId="8" xfId="1" applyNumberFormat="1" applyFont="1" applyBorder="1" applyAlignment="1">
      <alignment horizontal="left" vertical="top" wrapText="1"/>
    </xf>
    <xf numFmtId="14" fontId="13" fillId="0" borderId="0" xfId="1" applyNumberFormat="1" applyAlignment="1">
      <alignment horizontal="left" vertical="top" wrapText="1"/>
    </xf>
    <xf numFmtId="168" fontId="13" fillId="0" borderId="0" xfId="1" applyNumberFormat="1"/>
    <xf numFmtId="0" fontId="15" fillId="0" borderId="0" xfId="1" applyFont="1" applyAlignment="1">
      <alignment horizontal="center"/>
    </xf>
    <xf numFmtId="0" fontId="26" fillId="0" borderId="0" xfId="1" applyFont="1" applyAlignment="1">
      <alignment horizontal="left"/>
    </xf>
    <xf numFmtId="0" fontId="24" fillId="0" borderId="0" xfId="1" applyFont="1"/>
    <xf numFmtId="0" fontId="29" fillId="0" borderId="0" xfId="1" applyFont="1" applyAlignment="1">
      <alignment horizontal="center"/>
    </xf>
    <xf numFmtId="0" fontId="0" fillId="0" borderId="8" xfId="0" applyBorder="1"/>
    <xf numFmtId="169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/>
    </xf>
    <xf numFmtId="165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70" fontId="10" fillId="0" borderId="0" xfId="0" applyNumberFormat="1" applyFont="1" applyAlignment="1">
      <alignment vertical="top"/>
    </xf>
    <xf numFmtId="171" fontId="3" fillId="0" borderId="0" xfId="0" applyNumberFormat="1" applyFont="1"/>
    <xf numFmtId="171" fontId="33" fillId="0" borderId="0" xfId="0" applyNumberFormat="1" applyFont="1"/>
    <xf numFmtId="0" fontId="33" fillId="0" borderId="0" xfId="0" applyFont="1"/>
    <xf numFmtId="171" fontId="33" fillId="0" borderId="2" xfId="0" applyNumberFormat="1" applyFont="1" applyBorder="1"/>
    <xf numFmtId="0" fontId="33" fillId="0" borderId="2" xfId="0" applyFont="1" applyBorder="1"/>
    <xf numFmtId="171" fontId="33" fillId="0" borderId="3" xfId="0" applyNumberFormat="1" applyFont="1" applyBorder="1"/>
    <xf numFmtId="0" fontId="33" fillId="0" borderId="1" xfId="0" applyFont="1" applyBorder="1"/>
    <xf numFmtId="0" fontId="3" fillId="0" borderId="2" xfId="0" applyFont="1" applyBorder="1"/>
    <xf numFmtId="0" fontId="3" fillId="0" borderId="1" xfId="0" applyFont="1" applyBorder="1"/>
    <xf numFmtId="171" fontId="3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33" fillId="0" borderId="10" xfId="0" applyFont="1" applyBorder="1" applyAlignment="1">
      <alignment horizontal="center" vertical="top" wrapText="1"/>
    </xf>
    <xf numFmtId="0" fontId="33" fillId="0" borderId="10" xfId="0" applyFont="1" applyBorder="1" applyAlignment="1">
      <alignment horizontal="center" vertical="top"/>
    </xf>
    <xf numFmtId="171" fontId="3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71" fontId="3" fillId="0" borderId="0" xfId="0" applyNumberFormat="1" applyFont="1" applyAlignment="1">
      <alignment horizontal="right"/>
    </xf>
    <xf numFmtId="0" fontId="3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172" fontId="10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0" fontId="0" fillId="0" borderId="14" xfId="0" applyBorder="1"/>
    <xf numFmtId="172" fontId="12" fillId="0" borderId="14" xfId="0" applyNumberFormat="1" applyFont="1" applyBorder="1" applyAlignment="1">
      <alignment horizontal="right"/>
    </xf>
    <xf numFmtId="167" fontId="12" fillId="0" borderId="14" xfId="0" applyNumberFormat="1" applyFont="1" applyBorder="1" applyAlignment="1">
      <alignment horizontal="right"/>
    </xf>
    <xf numFmtId="173" fontId="12" fillId="0" borderId="14" xfId="0" applyNumberFormat="1" applyFont="1" applyBorder="1" applyAlignment="1">
      <alignment horizontal="right"/>
    </xf>
    <xf numFmtId="0" fontId="0" fillId="0" borderId="15" xfId="0" applyBorder="1"/>
    <xf numFmtId="172" fontId="12" fillId="0" borderId="15" xfId="0" applyNumberFormat="1" applyFont="1" applyBorder="1" applyAlignment="1">
      <alignment horizontal="right"/>
    </xf>
    <xf numFmtId="167" fontId="12" fillId="0" borderId="15" xfId="0" applyNumberFormat="1" applyFont="1" applyBorder="1" applyAlignment="1">
      <alignment horizontal="right"/>
    </xf>
    <xf numFmtId="173" fontId="12" fillId="0" borderId="15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72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173" fontId="12" fillId="0" borderId="0" xfId="0" applyNumberFormat="1" applyFont="1" applyAlignment="1">
      <alignment horizontal="right"/>
    </xf>
    <xf numFmtId="0" fontId="0" fillId="0" borderId="0" xfId="0" applyAlignment="1">
      <alignment horizontal="left" vertical="top" wrapText="1"/>
    </xf>
    <xf numFmtId="174" fontId="14" fillId="0" borderId="0" xfId="1" applyNumberFormat="1" applyFont="1" applyAlignment="1">
      <alignment horizontal="right" vertical="top"/>
    </xf>
    <xf numFmtId="49" fontId="15" fillId="0" borderId="0" xfId="1" applyNumberFormat="1" applyFont="1" applyAlignment="1">
      <alignment horizontal="right" vertical="top"/>
    </xf>
    <xf numFmtId="169" fontId="30" fillId="0" borderId="0" xfId="1" applyNumberFormat="1" applyFont="1" applyAlignment="1">
      <alignment horizontal="right" vertical="top"/>
    </xf>
    <xf numFmtId="166" fontId="30" fillId="0" borderId="0" xfId="1" applyNumberFormat="1" applyFont="1" applyAlignment="1">
      <alignment horizontal="right" vertical="top"/>
    </xf>
    <xf numFmtId="0" fontId="13" fillId="0" borderId="0" xfId="1" applyAlignment="1">
      <alignment vertical="top"/>
    </xf>
    <xf numFmtId="165" fontId="30" fillId="0" borderId="0" xfId="1" applyNumberFormat="1" applyFont="1" applyAlignment="1">
      <alignment horizontal="right" vertical="top"/>
    </xf>
    <xf numFmtId="164" fontId="30" fillId="0" borderId="0" xfId="1" applyNumberFormat="1" applyFont="1" applyAlignment="1">
      <alignment horizontal="right" vertical="top"/>
    </xf>
    <xf numFmtId="49" fontId="39" fillId="0" borderId="0" xfId="1" applyNumberFormat="1" applyFont="1" applyAlignment="1">
      <alignment horizontal="left" vertical="top" wrapText="1"/>
    </xf>
    <xf numFmtId="49" fontId="39" fillId="0" borderId="0" xfId="1" applyNumberFormat="1" applyFont="1" applyAlignment="1">
      <alignment horizontal="right" vertical="top"/>
    </xf>
    <xf numFmtId="170" fontId="30" fillId="0" borderId="0" xfId="1" applyNumberFormat="1" applyFont="1" applyAlignment="1">
      <alignment horizontal="right" vertical="top"/>
    </xf>
    <xf numFmtId="0" fontId="20" fillId="0" borderId="0" xfId="1" applyFont="1" applyAlignment="1">
      <alignment horizontal="center" vertical="top"/>
    </xf>
    <xf numFmtId="49" fontId="40" fillId="0" borderId="0" xfId="1" applyNumberFormat="1" applyFont="1" applyAlignment="1">
      <alignment horizontal="right" vertical="top"/>
    </xf>
    <xf numFmtId="0" fontId="15" fillId="0" borderId="4" xfId="1" applyFont="1" applyBorder="1" applyAlignment="1">
      <alignment horizontal="center" vertical="center"/>
    </xf>
    <xf numFmtId="167" fontId="15" fillId="0" borderId="10" xfId="1" applyNumberFormat="1" applyFont="1" applyBorder="1" applyAlignment="1">
      <alignment horizontal="center" vertical="top"/>
    </xf>
    <xf numFmtId="0" fontId="15" fillId="0" borderId="4" xfId="1" applyFont="1" applyBorder="1" applyAlignment="1">
      <alignment horizontal="center"/>
    </xf>
    <xf numFmtId="166" fontId="39" fillId="0" borderId="3" xfId="1" applyNumberFormat="1" applyFont="1" applyBorder="1" applyAlignment="1">
      <alignment horizontal="left" vertical="center"/>
    </xf>
    <xf numFmtId="167" fontId="15" fillId="0" borderId="13" xfId="1" applyNumberFormat="1" applyFont="1" applyBorder="1" applyAlignment="1">
      <alignment horizontal="right" vertical="center"/>
    </xf>
    <xf numFmtId="0" fontId="15" fillId="0" borderId="5" xfId="1" applyFont="1" applyBorder="1" applyAlignment="1">
      <alignment horizontal="center"/>
    </xf>
    <xf numFmtId="14" fontId="27" fillId="0" borderId="8" xfId="1" applyNumberFormat="1" applyFont="1" applyBorder="1" applyAlignment="1">
      <alignment horizontal="left"/>
    </xf>
    <xf numFmtId="14" fontId="15" fillId="0" borderId="8" xfId="1" applyNumberFormat="1" applyFont="1" applyBorder="1" applyAlignment="1">
      <alignment horizontal="center" vertical="top"/>
    </xf>
    <xf numFmtId="0" fontId="39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41" fillId="0" borderId="0" xfId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14" fontId="15" fillId="0" borderId="8" xfId="0" applyNumberFormat="1" applyFont="1" applyBorder="1" applyAlignment="1">
      <alignment horizontal="center" vertical="top"/>
    </xf>
    <xf numFmtId="0" fontId="39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167" fontId="15" fillId="0" borderId="5" xfId="0" applyNumberFormat="1" applyFont="1" applyBorder="1" applyAlignment="1">
      <alignment horizontal="center" vertical="center"/>
    </xf>
    <xf numFmtId="166" fontId="15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39" fillId="0" borderId="4" xfId="0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right" vertical="top"/>
    </xf>
    <xf numFmtId="175" fontId="27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center"/>
    </xf>
    <xf numFmtId="176" fontId="39" fillId="0" borderId="0" xfId="0" applyNumberFormat="1" applyFont="1" applyAlignment="1">
      <alignment horizontal="right" vertical="top"/>
    </xf>
    <xf numFmtId="49" fontId="39" fillId="0" borderId="0" xfId="0" applyNumberFormat="1" applyFont="1" applyAlignment="1">
      <alignment horizontal="left" vertical="top" wrapText="1"/>
    </xf>
    <xf numFmtId="49" fontId="19" fillId="0" borderId="0" xfId="0" applyNumberFormat="1" applyFont="1" applyAlignment="1">
      <alignment horizontal="left" vertical="top" wrapText="1"/>
    </xf>
    <xf numFmtId="172" fontId="30" fillId="0" borderId="0" xfId="0" applyNumberFormat="1" applyFont="1" applyAlignment="1">
      <alignment horizontal="right" vertical="top"/>
    </xf>
    <xf numFmtId="167" fontId="30" fillId="0" borderId="0" xfId="0" applyNumberFormat="1" applyFont="1" applyAlignment="1">
      <alignment horizontal="right" vertical="top"/>
    </xf>
    <xf numFmtId="165" fontId="30" fillId="0" borderId="0" xfId="0" applyNumberFormat="1" applyFont="1" applyAlignment="1">
      <alignment horizontal="right" vertical="top"/>
    </xf>
    <xf numFmtId="175" fontId="15" fillId="0" borderId="0" xfId="0" applyNumberFormat="1" applyFont="1" applyAlignment="1">
      <alignment horizontal="right" vertical="top"/>
    </xf>
    <xf numFmtId="49" fontId="27" fillId="0" borderId="0" xfId="0" applyNumberFormat="1" applyFont="1" applyAlignment="1">
      <alignment horizontal="right" vertical="top"/>
    </xf>
    <xf numFmtId="49" fontId="27" fillId="0" borderId="0" xfId="0" applyNumberFormat="1" applyFont="1" applyAlignment="1">
      <alignment horizontal="left" vertical="top" wrapText="1"/>
    </xf>
    <xf numFmtId="49" fontId="15" fillId="0" borderId="0" xfId="0" applyNumberFormat="1" applyFont="1" applyAlignment="1">
      <alignment horizontal="left" vertical="top" wrapText="1"/>
    </xf>
    <xf numFmtId="172" fontId="42" fillId="0" borderId="0" xfId="0" applyNumberFormat="1" applyFont="1" applyAlignment="1">
      <alignment horizontal="right" vertical="top"/>
    </xf>
    <xf numFmtId="167" fontId="42" fillId="0" borderId="0" xfId="0" applyNumberFormat="1" applyFont="1" applyAlignment="1">
      <alignment horizontal="right" vertical="top"/>
    </xf>
    <xf numFmtId="173" fontId="42" fillId="0" borderId="0" xfId="0" applyNumberFormat="1" applyFont="1" applyAlignment="1">
      <alignment horizontal="right" vertical="top"/>
    </xf>
    <xf numFmtId="175" fontId="15" fillId="0" borderId="0" xfId="0" applyNumberFormat="1" applyFont="1" applyAlignment="1">
      <alignment horizontal="left" vertical="top"/>
    </xf>
    <xf numFmtId="49" fontId="39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right" vertical="top"/>
    </xf>
    <xf numFmtId="174" fontId="14" fillId="0" borderId="0" xfId="0" applyNumberFormat="1" applyFont="1" applyAlignment="1">
      <alignment horizontal="right" vertical="top"/>
    </xf>
    <xf numFmtId="166" fontId="14" fillId="0" borderId="0" xfId="0" applyNumberFormat="1" applyFont="1" applyAlignment="1">
      <alignment horizontal="right" vertical="top"/>
    </xf>
    <xf numFmtId="0" fontId="24" fillId="0" borderId="5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168" fontId="22" fillId="0" borderId="5" xfId="1" applyNumberFormat="1" applyFont="1" applyBorder="1" applyAlignment="1">
      <alignment horizontal="center" vertical="center" wrapText="1"/>
    </xf>
    <xf numFmtId="168" fontId="22" fillId="0" borderId="7" xfId="1" applyNumberFormat="1" applyFont="1" applyBorder="1" applyAlignment="1">
      <alignment horizontal="center" vertical="center" wrapText="1"/>
    </xf>
    <xf numFmtId="168" fontId="22" fillId="0" borderId="4" xfId="1" applyNumberFormat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24" fillId="0" borderId="7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3" fillId="0" borderId="2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28" fillId="0" borderId="0" xfId="1" applyFont="1" applyAlignment="1">
      <alignment horizontal="center" vertical="top"/>
    </xf>
    <xf numFmtId="0" fontId="13" fillId="0" borderId="0" xfId="1" applyAlignment="1">
      <alignment horizontal="center" vertical="top"/>
    </xf>
    <xf numFmtId="0" fontId="27" fillId="0" borderId="0" xfId="1" applyFont="1" applyAlignment="1">
      <alignment horizontal="center"/>
    </xf>
    <xf numFmtId="0" fontId="13" fillId="0" borderId="0" xfId="1" applyAlignment="1">
      <alignment horizontal="center"/>
    </xf>
    <xf numFmtId="0" fontId="25" fillId="0" borderId="0" xfId="1" applyFont="1" applyAlignment="1">
      <alignment horizontal="left" vertical="top" wrapText="1"/>
    </xf>
    <xf numFmtId="0" fontId="13" fillId="0" borderId="0" xfId="1" applyAlignment="1">
      <alignment horizontal="left" vertical="top" wrapText="1"/>
    </xf>
    <xf numFmtId="49" fontId="30" fillId="0" borderId="0" xfId="1" applyNumberFormat="1" applyFont="1" applyAlignment="1">
      <alignment horizontal="left" vertical="top" wrapText="1"/>
    </xf>
    <xf numFmtId="0" fontId="13" fillId="0" borderId="0" xfId="1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/>
    </xf>
    <xf numFmtId="0" fontId="3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1" fillId="0" borderId="8" xfId="0" applyFont="1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0" fontId="3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5" fillId="0" borderId="0" xfId="0" applyFont="1" applyAlignment="1">
      <alignment vertical="top"/>
    </xf>
    <xf numFmtId="0" fontId="3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/>
    <xf numFmtId="0" fontId="34" fillId="0" borderId="1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171" fontId="34" fillId="0" borderId="13" xfId="0" applyNumberFormat="1" applyFont="1" applyBorder="1" applyAlignment="1">
      <alignment horizontal="center" vertical="center" wrapText="1"/>
    </xf>
    <xf numFmtId="171" fontId="34" fillId="0" borderId="11" xfId="0" applyNumberFormat="1" applyFont="1" applyBorder="1" applyAlignment="1">
      <alignment horizontal="center" vertical="center" wrapText="1"/>
    </xf>
    <xf numFmtId="171" fontId="34" fillId="0" borderId="5" xfId="0" applyNumberFormat="1" applyFont="1" applyBorder="1" applyAlignment="1">
      <alignment horizontal="center" vertical="center"/>
    </xf>
    <xf numFmtId="171" fontId="34" fillId="0" borderId="4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1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1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8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7" fillId="0" borderId="8" xfId="0" applyFont="1" applyBorder="1" applyAlignment="1">
      <alignment horizontal="right" vertical="center" wrapText="1"/>
    </xf>
    <xf numFmtId="49" fontId="15" fillId="0" borderId="5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27" fillId="0" borderId="9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49" fontId="40" fillId="0" borderId="9" xfId="1" applyNumberFormat="1" applyFont="1" applyBorder="1" applyAlignment="1">
      <alignment horizontal="left" vertical="top" wrapText="1"/>
    </xf>
    <xf numFmtId="0" fontId="13" fillId="0" borderId="9" xfId="1" applyBorder="1" applyAlignment="1">
      <alignment horizontal="left" vertical="top" wrapText="1"/>
    </xf>
    <xf numFmtId="49" fontId="27" fillId="0" borderId="0" xfId="1" applyNumberFormat="1" applyFont="1" applyAlignment="1">
      <alignment horizontal="left" vertical="top"/>
    </xf>
    <xf numFmtId="0" fontId="20" fillId="0" borderId="0" xfId="1" applyFont="1" applyAlignment="1">
      <alignment vertical="top"/>
    </xf>
    <xf numFmtId="49" fontId="39" fillId="0" borderId="0" xfId="1" applyNumberFormat="1" applyFont="1" applyAlignment="1">
      <alignment horizontal="left" vertical="top"/>
    </xf>
    <xf numFmtId="0" fontId="13" fillId="0" borderId="0" xfId="1" applyAlignment="1">
      <alignment vertical="top"/>
    </xf>
    <xf numFmtId="49" fontId="15" fillId="0" borderId="5" xfId="1" applyNumberFormat="1" applyFont="1" applyBorder="1" applyAlignment="1">
      <alignment horizontal="center" vertical="center"/>
    </xf>
    <xf numFmtId="49" fontId="13" fillId="0" borderId="4" xfId="1" applyNumberFormat="1" applyBorder="1" applyAlignment="1">
      <alignment horizontal="center" vertical="center"/>
    </xf>
    <xf numFmtId="0" fontId="21" fillId="0" borderId="0" xfId="1" applyFont="1" applyAlignment="1">
      <alignment horizontal="left" vertical="top" wrapText="1"/>
    </xf>
    <xf numFmtId="0" fontId="27" fillId="0" borderId="8" xfId="1" applyFont="1" applyBorder="1" applyAlignment="1">
      <alignment horizontal="right"/>
    </xf>
    <xf numFmtId="0" fontId="13" fillId="0" borderId="8" xfId="1" applyBorder="1"/>
  </cellXfs>
  <cellStyles count="2">
    <cellStyle name="Įprastas" xfId="0" builtinId="0"/>
    <cellStyle name="Įprastas 2" xfId="1" xr:uid="{C51B269B-D5F3-4A50-A605-E7E1E042A7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2BCE-7CB2-4AC2-BD0E-CC1E69B4363B}">
  <dimension ref="A2:L214"/>
  <sheetViews>
    <sheetView tabSelected="1" workbookViewId="0">
      <selection activeCell="B1" sqref="B1"/>
    </sheetView>
  </sheetViews>
  <sheetFormatPr defaultRowHeight="12.5" x14ac:dyDescent="0.25"/>
  <cols>
    <col min="1" max="1" width="2.54296875" style="20" customWidth="1"/>
    <col min="2" max="2" width="42.453125" style="19" customWidth="1"/>
    <col min="3" max="3" width="13.81640625" style="18" customWidth="1"/>
    <col min="4" max="4" width="12.453125" style="17" customWidth="1"/>
    <col min="5" max="5" width="12.7265625" style="16" customWidth="1"/>
    <col min="6" max="6" width="14" style="16" customWidth="1"/>
    <col min="7" max="7" width="13" style="15" customWidth="1"/>
    <col min="8" max="8" width="12.7265625" style="14" customWidth="1"/>
    <col min="9" max="9" width="11.81640625" style="13" customWidth="1"/>
    <col min="10" max="16384" width="8.7265625" style="12"/>
  </cols>
  <sheetData>
    <row r="2" spans="1:9" x14ac:dyDescent="0.25">
      <c r="B2" s="183" t="s">
        <v>36</v>
      </c>
      <c r="C2" s="184"/>
      <c r="D2" s="184"/>
      <c r="E2" s="184"/>
    </row>
    <row r="3" spans="1:9" x14ac:dyDescent="0.25">
      <c r="B3" s="183" t="s">
        <v>35</v>
      </c>
      <c r="C3" s="184"/>
      <c r="D3" s="184"/>
      <c r="E3" s="184"/>
    </row>
    <row r="4" spans="1:9" x14ac:dyDescent="0.25">
      <c r="B4" s="183" t="s">
        <v>34</v>
      </c>
      <c r="C4" s="184"/>
      <c r="D4" s="184"/>
      <c r="E4" s="184"/>
    </row>
    <row r="5" spans="1:9" x14ac:dyDescent="0.25">
      <c r="B5" s="183" t="s">
        <v>33</v>
      </c>
      <c r="C5" s="184"/>
      <c r="D5" s="184"/>
      <c r="E5" s="184"/>
    </row>
    <row r="6" spans="1:9" x14ac:dyDescent="0.25">
      <c r="B6" s="183" t="s">
        <v>32</v>
      </c>
      <c r="C6" s="184"/>
      <c r="D6" s="184"/>
      <c r="E6" s="184"/>
    </row>
    <row r="7" spans="1:9" x14ac:dyDescent="0.25">
      <c r="A7" s="43"/>
      <c r="B7" s="12"/>
      <c r="C7" s="12"/>
      <c r="D7" s="12"/>
      <c r="E7" s="12"/>
      <c r="F7" s="39"/>
      <c r="G7" s="12"/>
      <c r="H7" s="12"/>
      <c r="I7" s="12"/>
    </row>
    <row r="8" spans="1:9" ht="12.75" customHeight="1" x14ac:dyDescent="0.25">
      <c r="A8" s="42"/>
      <c r="B8" s="177" t="s">
        <v>31</v>
      </c>
      <c r="C8" s="178"/>
      <c r="D8" s="178"/>
      <c r="E8" s="178"/>
      <c r="F8" s="178"/>
      <c r="G8" s="12"/>
      <c r="H8" s="12"/>
      <c r="I8" s="12"/>
    </row>
    <row r="9" spans="1:9" ht="13.5" customHeight="1" x14ac:dyDescent="0.25">
      <c r="A9" s="12"/>
      <c r="B9" s="179" t="s">
        <v>6</v>
      </c>
      <c r="C9" s="180"/>
      <c r="D9" s="180"/>
      <c r="E9" s="180"/>
      <c r="F9" s="180"/>
      <c r="G9" s="12"/>
      <c r="H9" s="12"/>
      <c r="I9" s="12"/>
    </row>
    <row r="10" spans="1:9" ht="13.5" customHeight="1" x14ac:dyDescent="0.3">
      <c r="A10" s="12"/>
      <c r="B10" s="12"/>
      <c r="C10" s="12"/>
      <c r="D10" s="41"/>
      <c r="E10" s="40"/>
      <c r="F10" s="39"/>
      <c r="G10" s="12"/>
      <c r="H10" s="12"/>
      <c r="I10" s="12"/>
    </row>
    <row r="11" spans="1:9" ht="13.5" customHeight="1" x14ac:dyDescent="0.25">
      <c r="A11" s="12"/>
      <c r="B11" s="181" t="s">
        <v>30</v>
      </c>
      <c r="C11" s="182"/>
      <c r="D11" s="182"/>
      <c r="E11" s="182"/>
      <c r="F11" s="182"/>
      <c r="G11" s="12"/>
      <c r="H11" s="12"/>
      <c r="I11" s="12"/>
    </row>
    <row r="12" spans="1:9" ht="13.5" customHeight="1" x14ac:dyDescent="0.25">
      <c r="A12" s="12"/>
      <c r="B12" s="182"/>
      <c r="C12" s="182"/>
      <c r="D12" s="182"/>
      <c r="E12" s="182"/>
      <c r="F12" s="182"/>
      <c r="G12" s="12"/>
      <c r="H12" s="12"/>
      <c r="I12" s="12"/>
    </row>
    <row r="13" spans="1:9" ht="13.5" customHeight="1" x14ac:dyDescent="0.25">
      <c r="A13" s="38"/>
      <c r="B13" s="37">
        <f ca="1">TODAY()</f>
        <v>45986</v>
      </c>
      <c r="C13" s="12"/>
      <c r="D13" s="36"/>
      <c r="E13" s="35"/>
      <c r="F13" s="34"/>
      <c r="G13" s="12"/>
      <c r="H13" s="12"/>
      <c r="I13" s="12"/>
    </row>
    <row r="14" spans="1:9" ht="19" customHeight="1" x14ac:dyDescent="0.25">
      <c r="A14" s="171"/>
      <c r="B14" s="166" t="s">
        <v>29</v>
      </c>
      <c r="C14" s="174" t="s">
        <v>28</v>
      </c>
      <c r="D14" s="175"/>
      <c r="E14" s="176"/>
      <c r="F14" s="168" t="s">
        <v>27</v>
      </c>
      <c r="G14" s="33"/>
      <c r="H14" s="33"/>
      <c r="I14" s="12"/>
    </row>
    <row r="15" spans="1:9" ht="19" customHeight="1" x14ac:dyDescent="0.25">
      <c r="A15" s="171"/>
      <c r="B15" s="172"/>
      <c r="C15" s="166" t="s">
        <v>1</v>
      </c>
      <c r="D15" s="166" t="s">
        <v>4</v>
      </c>
      <c r="E15" s="166" t="s">
        <v>26</v>
      </c>
      <c r="F15" s="169"/>
      <c r="G15" s="31"/>
      <c r="H15" s="31"/>
      <c r="I15" s="12"/>
    </row>
    <row r="16" spans="1:9" ht="19" customHeight="1" x14ac:dyDescent="0.25">
      <c r="A16" s="32"/>
      <c r="B16" s="167"/>
      <c r="C16" s="167"/>
      <c r="D16" s="173"/>
      <c r="E16" s="167"/>
      <c r="F16" s="170"/>
      <c r="G16" s="31"/>
      <c r="H16" s="31"/>
      <c r="I16" s="12"/>
    </row>
    <row r="17" spans="1:12" ht="13" x14ac:dyDescent="0.3">
      <c r="A17" s="22"/>
      <c r="B17" s="30" t="s">
        <v>25</v>
      </c>
      <c r="C17" s="27" t="s">
        <v>24</v>
      </c>
      <c r="D17" s="27" t="s">
        <v>24</v>
      </c>
      <c r="E17" s="26"/>
      <c r="F17" s="26"/>
      <c r="J17" s="29"/>
      <c r="K17" s="29"/>
      <c r="L17" s="29"/>
    </row>
    <row r="18" spans="1:12" ht="12" customHeight="1" x14ac:dyDescent="0.3">
      <c r="A18" s="22"/>
      <c r="B18" s="30" t="s">
        <v>24</v>
      </c>
      <c r="C18" s="27" t="s">
        <v>24</v>
      </c>
      <c r="D18" s="27" t="s">
        <v>24</v>
      </c>
      <c r="E18" s="26"/>
      <c r="F18" s="26"/>
      <c r="J18" s="29"/>
      <c r="K18" s="29"/>
      <c r="L18" s="29"/>
    </row>
    <row r="19" spans="1:12" ht="13" x14ac:dyDescent="0.3">
      <c r="A19" s="22"/>
      <c r="B19" s="28" t="s">
        <v>23</v>
      </c>
      <c r="C19" s="27"/>
      <c r="D19" s="27"/>
      <c r="E19" s="26"/>
      <c r="F19" s="26"/>
      <c r="J19" s="29"/>
      <c r="K19" s="29"/>
      <c r="L19" s="29"/>
    </row>
    <row r="20" spans="1:12" ht="13" x14ac:dyDescent="0.3">
      <c r="A20" s="22"/>
      <c r="B20" s="28" t="s">
        <v>22</v>
      </c>
      <c r="C20" s="27"/>
      <c r="D20" s="27"/>
      <c r="E20" s="26"/>
      <c r="F20" s="26"/>
      <c r="J20" s="29"/>
      <c r="K20" s="29"/>
      <c r="L20" s="29"/>
    </row>
    <row r="21" spans="1:12" x14ac:dyDescent="0.25">
      <c r="A21" s="22"/>
      <c r="B21" s="28" t="s">
        <v>21</v>
      </c>
      <c r="C21" s="27"/>
      <c r="D21" s="27"/>
      <c r="E21" s="26"/>
      <c r="F21" s="26"/>
    </row>
    <row r="22" spans="1:12" x14ac:dyDescent="0.25">
      <c r="A22" s="22"/>
      <c r="B22" s="25" t="s">
        <v>20</v>
      </c>
      <c r="C22" s="24"/>
      <c r="D22" s="24"/>
      <c r="E22" s="23"/>
      <c r="F22" s="23"/>
    </row>
    <row r="23" spans="1:12" x14ac:dyDescent="0.25">
      <c r="A23" s="22"/>
      <c r="B23" s="21"/>
    </row>
    <row r="24" spans="1:12" x14ac:dyDescent="0.25">
      <c r="A24" s="22"/>
      <c r="B24" s="21"/>
    </row>
    <row r="25" spans="1:12" x14ac:dyDescent="0.25">
      <c r="A25" s="22"/>
      <c r="B25" s="21"/>
    </row>
    <row r="26" spans="1:12" x14ac:dyDescent="0.25">
      <c r="A26" s="22"/>
      <c r="B26" s="21"/>
    </row>
    <row r="27" spans="1:12" x14ac:dyDescent="0.25">
      <c r="A27" s="22"/>
      <c r="B27" s="21"/>
    </row>
    <row r="28" spans="1:12" x14ac:dyDescent="0.25">
      <c r="A28" s="22"/>
      <c r="B28" s="21"/>
    </row>
    <row r="29" spans="1:12" x14ac:dyDescent="0.25">
      <c r="A29" s="22"/>
      <c r="B29" s="21"/>
    </row>
    <row r="30" spans="1:12" x14ac:dyDescent="0.25">
      <c r="A30" s="22"/>
      <c r="B30" s="21"/>
    </row>
    <row r="31" spans="1:12" x14ac:dyDescent="0.25">
      <c r="A31" s="22"/>
      <c r="B31" s="21"/>
    </row>
    <row r="32" spans="1:12" x14ac:dyDescent="0.25">
      <c r="A32" s="22"/>
      <c r="B32" s="21"/>
    </row>
    <row r="33" spans="1:2" x14ac:dyDescent="0.25">
      <c r="A33" s="22"/>
      <c r="B33" s="21"/>
    </row>
    <row r="34" spans="1:2" x14ac:dyDescent="0.25">
      <c r="A34" s="22"/>
      <c r="B34" s="21"/>
    </row>
    <row r="35" spans="1:2" x14ac:dyDescent="0.25">
      <c r="A35" s="22"/>
      <c r="B35" s="21"/>
    </row>
    <row r="36" spans="1:2" x14ac:dyDescent="0.25">
      <c r="A36" s="22"/>
      <c r="B36" s="21"/>
    </row>
    <row r="37" spans="1:2" x14ac:dyDescent="0.25">
      <c r="A37" s="22"/>
      <c r="B37" s="21"/>
    </row>
    <row r="38" spans="1:2" x14ac:dyDescent="0.25">
      <c r="A38" s="22"/>
      <c r="B38" s="21"/>
    </row>
    <row r="39" spans="1:2" x14ac:dyDescent="0.25">
      <c r="A39" s="22"/>
      <c r="B39" s="21"/>
    </row>
    <row r="40" spans="1:2" x14ac:dyDescent="0.25">
      <c r="A40" s="22"/>
      <c r="B40" s="21"/>
    </row>
    <row r="41" spans="1:2" x14ac:dyDescent="0.25">
      <c r="A41" s="22"/>
      <c r="B41" s="21"/>
    </row>
    <row r="42" spans="1:2" x14ac:dyDescent="0.25">
      <c r="A42" s="22"/>
      <c r="B42" s="21"/>
    </row>
    <row r="43" spans="1:2" x14ac:dyDescent="0.25">
      <c r="A43" s="22"/>
      <c r="B43" s="21"/>
    </row>
    <row r="44" spans="1:2" x14ac:dyDescent="0.25">
      <c r="A44" s="22"/>
      <c r="B44" s="21"/>
    </row>
    <row r="45" spans="1:2" x14ac:dyDescent="0.25">
      <c r="A45" s="22"/>
      <c r="B45" s="21"/>
    </row>
    <row r="46" spans="1:2" x14ac:dyDescent="0.25">
      <c r="A46" s="22"/>
      <c r="B46" s="21"/>
    </row>
    <row r="47" spans="1:2" x14ac:dyDescent="0.25">
      <c r="A47" s="22"/>
      <c r="B47" s="21"/>
    </row>
    <row r="48" spans="1:2" x14ac:dyDescent="0.25">
      <c r="A48" s="22"/>
      <c r="B48" s="21"/>
    </row>
    <row r="49" spans="1:2" x14ac:dyDescent="0.25">
      <c r="A49" s="22"/>
      <c r="B49" s="21"/>
    </row>
    <row r="50" spans="1:2" x14ac:dyDescent="0.25">
      <c r="A50" s="22"/>
      <c r="B50" s="21"/>
    </row>
    <row r="51" spans="1:2" x14ac:dyDescent="0.25">
      <c r="A51" s="22"/>
      <c r="B51" s="21"/>
    </row>
    <row r="52" spans="1:2" x14ac:dyDescent="0.25">
      <c r="A52" s="22"/>
      <c r="B52" s="21"/>
    </row>
    <row r="53" spans="1:2" x14ac:dyDescent="0.25">
      <c r="A53" s="22"/>
      <c r="B53" s="21"/>
    </row>
    <row r="54" spans="1:2" x14ac:dyDescent="0.25">
      <c r="A54" s="22"/>
      <c r="B54" s="21"/>
    </row>
    <row r="55" spans="1:2" x14ac:dyDescent="0.25">
      <c r="A55" s="22"/>
      <c r="B55" s="21"/>
    </row>
    <row r="56" spans="1:2" x14ac:dyDescent="0.25">
      <c r="A56" s="22"/>
      <c r="B56" s="21"/>
    </row>
    <row r="57" spans="1:2" x14ac:dyDescent="0.25">
      <c r="A57" s="22"/>
      <c r="B57" s="21"/>
    </row>
    <row r="58" spans="1:2" x14ac:dyDescent="0.25">
      <c r="A58" s="22"/>
      <c r="B58" s="21"/>
    </row>
    <row r="59" spans="1:2" x14ac:dyDescent="0.25">
      <c r="A59" s="22"/>
      <c r="B59" s="21"/>
    </row>
    <row r="60" spans="1:2" x14ac:dyDescent="0.25">
      <c r="A60" s="22"/>
      <c r="B60" s="21"/>
    </row>
    <row r="61" spans="1:2" x14ac:dyDescent="0.25">
      <c r="A61" s="22"/>
      <c r="B61" s="21"/>
    </row>
    <row r="62" spans="1:2" x14ac:dyDescent="0.25">
      <c r="A62" s="22"/>
      <c r="B62" s="21"/>
    </row>
    <row r="63" spans="1:2" x14ac:dyDescent="0.25">
      <c r="A63" s="22"/>
      <c r="B63" s="21"/>
    </row>
    <row r="64" spans="1:2" x14ac:dyDescent="0.25">
      <c r="A64" s="22"/>
      <c r="B64" s="21"/>
    </row>
    <row r="65" spans="1:2" x14ac:dyDescent="0.25">
      <c r="A65" s="22"/>
      <c r="B65" s="21"/>
    </row>
    <row r="66" spans="1:2" x14ac:dyDescent="0.25">
      <c r="A66" s="22"/>
      <c r="B66" s="21"/>
    </row>
    <row r="67" spans="1:2" x14ac:dyDescent="0.25">
      <c r="A67" s="22"/>
      <c r="B67" s="21"/>
    </row>
    <row r="68" spans="1:2" x14ac:dyDescent="0.25">
      <c r="A68" s="22"/>
      <c r="B68" s="21"/>
    </row>
    <row r="69" spans="1:2" x14ac:dyDescent="0.25">
      <c r="A69" s="22"/>
      <c r="B69" s="21"/>
    </row>
    <row r="70" spans="1:2" x14ac:dyDescent="0.25">
      <c r="A70" s="22"/>
      <c r="B70" s="21"/>
    </row>
    <row r="71" spans="1:2" x14ac:dyDescent="0.25">
      <c r="A71" s="22"/>
      <c r="B71" s="21"/>
    </row>
    <row r="72" spans="1:2" x14ac:dyDescent="0.25">
      <c r="A72" s="22"/>
      <c r="B72" s="21"/>
    </row>
    <row r="73" spans="1:2" x14ac:dyDescent="0.25">
      <c r="A73" s="22"/>
      <c r="B73" s="21"/>
    </row>
    <row r="74" spans="1:2" x14ac:dyDescent="0.25">
      <c r="A74" s="22"/>
      <c r="B74" s="21"/>
    </row>
    <row r="75" spans="1:2" x14ac:dyDescent="0.25">
      <c r="A75" s="22"/>
      <c r="B75" s="21"/>
    </row>
    <row r="76" spans="1:2" x14ac:dyDescent="0.25">
      <c r="A76" s="22"/>
      <c r="B76" s="21"/>
    </row>
    <row r="77" spans="1:2" x14ac:dyDescent="0.25">
      <c r="A77" s="22"/>
      <c r="B77" s="21"/>
    </row>
    <row r="78" spans="1:2" x14ac:dyDescent="0.25">
      <c r="A78" s="22"/>
      <c r="B78" s="21"/>
    </row>
    <row r="79" spans="1:2" x14ac:dyDescent="0.25">
      <c r="A79" s="22"/>
      <c r="B79" s="21"/>
    </row>
    <row r="80" spans="1:2" x14ac:dyDescent="0.25">
      <c r="A80" s="22"/>
      <c r="B80" s="21"/>
    </row>
    <row r="81" spans="1:2" x14ac:dyDescent="0.25">
      <c r="A81" s="22"/>
      <c r="B81" s="21"/>
    </row>
    <row r="82" spans="1:2" x14ac:dyDescent="0.25">
      <c r="A82" s="22"/>
      <c r="B82" s="21"/>
    </row>
    <row r="83" spans="1:2" x14ac:dyDescent="0.25">
      <c r="A83" s="22"/>
      <c r="B83" s="21"/>
    </row>
    <row r="84" spans="1:2" x14ac:dyDescent="0.25">
      <c r="A84" s="22"/>
      <c r="B84" s="21"/>
    </row>
    <row r="85" spans="1:2" x14ac:dyDescent="0.25">
      <c r="A85" s="22"/>
      <c r="B85" s="21"/>
    </row>
    <row r="86" spans="1:2" x14ac:dyDescent="0.25">
      <c r="A86" s="22"/>
      <c r="B86" s="21"/>
    </row>
    <row r="87" spans="1:2" x14ac:dyDescent="0.25">
      <c r="A87" s="22"/>
      <c r="B87" s="21"/>
    </row>
    <row r="88" spans="1:2" x14ac:dyDescent="0.25">
      <c r="A88" s="22"/>
      <c r="B88" s="21"/>
    </row>
    <row r="89" spans="1:2" x14ac:dyDescent="0.25">
      <c r="A89" s="22"/>
      <c r="B89" s="21"/>
    </row>
    <row r="90" spans="1:2" x14ac:dyDescent="0.25">
      <c r="A90" s="22"/>
      <c r="B90" s="21"/>
    </row>
    <row r="91" spans="1:2" x14ac:dyDescent="0.25">
      <c r="A91" s="22"/>
      <c r="B91" s="21"/>
    </row>
    <row r="92" spans="1:2" x14ac:dyDescent="0.25">
      <c r="A92" s="22"/>
      <c r="B92" s="21"/>
    </row>
    <row r="93" spans="1:2" x14ac:dyDescent="0.25">
      <c r="A93" s="22"/>
      <c r="B93" s="21"/>
    </row>
    <row r="94" spans="1:2" x14ac:dyDescent="0.25">
      <c r="A94" s="22"/>
      <c r="B94" s="21"/>
    </row>
    <row r="95" spans="1:2" x14ac:dyDescent="0.25">
      <c r="A95" s="22"/>
      <c r="B95" s="21"/>
    </row>
    <row r="96" spans="1:2" x14ac:dyDescent="0.25">
      <c r="A96" s="22"/>
      <c r="B96" s="21"/>
    </row>
    <row r="97" spans="1:2" x14ac:dyDescent="0.25">
      <c r="A97" s="22"/>
      <c r="B97" s="21"/>
    </row>
    <row r="98" spans="1:2" x14ac:dyDescent="0.25">
      <c r="A98" s="22"/>
      <c r="B98" s="21"/>
    </row>
    <row r="99" spans="1:2" x14ac:dyDescent="0.25">
      <c r="A99" s="22"/>
      <c r="B99" s="21"/>
    </row>
    <row r="100" spans="1:2" x14ac:dyDescent="0.25">
      <c r="A100" s="22"/>
      <c r="B100" s="21"/>
    </row>
    <row r="101" spans="1:2" x14ac:dyDescent="0.25">
      <c r="A101" s="22"/>
      <c r="B101" s="21"/>
    </row>
    <row r="102" spans="1:2" x14ac:dyDescent="0.25">
      <c r="A102" s="22"/>
      <c r="B102" s="21"/>
    </row>
    <row r="103" spans="1:2" x14ac:dyDescent="0.25">
      <c r="A103" s="22"/>
      <c r="B103" s="21"/>
    </row>
    <row r="104" spans="1:2" x14ac:dyDescent="0.25">
      <c r="A104" s="22"/>
      <c r="B104" s="21"/>
    </row>
    <row r="105" spans="1:2" x14ac:dyDescent="0.25">
      <c r="A105" s="22"/>
      <c r="B105" s="21"/>
    </row>
    <row r="106" spans="1:2" x14ac:dyDescent="0.25">
      <c r="A106" s="22"/>
      <c r="B106" s="21"/>
    </row>
    <row r="107" spans="1:2" x14ac:dyDescent="0.25">
      <c r="A107" s="22"/>
      <c r="B107" s="21"/>
    </row>
    <row r="108" spans="1:2" x14ac:dyDescent="0.25">
      <c r="A108" s="22"/>
      <c r="B108" s="21"/>
    </row>
    <row r="109" spans="1:2" x14ac:dyDescent="0.25">
      <c r="A109" s="22"/>
      <c r="B109" s="21"/>
    </row>
    <row r="110" spans="1:2" x14ac:dyDescent="0.25">
      <c r="A110" s="22"/>
      <c r="B110" s="21"/>
    </row>
    <row r="111" spans="1:2" x14ac:dyDescent="0.25">
      <c r="A111" s="22"/>
      <c r="B111" s="21"/>
    </row>
    <row r="112" spans="1:2" x14ac:dyDescent="0.25">
      <c r="A112" s="22"/>
      <c r="B112" s="21"/>
    </row>
    <row r="113" spans="1:2" x14ac:dyDescent="0.25">
      <c r="A113" s="22"/>
      <c r="B113" s="21"/>
    </row>
    <row r="114" spans="1:2" x14ac:dyDescent="0.25">
      <c r="A114" s="22"/>
      <c r="B114" s="21"/>
    </row>
    <row r="115" spans="1:2" x14ac:dyDescent="0.25">
      <c r="A115" s="22"/>
      <c r="B115" s="21"/>
    </row>
    <row r="116" spans="1:2" x14ac:dyDescent="0.25">
      <c r="A116" s="22"/>
      <c r="B116" s="21"/>
    </row>
    <row r="117" spans="1:2" x14ac:dyDescent="0.25">
      <c r="A117" s="22"/>
      <c r="B117" s="21"/>
    </row>
    <row r="118" spans="1:2" x14ac:dyDescent="0.25">
      <c r="A118" s="22"/>
      <c r="B118" s="21"/>
    </row>
    <row r="119" spans="1:2" x14ac:dyDescent="0.25">
      <c r="A119" s="22"/>
      <c r="B119" s="21"/>
    </row>
    <row r="120" spans="1:2" x14ac:dyDescent="0.25">
      <c r="A120" s="22"/>
      <c r="B120" s="21"/>
    </row>
    <row r="121" spans="1:2" x14ac:dyDescent="0.25">
      <c r="A121" s="22"/>
      <c r="B121" s="21"/>
    </row>
    <row r="122" spans="1:2" x14ac:dyDescent="0.25">
      <c r="A122" s="22"/>
      <c r="B122" s="21"/>
    </row>
    <row r="123" spans="1:2" x14ac:dyDescent="0.25">
      <c r="A123" s="22"/>
      <c r="B123" s="21"/>
    </row>
    <row r="124" spans="1:2" x14ac:dyDescent="0.25">
      <c r="A124" s="22"/>
      <c r="B124" s="21"/>
    </row>
    <row r="125" spans="1:2" x14ac:dyDescent="0.25">
      <c r="A125" s="22"/>
      <c r="B125" s="21"/>
    </row>
    <row r="126" spans="1:2" x14ac:dyDescent="0.25">
      <c r="A126" s="22"/>
      <c r="B126" s="21"/>
    </row>
    <row r="127" spans="1:2" x14ac:dyDescent="0.25">
      <c r="A127" s="22"/>
      <c r="B127" s="21"/>
    </row>
    <row r="128" spans="1:2" x14ac:dyDescent="0.25">
      <c r="A128" s="22"/>
      <c r="B128" s="21"/>
    </row>
    <row r="129" spans="1:2" x14ac:dyDescent="0.25">
      <c r="A129" s="22"/>
      <c r="B129" s="21"/>
    </row>
    <row r="130" spans="1:2" x14ac:dyDescent="0.25">
      <c r="A130" s="22"/>
      <c r="B130" s="21"/>
    </row>
    <row r="131" spans="1:2" x14ac:dyDescent="0.25">
      <c r="A131" s="22"/>
      <c r="B131" s="21"/>
    </row>
    <row r="132" spans="1:2" x14ac:dyDescent="0.25">
      <c r="A132" s="22"/>
      <c r="B132" s="21"/>
    </row>
    <row r="133" spans="1:2" x14ac:dyDescent="0.25">
      <c r="A133" s="22"/>
      <c r="B133" s="21"/>
    </row>
    <row r="134" spans="1:2" x14ac:dyDescent="0.25">
      <c r="A134" s="22"/>
      <c r="B134" s="21"/>
    </row>
    <row r="135" spans="1:2" x14ac:dyDescent="0.25">
      <c r="A135" s="22"/>
      <c r="B135" s="21"/>
    </row>
    <row r="136" spans="1:2" x14ac:dyDescent="0.25">
      <c r="A136" s="22"/>
      <c r="B136" s="21"/>
    </row>
    <row r="137" spans="1:2" x14ac:dyDescent="0.25">
      <c r="A137" s="22"/>
      <c r="B137" s="21"/>
    </row>
    <row r="138" spans="1:2" x14ac:dyDescent="0.25">
      <c r="A138" s="22"/>
      <c r="B138" s="21"/>
    </row>
    <row r="139" spans="1:2" x14ac:dyDescent="0.25">
      <c r="A139" s="22"/>
      <c r="B139" s="21"/>
    </row>
    <row r="140" spans="1:2" x14ac:dyDescent="0.25">
      <c r="A140" s="22"/>
      <c r="B140" s="21"/>
    </row>
    <row r="141" spans="1:2" x14ac:dyDescent="0.25">
      <c r="A141" s="22"/>
      <c r="B141" s="21"/>
    </row>
    <row r="142" spans="1:2" x14ac:dyDescent="0.25">
      <c r="A142" s="22"/>
      <c r="B142" s="21"/>
    </row>
    <row r="143" spans="1:2" x14ac:dyDescent="0.25">
      <c r="A143" s="22"/>
      <c r="B143" s="21"/>
    </row>
    <row r="144" spans="1:2" x14ac:dyDescent="0.25">
      <c r="A144" s="22"/>
      <c r="B144" s="21"/>
    </row>
    <row r="145" spans="1:2" x14ac:dyDescent="0.25">
      <c r="A145" s="22"/>
      <c r="B145" s="21"/>
    </row>
    <row r="146" spans="1:2" x14ac:dyDescent="0.25">
      <c r="A146" s="22"/>
      <c r="B146" s="21"/>
    </row>
    <row r="147" spans="1:2" x14ac:dyDescent="0.25">
      <c r="A147" s="22"/>
      <c r="B147" s="21"/>
    </row>
    <row r="148" spans="1:2" x14ac:dyDescent="0.25">
      <c r="A148" s="22"/>
      <c r="B148" s="21"/>
    </row>
    <row r="149" spans="1:2" x14ac:dyDescent="0.25">
      <c r="A149" s="22"/>
      <c r="B149" s="21"/>
    </row>
    <row r="150" spans="1:2" x14ac:dyDescent="0.25">
      <c r="A150" s="22"/>
      <c r="B150" s="21"/>
    </row>
    <row r="151" spans="1:2" x14ac:dyDescent="0.25">
      <c r="A151" s="22"/>
      <c r="B151" s="21"/>
    </row>
    <row r="152" spans="1:2" x14ac:dyDescent="0.25">
      <c r="A152" s="22"/>
      <c r="B152" s="21"/>
    </row>
    <row r="153" spans="1:2" x14ac:dyDescent="0.25">
      <c r="A153" s="22"/>
      <c r="B153" s="21"/>
    </row>
    <row r="154" spans="1:2" x14ac:dyDescent="0.25">
      <c r="A154" s="22"/>
      <c r="B154" s="21"/>
    </row>
    <row r="155" spans="1:2" x14ac:dyDescent="0.25">
      <c r="A155" s="22"/>
      <c r="B155" s="21"/>
    </row>
    <row r="156" spans="1:2" x14ac:dyDescent="0.25">
      <c r="A156" s="22"/>
      <c r="B156" s="21"/>
    </row>
    <row r="157" spans="1:2" x14ac:dyDescent="0.25">
      <c r="A157" s="22"/>
      <c r="B157" s="21"/>
    </row>
    <row r="158" spans="1:2" x14ac:dyDescent="0.25">
      <c r="A158" s="22"/>
      <c r="B158" s="21"/>
    </row>
    <row r="159" spans="1:2" x14ac:dyDescent="0.25">
      <c r="A159" s="22"/>
      <c r="B159" s="21"/>
    </row>
    <row r="160" spans="1:2" x14ac:dyDescent="0.25">
      <c r="A160" s="22"/>
      <c r="B160" s="21"/>
    </row>
    <row r="161" spans="1:2" x14ac:dyDescent="0.25">
      <c r="A161" s="22"/>
      <c r="B161" s="21"/>
    </row>
    <row r="162" spans="1:2" x14ac:dyDescent="0.25">
      <c r="A162" s="22"/>
      <c r="B162" s="21"/>
    </row>
    <row r="163" spans="1:2" x14ac:dyDescent="0.25">
      <c r="A163" s="22"/>
      <c r="B163" s="21"/>
    </row>
    <row r="164" spans="1:2" x14ac:dyDescent="0.25">
      <c r="A164" s="22"/>
      <c r="B164" s="21"/>
    </row>
    <row r="165" spans="1:2" x14ac:dyDescent="0.25">
      <c r="A165" s="22"/>
      <c r="B165" s="21"/>
    </row>
    <row r="166" spans="1:2" x14ac:dyDescent="0.25">
      <c r="A166" s="22"/>
      <c r="B166" s="21"/>
    </row>
    <row r="167" spans="1:2" x14ac:dyDescent="0.25">
      <c r="A167" s="22"/>
      <c r="B167" s="21"/>
    </row>
    <row r="168" spans="1:2" x14ac:dyDescent="0.25">
      <c r="A168" s="22"/>
      <c r="B168" s="21"/>
    </row>
    <row r="169" spans="1:2" x14ac:dyDescent="0.25">
      <c r="A169" s="22"/>
      <c r="B169" s="21"/>
    </row>
    <row r="170" spans="1:2" x14ac:dyDescent="0.25">
      <c r="A170" s="22"/>
      <c r="B170" s="21"/>
    </row>
    <row r="171" spans="1:2" x14ac:dyDescent="0.25">
      <c r="A171" s="22"/>
      <c r="B171" s="21"/>
    </row>
    <row r="172" spans="1:2" x14ac:dyDescent="0.25">
      <c r="A172" s="22"/>
      <c r="B172" s="21"/>
    </row>
    <row r="173" spans="1:2" x14ac:dyDescent="0.25">
      <c r="A173" s="22"/>
      <c r="B173" s="21"/>
    </row>
    <row r="174" spans="1:2" x14ac:dyDescent="0.25">
      <c r="A174" s="22"/>
      <c r="B174" s="21"/>
    </row>
    <row r="175" spans="1:2" x14ac:dyDescent="0.25">
      <c r="A175" s="22"/>
      <c r="B175" s="21"/>
    </row>
    <row r="176" spans="1:2" x14ac:dyDescent="0.25">
      <c r="A176" s="22"/>
      <c r="B176" s="21"/>
    </row>
    <row r="177" spans="1:2" x14ac:dyDescent="0.25">
      <c r="A177" s="22"/>
      <c r="B177" s="21"/>
    </row>
    <row r="178" spans="1:2" x14ac:dyDescent="0.25">
      <c r="A178" s="22"/>
      <c r="B178" s="21"/>
    </row>
    <row r="214" ht="13.5" customHeight="1" x14ac:dyDescent="0.25"/>
  </sheetData>
  <mergeCells count="15">
    <mergeCell ref="B8:F8"/>
    <mergeCell ref="B9:F9"/>
    <mergeCell ref="B11:F12"/>
    <mergeCell ref="B2:E2"/>
    <mergeCell ref="B3:E3"/>
    <mergeCell ref="B4:E4"/>
    <mergeCell ref="B5:E5"/>
    <mergeCell ref="B6:E6"/>
    <mergeCell ref="E15:E16"/>
    <mergeCell ref="F14:F16"/>
    <mergeCell ref="A14:A15"/>
    <mergeCell ref="B14:B16"/>
    <mergeCell ref="C15:C16"/>
    <mergeCell ref="D15:D16"/>
    <mergeCell ref="C14:E14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7438-7C2B-491A-94AB-C7E20439AE7A}">
  <dimension ref="A1:G21"/>
  <sheetViews>
    <sheetView topLeftCell="A4" workbookViewId="0">
      <selection activeCell="B4" sqref="B4"/>
    </sheetView>
  </sheetViews>
  <sheetFormatPr defaultRowHeight="14.5" x14ac:dyDescent="0.35"/>
  <cols>
    <col min="1" max="1" width="7.1796875" customWidth="1"/>
    <col min="2" max="2" width="40.7265625" customWidth="1"/>
    <col min="3" max="3" width="12.7265625" customWidth="1"/>
    <col min="4" max="4" width="12.453125" customWidth="1"/>
    <col min="5" max="5" width="12.7265625" customWidth="1"/>
    <col min="6" max="6" width="13" customWidth="1"/>
  </cols>
  <sheetData>
    <row r="1" spans="1:7" ht="12.75" customHeight="1" x14ac:dyDescent="0.35">
      <c r="A1" s="5"/>
      <c r="B1" s="5"/>
      <c r="C1" s="5"/>
      <c r="D1" s="5"/>
      <c r="E1" s="5"/>
      <c r="F1" s="5"/>
      <c r="G1" s="1"/>
    </row>
    <row r="2" spans="1:7" ht="12.75" customHeight="1" x14ac:dyDescent="0.35">
      <c r="A2" s="187" t="s">
        <v>5</v>
      </c>
      <c r="B2" s="188"/>
      <c r="C2" s="188"/>
      <c r="D2" s="188"/>
      <c r="E2" s="188"/>
      <c r="F2" s="188"/>
      <c r="G2" s="1"/>
    </row>
    <row r="3" spans="1:7" ht="12.75" customHeight="1" x14ac:dyDescent="0.35">
      <c r="A3" s="189" t="s">
        <v>6</v>
      </c>
      <c r="B3" s="188"/>
      <c r="C3" s="188"/>
      <c r="D3" s="188"/>
      <c r="E3" s="188"/>
      <c r="F3" s="188"/>
      <c r="G3" s="1"/>
    </row>
    <row r="4" spans="1:7" ht="12.75" customHeight="1" x14ac:dyDescent="0.35">
      <c r="A4" s="5"/>
      <c r="B4" s="5"/>
      <c r="C4" s="5"/>
      <c r="D4" s="5"/>
      <c r="E4" s="5"/>
      <c r="F4" s="5"/>
      <c r="G4" s="1"/>
    </row>
    <row r="5" spans="1:7" ht="12.75" customHeight="1" x14ac:dyDescent="0.35">
      <c r="A5" s="190" t="s">
        <v>7</v>
      </c>
      <c r="B5" s="191"/>
      <c r="C5" s="191"/>
      <c r="D5" s="191"/>
      <c r="E5" s="191"/>
      <c r="F5" s="191"/>
      <c r="G5" s="1"/>
    </row>
    <row r="6" spans="1:7" ht="12.75" customHeight="1" x14ac:dyDescent="0.35">
      <c r="A6" s="191"/>
      <c r="B6" s="191"/>
      <c r="C6" s="191"/>
      <c r="D6" s="191"/>
      <c r="E6" s="191"/>
      <c r="F6" s="191"/>
      <c r="G6" s="1"/>
    </row>
    <row r="7" spans="1:7" ht="12.75" customHeight="1" x14ac:dyDescent="0.35">
      <c r="A7" s="190" t="s">
        <v>8</v>
      </c>
      <c r="B7" s="191"/>
      <c r="C7" s="191"/>
      <c r="D7" s="191"/>
      <c r="E7" s="191"/>
      <c r="F7" s="191"/>
      <c r="G7" s="1"/>
    </row>
    <row r="8" spans="1:7" ht="12.75" customHeight="1" x14ac:dyDescent="0.35">
      <c r="A8" s="191"/>
      <c r="B8" s="191"/>
      <c r="C8" s="191"/>
      <c r="D8" s="191"/>
      <c r="E8" s="191"/>
      <c r="F8" s="191"/>
      <c r="G8" s="1"/>
    </row>
    <row r="9" spans="1:7" ht="12.75" customHeight="1" x14ac:dyDescent="0.35">
      <c r="A9" s="1"/>
      <c r="B9" s="2">
        <f ca="1">TODAY()</f>
        <v>45986</v>
      </c>
      <c r="C9" s="1"/>
      <c r="D9" s="1"/>
      <c r="E9" s="1"/>
      <c r="F9" s="1"/>
      <c r="G9" s="1"/>
    </row>
    <row r="10" spans="1:7" ht="24.75" customHeight="1" x14ac:dyDescent="0.35">
      <c r="A10" s="185" t="s">
        <v>0</v>
      </c>
      <c r="B10" s="192" t="s">
        <v>9</v>
      </c>
      <c r="C10" s="194" t="s">
        <v>10</v>
      </c>
      <c r="D10" s="195"/>
      <c r="E10" s="195"/>
      <c r="F10" s="196"/>
      <c r="G10" s="1"/>
    </row>
    <row r="11" spans="1:7" ht="23.25" customHeight="1" x14ac:dyDescent="0.35">
      <c r="A11" s="186"/>
      <c r="B11" s="193"/>
      <c r="C11" s="3" t="s">
        <v>1</v>
      </c>
      <c r="D11" s="3" t="s">
        <v>4</v>
      </c>
      <c r="E11" s="3" t="s">
        <v>3</v>
      </c>
      <c r="F11" s="4" t="s">
        <v>2</v>
      </c>
      <c r="G11" s="1"/>
    </row>
    <row r="12" spans="1:7" ht="12.75" customHeight="1" x14ac:dyDescent="0.35">
      <c r="A12" s="5"/>
      <c r="B12" s="5"/>
      <c r="C12" s="6"/>
      <c r="D12" s="6"/>
      <c r="E12" s="6"/>
      <c r="F12" s="6"/>
      <c r="G12" s="1"/>
    </row>
    <row r="13" spans="1:7" ht="12.75" customHeight="1" x14ac:dyDescent="0.35">
      <c r="A13" s="7">
        <v>101</v>
      </c>
      <c r="B13" s="8" t="s">
        <v>11</v>
      </c>
      <c r="C13" s="9"/>
      <c r="D13" s="9"/>
      <c r="E13" s="9"/>
      <c r="F13" s="9"/>
      <c r="G13" s="1"/>
    </row>
    <row r="14" spans="1:7" x14ac:dyDescent="0.35">
      <c r="A14" s="7">
        <v>102</v>
      </c>
      <c r="B14" s="8" t="s">
        <v>12</v>
      </c>
      <c r="C14" s="9"/>
      <c r="D14" s="9"/>
      <c r="E14" s="9"/>
      <c r="F14" s="9"/>
    </row>
    <row r="15" spans="1:7" x14ac:dyDescent="0.35">
      <c r="A15" s="7">
        <v>201</v>
      </c>
      <c r="B15" s="8" t="s">
        <v>13</v>
      </c>
      <c r="C15" s="9"/>
      <c r="D15" s="9"/>
      <c r="E15" s="9"/>
      <c r="F15" s="9"/>
    </row>
    <row r="16" spans="1:7" x14ac:dyDescent="0.35">
      <c r="A16" s="7">
        <v>202</v>
      </c>
      <c r="B16" s="8" t="s">
        <v>14</v>
      </c>
      <c r="C16" s="9"/>
      <c r="D16" s="9"/>
      <c r="E16" s="9"/>
      <c r="F16" s="9"/>
    </row>
    <row r="17" spans="1:6" x14ac:dyDescent="0.35">
      <c r="A17" s="7">
        <v>301</v>
      </c>
      <c r="B17" s="8" t="s">
        <v>15</v>
      </c>
      <c r="C17" s="9"/>
      <c r="D17" s="9"/>
      <c r="E17" s="9"/>
      <c r="F17" s="9"/>
    </row>
    <row r="18" spans="1:6" x14ac:dyDescent="0.35">
      <c r="A18" s="7">
        <v>401</v>
      </c>
      <c r="B18" s="8" t="s">
        <v>16</v>
      </c>
      <c r="C18" s="9"/>
      <c r="D18" s="9"/>
      <c r="E18" s="9"/>
      <c r="F18" s="9"/>
    </row>
    <row r="19" spans="1:6" x14ac:dyDescent="0.35">
      <c r="A19" s="7">
        <v>402</v>
      </c>
      <c r="B19" s="8" t="s">
        <v>17</v>
      </c>
      <c r="C19" s="9"/>
      <c r="D19" s="9"/>
      <c r="E19" s="9"/>
      <c r="F19" s="9"/>
    </row>
    <row r="20" spans="1:6" x14ac:dyDescent="0.35">
      <c r="A20" s="7">
        <v>501</v>
      </c>
      <c r="B20" s="8" t="s">
        <v>18</v>
      </c>
      <c r="C20" s="9"/>
      <c r="D20" s="9"/>
      <c r="E20" s="9"/>
      <c r="F20" s="9"/>
    </row>
    <row r="21" spans="1:6" x14ac:dyDescent="0.35">
      <c r="B21" s="10" t="s">
        <v>19</v>
      </c>
      <c r="C21" s="11"/>
      <c r="D21" s="11"/>
      <c r="E21" s="11"/>
      <c r="F21" s="11"/>
    </row>
  </sheetData>
  <mergeCells count="7">
    <mergeCell ref="A10:A11"/>
    <mergeCell ref="A2:F2"/>
    <mergeCell ref="A3:F3"/>
    <mergeCell ref="A5:F6"/>
    <mergeCell ref="A7:F8"/>
    <mergeCell ref="B10:B11"/>
    <mergeCell ref="C10:F10"/>
  </mergeCells>
  <pageMargins left="0.39370078740157483" right="0.19685039370078741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3F4D-8CD5-4EC7-9F4F-3A3CE4AC97EE}">
  <dimension ref="A1:G14"/>
  <sheetViews>
    <sheetView workbookViewId="0">
      <selection activeCell="B1" sqref="B1"/>
    </sheetView>
  </sheetViews>
  <sheetFormatPr defaultRowHeight="14.5" x14ac:dyDescent="0.35"/>
  <cols>
    <col min="1" max="1" width="7.1796875" customWidth="1"/>
    <col min="2" max="2" width="40.7265625" customWidth="1"/>
    <col min="3" max="3" width="12.7265625" customWidth="1"/>
    <col min="4" max="4" width="12.453125" customWidth="1"/>
    <col min="5" max="5" width="12.7265625" customWidth="1"/>
    <col min="6" max="6" width="13" customWidth="1"/>
  </cols>
  <sheetData>
    <row r="1" spans="1:7" ht="12.75" customHeight="1" x14ac:dyDescent="0.35">
      <c r="A1" s="5"/>
      <c r="B1" s="5"/>
      <c r="C1" s="5"/>
      <c r="D1" s="5"/>
      <c r="E1" s="5"/>
      <c r="F1" s="5"/>
      <c r="G1" s="1"/>
    </row>
    <row r="2" spans="1:7" ht="12.75" customHeight="1" x14ac:dyDescent="0.35">
      <c r="A2" s="187" t="s">
        <v>5</v>
      </c>
      <c r="B2" s="188"/>
      <c r="C2" s="188"/>
      <c r="D2" s="188"/>
      <c r="E2" s="188"/>
      <c r="F2" s="188"/>
      <c r="G2" s="1"/>
    </row>
    <row r="3" spans="1:7" ht="12.75" customHeight="1" x14ac:dyDescent="0.35">
      <c r="A3" s="189" t="s">
        <v>6</v>
      </c>
      <c r="B3" s="188"/>
      <c r="C3" s="188"/>
      <c r="D3" s="188"/>
      <c r="E3" s="188"/>
      <c r="F3" s="188"/>
      <c r="G3" s="1"/>
    </row>
    <row r="4" spans="1:7" ht="12.75" customHeight="1" x14ac:dyDescent="0.35">
      <c r="A4" s="5"/>
      <c r="B4" s="5"/>
      <c r="C4" s="5"/>
      <c r="D4" s="5"/>
      <c r="E4" s="5"/>
      <c r="F4" s="5"/>
      <c r="G4" s="1"/>
    </row>
    <row r="5" spans="1:7" ht="12.75" customHeight="1" x14ac:dyDescent="0.35">
      <c r="A5" s="190" t="s">
        <v>7</v>
      </c>
      <c r="B5" s="191"/>
      <c r="C5" s="191"/>
      <c r="D5" s="191"/>
      <c r="E5" s="191"/>
      <c r="F5" s="191"/>
      <c r="G5" s="1"/>
    </row>
    <row r="6" spans="1:7" ht="12.75" customHeight="1" x14ac:dyDescent="0.35">
      <c r="A6" s="191"/>
      <c r="B6" s="191"/>
      <c r="C6" s="191"/>
      <c r="D6" s="191"/>
      <c r="E6" s="191"/>
      <c r="F6" s="191"/>
      <c r="G6" s="1"/>
    </row>
    <row r="7" spans="1:7" ht="12.75" customHeight="1" x14ac:dyDescent="0.35">
      <c r="A7" s="190" t="s">
        <v>437</v>
      </c>
      <c r="B7" s="191"/>
      <c r="C7" s="191"/>
      <c r="D7" s="191"/>
      <c r="E7" s="191"/>
      <c r="F7" s="191"/>
      <c r="G7" s="1"/>
    </row>
    <row r="8" spans="1:7" ht="12.75" customHeight="1" x14ac:dyDescent="0.35">
      <c r="A8" s="191"/>
      <c r="B8" s="191"/>
      <c r="C8" s="191"/>
      <c r="D8" s="191"/>
      <c r="E8" s="191"/>
      <c r="F8" s="191"/>
      <c r="G8" s="1"/>
    </row>
    <row r="9" spans="1:7" ht="12.75" customHeight="1" x14ac:dyDescent="0.35">
      <c r="A9" s="1"/>
      <c r="B9" s="2">
        <f ca="1">TODAY()</f>
        <v>45986</v>
      </c>
      <c r="C9" s="1"/>
      <c r="D9" s="1"/>
      <c r="E9" s="1"/>
      <c r="F9" s="1"/>
      <c r="G9" s="1"/>
    </row>
    <row r="10" spans="1:7" ht="24.75" customHeight="1" x14ac:dyDescent="0.35">
      <c r="A10" s="185" t="s">
        <v>0</v>
      </c>
      <c r="B10" s="192" t="s">
        <v>9</v>
      </c>
      <c r="C10" s="194" t="s">
        <v>10</v>
      </c>
      <c r="D10" s="195"/>
      <c r="E10" s="195"/>
      <c r="F10" s="196"/>
      <c r="G10" s="1"/>
    </row>
    <row r="11" spans="1:7" ht="23.25" customHeight="1" x14ac:dyDescent="0.35">
      <c r="A11" s="186"/>
      <c r="B11" s="193"/>
      <c r="C11" s="3" t="s">
        <v>1</v>
      </c>
      <c r="D11" s="3" t="s">
        <v>4</v>
      </c>
      <c r="E11" s="3" t="s">
        <v>3</v>
      </c>
      <c r="F11" s="4" t="s">
        <v>2</v>
      </c>
      <c r="G11" s="1"/>
    </row>
    <row r="12" spans="1:7" ht="12.75" customHeight="1" x14ac:dyDescent="0.35">
      <c r="A12" s="5"/>
      <c r="B12" s="5"/>
      <c r="C12" s="6"/>
      <c r="D12" s="6"/>
      <c r="E12" s="6"/>
      <c r="F12" s="6"/>
      <c r="G12" s="1"/>
    </row>
    <row r="13" spans="1:7" ht="12.75" customHeight="1" x14ac:dyDescent="0.35">
      <c r="A13" s="7">
        <v>101</v>
      </c>
      <c r="B13" s="8" t="s">
        <v>436</v>
      </c>
      <c r="C13" s="9"/>
      <c r="D13" s="9"/>
      <c r="E13" s="9"/>
      <c r="F13" s="9"/>
      <c r="G13" s="1"/>
    </row>
    <row r="14" spans="1:7" x14ac:dyDescent="0.35">
      <c r="B14" s="10" t="s">
        <v>19</v>
      </c>
      <c r="C14" s="11"/>
      <c r="D14" s="11"/>
      <c r="E14" s="11"/>
      <c r="F14" s="11"/>
    </row>
  </sheetData>
  <mergeCells count="7">
    <mergeCell ref="A10:A11"/>
    <mergeCell ref="A2:F2"/>
    <mergeCell ref="A3:F3"/>
    <mergeCell ref="A5:F6"/>
    <mergeCell ref="A7:F8"/>
    <mergeCell ref="B10:B11"/>
    <mergeCell ref="C10:F10"/>
  </mergeCells>
  <pageMargins left="0.39370078740157483" right="0.19685039370078741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C20D-C0F4-4581-B59A-7E915EB4FE27}">
  <dimension ref="A1:G14"/>
  <sheetViews>
    <sheetView workbookViewId="0">
      <selection activeCell="B1" sqref="B1"/>
    </sheetView>
  </sheetViews>
  <sheetFormatPr defaultRowHeight="14.5" x14ac:dyDescent="0.35"/>
  <cols>
    <col min="1" max="1" width="7.1796875" customWidth="1"/>
    <col min="2" max="2" width="40.7265625" customWidth="1"/>
    <col min="3" max="3" width="12.7265625" customWidth="1"/>
    <col min="4" max="4" width="12.453125" customWidth="1"/>
    <col min="5" max="5" width="12.7265625" customWidth="1"/>
    <col min="6" max="6" width="13" customWidth="1"/>
  </cols>
  <sheetData>
    <row r="1" spans="1:7" ht="12.75" customHeight="1" x14ac:dyDescent="0.35">
      <c r="A1" s="5"/>
      <c r="B1" s="5"/>
      <c r="C1" s="5"/>
      <c r="D1" s="5"/>
      <c r="E1" s="5"/>
      <c r="F1" s="5"/>
      <c r="G1" s="1"/>
    </row>
    <row r="2" spans="1:7" ht="12.75" customHeight="1" x14ac:dyDescent="0.35">
      <c r="A2" s="187" t="s">
        <v>5</v>
      </c>
      <c r="B2" s="188"/>
      <c r="C2" s="188"/>
      <c r="D2" s="188"/>
      <c r="E2" s="188"/>
      <c r="F2" s="188"/>
      <c r="G2" s="1"/>
    </row>
    <row r="3" spans="1:7" ht="12.75" customHeight="1" x14ac:dyDescent="0.35">
      <c r="A3" s="189" t="s">
        <v>6</v>
      </c>
      <c r="B3" s="188"/>
      <c r="C3" s="188"/>
      <c r="D3" s="188"/>
      <c r="E3" s="188"/>
      <c r="F3" s="188"/>
      <c r="G3" s="1"/>
    </row>
    <row r="4" spans="1:7" ht="12.75" customHeight="1" x14ac:dyDescent="0.35">
      <c r="A4" s="5"/>
      <c r="B4" s="5"/>
      <c r="C4" s="5"/>
      <c r="D4" s="5"/>
      <c r="E4" s="5"/>
      <c r="F4" s="5"/>
      <c r="G4" s="1"/>
    </row>
    <row r="5" spans="1:7" ht="12.75" customHeight="1" x14ac:dyDescent="0.35">
      <c r="A5" s="190" t="s">
        <v>7</v>
      </c>
      <c r="B5" s="191"/>
      <c r="C5" s="191"/>
      <c r="D5" s="191"/>
      <c r="E5" s="191"/>
      <c r="F5" s="191"/>
      <c r="G5" s="1"/>
    </row>
    <row r="6" spans="1:7" ht="12.75" customHeight="1" x14ac:dyDescent="0.35">
      <c r="A6" s="191"/>
      <c r="B6" s="191"/>
      <c r="C6" s="191"/>
      <c r="D6" s="191"/>
      <c r="E6" s="191"/>
      <c r="F6" s="191"/>
      <c r="G6" s="1"/>
    </row>
    <row r="7" spans="1:7" ht="12.75" customHeight="1" x14ac:dyDescent="0.35">
      <c r="A7" s="190" t="s">
        <v>491</v>
      </c>
      <c r="B7" s="191"/>
      <c r="C7" s="191"/>
      <c r="D7" s="191"/>
      <c r="E7" s="191"/>
      <c r="F7" s="191"/>
      <c r="G7" s="1"/>
    </row>
    <row r="8" spans="1:7" ht="12.75" customHeight="1" x14ac:dyDescent="0.35">
      <c r="A8" s="191"/>
      <c r="B8" s="191"/>
      <c r="C8" s="191"/>
      <c r="D8" s="191"/>
      <c r="E8" s="191"/>
      <c r="F8" s="191"/>
      <c r="G8" s="1"/>
    </row>
    <row r="9" spans="1:7" ht="12.75" customHeight="1" x14ac:dyDescent="0.35">
      <c r="A9" s="1"/>
      <c r="B9" s="2">
        <f ca="1">TODAY()</f>
        <v>45986</v>
      </c>
      <c r="C9" s="1"/>
      <c r="D9" s="1"/>
      <c r="E9" s="1"/>
      <c r="F9" s="1"/>
      <c r="G9" s="1"/>
    </row>
    <row r="10" spans="1:7" ht="24.75" customHeight="1" x14ac:dyDescent="0.35">
      <c r="A10" s="185" t="s">
        <v>0</v>
      </c>
      <c r="B10" s="192" t="s">
        <v>9</v>
      </c>
      <c r="C10" s="194" t="s">
        <v>10</v>
      </c>
      <c r="D10" s="195"/>
      <c r="E10" s="195"/>
      <c r="F10" s="196"/>
      <c r="G10" s="1"/>
    </row>
    <row r="11" spans="1:7" ht="23.25" customHeight="1" x14ac:dyDescent="0.35">
      <c r="A11" s="186"/>
      <c r="B11" s="193"/>
      <c r="C11" s="3" t="s">
        <v>1</v>
      </c>
      <c r="D11" s="3" t="s">
        <v>4</v>
      </c>
      <c r="E11" s="3" t="s">
        <v>3</v>
      </c>
      <c r="F11" s="4" t="s">
        <v>2</v>
      </c>
      <c r="G11" s="1"/>
    </row>
    <row r="12" spans="1:7" ht="12.75" customHeight="1" x14ac:dyDescent="0.35">
      <c r="A12" s="5"/>
      <c r="B12" s="5"/>
      <c r="C12" s="6"/>
      <c r="D12" s="6"/>
      <c r="E12" s="6"/>
      <c r="F12" s="6"/>
      <c r="G12" s="1"/>
    </row>
    <row r="13" spans="1:7" ht="12.75" customHeight="1" x14ac:dyDescent="0.35">
      <c r="A13" s="7">
        <v>101</v>
      </c>
      <c r="B13" s="8" t="s">
        <v>490</v>
      </c>
      <c r="C13" s="9"/>
      <c r="D13" s="9"/>
      <c r="E13" s="9"/>
      <c r="F13" s="9"/>
      <c r="G13" s="1"/>
    </row>
    <row r="14" spans="1:7" x14ac:dyDescent="0.35">
      <c r="B14" s="10" t="s">
        <v>19</v>
      </c>
      <c r="C14" s="11"/>
      <c r="D14" s="11"/>
      <c r="E14" s="11"/>
      <c r="F14" s="11"/>
    </row>
  </sheetData>
  <mergeCells count="7">
    <mergeCell ref="A10:A11"/>
    <mergeCell ref="A2:F2"/>
    <mergeCell ref="A3:F3"/>
    <mergeCell ref="A5:F6"/>
    <mergeCell ref="A7:F8"/>
    <mergeCell ref="B10:B11"/>
    <mergeCell ref="C10:F10"/>
  </mergeCells>
  <pageMargins left="0.39370078740157483" right="0.19685039370078741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A926-B568-4E84-A9D7-69E4B93B3054}">
  <dimension ref="A2:I135"/>
  <sheetViews>
    <sheetView workbookViewId="0">
      <selection activeCell="C1" sqref="C1"/>
    </sheetView>
  </sheetViews>
  <sheetFormatPr defaultRowHeight="14.5" x14ac:dyDescent="0.35"/>
  <cols>
    <col min="1" max="1" width="3.90625" customWidth="1"/>
    <col min="2" max="2" width="9.36328125" customWidth="1"/>
    <col min="3" max="3" width="35.6328125" customWidth="1"/>
    <col min="4" max="4" width="5.81640625" customWidth="1"/>
    <col min="5" max="5" width="14.81640625" customWidth="1"/>
    <col min="6" max="6" width="12.6328125" customWidth="1"/>
    <col min="7" max="7" width="15.36328125" customWidth="1"/>
  </cols>
  <sheetData>
    <row r="2" spans="1:9" ht="15.5" x14ac:dyDescent="0.35">
      <c r="C2" s="210" t="s">
        <v>60</v>
      </c>
      <c r="D2" s="211"/>
      <c r="E2" s="211"/>
      <c r="F2" s="211"/>
    </row>
    <row r="3" spans="1:9" x14ac:dyDescent="0.35">
      <c r="C3" s="212" t="s">
        <v>6</v>
      </c>
      <c r="D3" s="211"/>
      <c r="E3" s="211"/>
      <c r="F3" s="211"/>
    </row>
    <row r="5" spans="1:9" x14ac:dyDescent="0.35">
      <c r="A5" s="190" t="s">
        <v>59</v>
      </c>
      <c r="B5" s="191"/>
      <c r="C5" s="191"/>
      <c r="D5" s="191"/>
      <c r="E5" s="191"/>
      <c r="F5" s="191"/>
      <c r="G5" s="191"/>
    </row>
    <row r="6" spans="1:9" x14ac:dyDescent="0.35">
      <c r="A6" s="191"/>
      <c r="B6" s="191"/>
      <c r="C6" s="191"/>
      <c r="D6" s="191"/>
      <c r="E6" s="191"/>
      <c r="F6" s="191"/>
      <c r="G6" s="191"/>
    </row>
    <row r="7" spans="1:9" x14ac:dyDescent="0.35">
      <c r="A7" s="190" t="s">
        <v>58</v>
      </c>
      <c r="B7" s="191"/>
      <c r="C7" s="191"/>
      <c r="D7" s="191"/>
      <c r="E7" s="191"/>
      <c r="F7" s="191"/>
      <c r="G7" s="191"/>
    </row>
    <row r="8" spans="1:9" x14ac:dyDescent="0.35">
      <c r="A8" s="191"/>
      <c r="B8" s="191"/>
      <c r="C8" s="191"/>
      <c r="D8" s="191"/>
      <c r="E8" s="191"/>
      <c r="F8" s="191"/>
      <c r="G8" s="191"/>
    </row>
    <row r="9" spans="1:9" x14ac:dyDescent="0.35">
      <c r="A9" s="190" t="s">
        <v>197</v>
      </c>
      <c r="B9" s="191"/>
      <c r="C9" s="191"/>
      <c r="D9" s="191"/>
      <c r="E9" s="191"/>
      <c r="F9" s="191"/>
      <c r="G9" s="191"/>
    </row>
    <row r="10" spans="1:9" x14ac:dyDescent="0.35">
      <c r="A10" s="191"/>
      <c r="B10" s="191"/>
      <c r="C10" s="191"/>
      <c r="D10" s="191"/>
      <c r="E10" s="191"/>
      <c r="F10" s="191"/>
      <c r="G10" s="191"/>
    </row>
    <row r="11" spans="1:9" x14ac:dyDescent="0.35">
      <c r="A11" s="209" t="s">
        <v>56</v>
      </c>
      <c r="B11" s="208"/>
      <c r="C11" s="44"/>
      <c r="D11" s="207" t="s">
        <v>55</v>
      </c>
      <c r="E11" s="208"/>
      <c r="F11" s="208"/>
      <c r="G11" s="208"/>
    </row>
    <row r="12" spans="1:9" x14ac:dyDescent="0.35">
      <c r="A12" s="59" t="s">
        <v>54</v>
      </c>
      <c r="B12" s="59" t="s">
        <v>53</v>
      </c>
      <c r="C12" s="59" t="s">
        <v>52</v>
      </c>
      <c r="D12" s="58" t="s">
        <v>51</v>
      </c>
      <c r="E12" s="203" t="s">
        <v>50</v>
      </c>
      <c r="F12" s="57" t="s">
        <v>49</v>
      </c>
      <c r="G12" s="56" t="s">
        <v>48</v>
      </c>
    </row>
    <row r="13" spans="1:9" x14ac:dyDescent="0.35">
      <c r="A13" s="55" t="s">
        <v>47</v>
      </c>
      <c r="B13" s="55" t="s">
        <v>46</v>
      </c>
      <c r="C13" s="55" t="s">
        <v>45</v>
      </c>
      <c r="D13" s="4" t="s">
        <v>44</v>
      </c>
      <c r="E13" s="204"/>
      <c r="F13" s="54" t="s">
        <v>43</v>
      </c>
      <c r="G13" s="53" t="s">
        <v>42</v>
      </c>
    </row>
    <row r="14" spans="1:9" x14ac:dyDescent="0.35">
      <c r="A14" s="52"/>
      <c r="B14" s="52">
        <v>1</v>
      </c>
      <c r="C14" s="205" t="s">
        <v>11</v>
      </c>
      <c r="D14" s="206"/>
      <c r="E14" s="206"/>
      <c r="F14" s="206"/>
      <c r="G14" s="206"/>
    </row>
    <row r="15" spans="1:9" ht="34.5" x14ac:dyDescent="0.35">
      <c r="A15" s="47">
        <v>1</v>
      </c>
      <c r="B15" s="8"/>
      <c r="C15" s="51" t="s">
        <v>196</v>
      </c>
      <c r="D15" s="8" t="s">
        <v>121</v>
      </c>
      <c r="E15" s="50">
        <v>4.2</v>
      </c>
      <c r="F15" s="49">
        <v>0</v>
      </c>
      <c r="G15" s="45">
        <v>0</v>
      </c>
      <c r="H15" s="48"/>
      <c r="I15" s="48"/>
    </row>
    <row r="16" spans="1:9" x14ac:dyDescent="0.35">
      <c r="A16" s="47">
        <v>2</v>
      </c>
      <c r="B16" s="8"/>
      <c r="C16" s="51" t="s">
        <v>195</v>
      </c>
      <c r="D16" s="8" t="s">
        <v>121</v>
      </c>
      <c r="E16" s="50">
        <v>4.2</v>
      </c>
      <c r="F16" s="49">
        <v>0</v>
      </c>
      <c r="G16" s="45">
        <v>0</v>
      </c>
      <c r="H16" s="48"/>
      <c r="I16" s="48"/>
    </row>
    <row r="17" spans="1:9" ht="23" x14ac:dyDescent="0.35">
      <c r="A17" s="47">
        <v>3</v>
      </c>
      <c r="B17" s="8"/>
      <c r="C17" s="51" t="s">
        <v>194</v>
      </c>
      <c r="D17" s="8" t="s">
        <v>64</v>
      </c>
      <c r="E17" s="50">
        <v>2</v>
      </c>
      <c r="F17" s="49">
        <v>0</v>
      </c>
      <c r="G17" s="45">
        <v>0</v>
      </c>
      <c r="H17" s="48"/>
      <c r="I17" s="48"/>
    </row>
    <row r="18" spans="1:9" x14ac:dyDescent="0.35">
      <c r="A18" s="47">
        <v>4</v>
      </c>
      <c r="B18" s="8"/>
      <c r="C18" s="51" t="s">
        <v>193</v>
      </c>
      <c r="D18" s="8" t="s">
        <v>64</v>
      </c>
      <c r="E18" s="50">
        <v>2</v>
      </c>
      <c r="F18" s="49">
        <v>0</v>
      </c>
      <c r="G18" s="45">
        <v>0</v>
      </c>
      <c r="H18" s="48"/>
      <c r="I18" s="48"/>
    </row>
    <row r="19" spans="1:9" ht="23" x14ac:dyDescent="0.35">
      <c r="A19" s="47">
        <v>5</v>
      </c>
      <c r="B19" s="8"/>
      <c r="C19" s="51" t="s">
        <v>192</v>
      </c>
      <c r="D19" s="8" t="s">
        <v>64</v>
      </c>
      <c r="E19" s="50">
        <v>2</v>
      </c>
      <c r="F19" s="49">
        <v>0</v>
      </c>
      <c r="G19" s="45">
        <v>0</v>
      </c>
      <c r="H19" s="48"/>
      <c r="I19" s="48"/>
    </row>
    <row r="20" spans="1:9" x14ac:dyDescent="0.35">
      <c r="A20" s="47">
        <v>6</v>
      </c>
      <c r="B20" s="8"/>
      <c r="C20" s="51" t="s">
        <v>191</v>
      </c>
      <c r="D20" s="8" t="s">
        <v>44</v>
      </c>
      <c r="E20" s="50">
        <v>2</v>
      </c>
      <c r="F20" s="49">
        <v>0</v>
      </c>
      <c r="G20" s="45">
        <v>0</v>
      </c>
      <c r="H20" s="48"/>
      <c r="I20" s="48"/>
    </row>
    <row r="21" spans="1:9" ht="23" x14ac:dyDescent="0.35">
      <c r="A21" s="47">
        <v>7</v>
      </c>
      <c r="B21" s="8"/>
      <c r="C21" s="51" t="s">
        <v>190</v>
      </c>
      <c r="D21" s="8" t="s">
        <v>108</v>
      </c>
      <c r="E21" s="61">
        <v>8.1000000000000003E-2</v>
      </c>
      <c r="F21" s="49">
        <v>0</v>
      </c>
      <c r="G21" s="45">
        <v>0</v>
      </c>
      <c r="H21" s="48"/>
      <c r="I21" s="48"/>
    </row>
    <row r="22" spans="1:9" ht="46" x14ac:dyDescent="0.35">
      <c r="A22" s="47">
        <v>8</v>
      </c>
      <c r="B22" s="8"/>
      <c r="C22" s="51" t="s">
        <v>189</v>
      </c>
      <c r="D22" s="8" t="s">
        <v>40</v>
      </c>
      <c r="E22" s="50">
        <v>2</v>
      </c>
      <c r="F22" s="49">
        <v>0</v>
      </c>
      <c r="G22" s="45">
        <v>0</v>
      </c>
      <c r="H22" s="48"/>
      <c r="I22" s="48"/>
    </row>
    <row r="23" spans="1:9" ht="23" x14ac:dyDescent="0.35">
      <c r="A23" s="47">
        <v>9</v>
      </c>
      <c r="B23" s="8"/>
      <c r="C23" s="51" t="s">
        <v>188</v>
      </c>
      <c r="D23" s="8" t="s">
        <v>121</v>
      </c>
      <c r="E23" s="50">
        <v>520.29999999999995</v>
      </c>
      <c r="F23" s="49">
        <v>0</v>
      </c>
      <c r="G23" s="45">
        <v>0</v>
      </c>
      <c r="H23" s="48"/>
      <c r="I23" s="48"/>
    </row>
    <row r="24" spans="1:9" ht="23" x14ac:dyDescent="0.35">
      <c r="A24" s="47">
        <v>10</v>
      </c>
      <c r="B24" s="8"/>
      <c r="C24" s="51" t="s">
        <v>180</v>
      </c>
      <c r="D24" s="8" t="s">
        <v>121</v>
      </c>
      <c r="E24" s="50">
        <v>521</v>
      </c>
      <c r="F24" s="49">
        <v>0</v>
      </c>
      <c r="G24" s="45">
        <v>0</v>
      </c>
      <c r="H24" s="48"/>
      <c r="I24" s="48"/>
    </row>
    <row r="25" spans="1:9" ht="34.5" x14ac:dyDescent="0.35">
      <c r="A25" s="47">
        <v>11</v>
      </c>
      <c r="B25" s="8"/>
      <c r="C25" s="51" t="s">
        <v>187</v>
      </c>
      <c r="D25" s="8" t="s">
        <v>108</v>
      </c>
      <c r="E25" s="61">
        <v>0.11</v>
      </c>
      <c r="F25" s="49">
        <v>0</v>
      </c>
      <c r="G25" s="45">
        <v>0</v>
      </c>
      <c r="H25" s="48"/>
      <c r="I25" s="48"/>
    </row>
    <row r="26" spans="1:9" ht="34.5" x14ac:dyDescent="0.35">
      <c r="A26" s="47">
        <v>12</v>
      </c>
      <c r="B26" s="8"/>
      <c r="C26" s="51" t="s">
        <v>186</v>
      </c>
      <c r="D26" s="8" t="s">
        <v>121</v>
      </c>
      <c r="E26" s="50">
        <v>78</v>
      </c>
      <c r="F26" s="49">
        <v>0</v>
      </c>
      <c r="G26" s="45">
        <v>0</v>
      </c>
      <c r="H26" s="48"/>
      <c r="I26" s="48"/>
    </row>
    <row r="27" spans="1:9" ht="23" x14ac:dyDescent="0.35">
      <c r="A27" s="47">
        <v>13</v>
      </c>
      <c r="B27" s="8"/>
      <c r="C27" s="51" t="s">
        <v>180</v>
      </c>
      <c r="D27" s="8" t="s">
        <v>121</v>
      </c>
      <c r="E27" s="50">
        <v>78</v>
      </c>
      <c r="F27" s="49">
        <v>0</v>
      </c>
      <c r="G27" s="45">
        <v>0</v>
      </c>
      <c r="H27" s="48"/>
      <c r="I27" s="48"/>
    </row>
    <row r="28" spans="1:9" ht="23" x14ac:dyDescent="0.35">
      <c r="A28" s="47">
        <v>14</v>
      </c>
      <c r="B28" s="8"/>
      <c r="C28" s="51" t="s">
        <v>185</v>
      </c>
      <c r="D28" s="8" t="s">
        <v>110</v>
      </c>
      <c r="E28" s="50">
        <v>8.5</v>
      </c>
      <c r="F28" s="49">
        <v>0</v>
      </c>
      <c r="G28" s="45">
        <v>0</v>
      </c>
      <c r="H28" s="48"/>
      <c r="I28" s="48"/>
    </row>
    <row r="29" spans="1:9" x14ac:dyDescent="0.35">
      <c r="A29" s="47">
        <v>15</v>
      </c>
      <c r="B29" s="8"/>
      <c r="C29" s="51" t="s">
        <v>133</v>
      </c>
      <c r="D29" s="8" t="s">
        <v>132</v>
      </c>
      <c r="E29" s="50">
        <v>5150</v>
      </c>
      <c r="F29" s="49">
        <v>0</v>
      </c>
      <c r="G29" s="45">
        <v>0</v>
      </c>
      <c r="H29" s="48"/>
      <c r="I29" s="48"/>
    </row>
    <row r="30" spans="1:9" x14ac:dyDescent="0.35">
      <c r="A30" s="47">
        <v>16</v>
      </c>
      <c r="B30" s="8"/>
      <c r="C30" s="51" t="s">
        <v>184</v>
      </c>
      <c r="D30" s="8" t="s">
        <v>132</v>
      </c>
      <c r="E30" s="50">
        <v>3350</v>
      </c>
      <c r="F30" s="49">
        <v>0</v>
      </c>
      <c r="G30" s="45">
        <v>0</v>
      </c>
      <c r="H30" s="48"/>
      <c r="I30" s="48"/>
    </row>
    <row r="31" spans="1:9" ht="34.5" x14ac:dyDescent="0.35">
      <c r="A31" s="47">
        <v>17</v>
      </c>
      <c r="B31" s="8"/>
      <c r="C31" s="51" t="s">
        <v>183</v>
      </c>
      <c r="D31" s="8" t="s">
        <v>108</v>
      </c>
      <c r="E31" s="50">
        <v>5.88</v>
      </c>
      <c r="F31" s="49">
        <v>0</v>
      </c>
      <c r="G31" s="45">
        <v>0</v>
      </c>
      <c r="H31" s="48"/>
      <c r="I31" s="48"/>
    </row>
    <row r="32" spans="1:9" ht="23" x14ac:dyDescent="0.35">
      <c r="A32" s="47">
        <v>18</v>
      </c>
      <c r="B32" s="8"/>
      <c r="C32" s="51" t="s">
        <v>182</v>
      </c>
      <c r="D32" s="8" t="s">
        <v>108</v>
      </c>
      <c r="E32" s="50">
        <v>5.88</v>
      </c>
      <c r="F32" s="49">
        <v>0</v>
      </c>
      <c r="G32" s="45">
        <v>0</v>
      </c>
      <c r="H32" s="48"/>
      <c r="I32" s="48"/>
    </row>
    <row r="33" spans="1:9" ht="23" x14ac:dyDescent="0.35">
      <c r="A33" s="47">
        <v>19</v>
      </c>
      <c r="B33" s="8"/>
      <c r="C33" s="51" t="s">
        <v>181</v>
      </c>
      <c r="D33" s="8" t="s">
        <v>121</v>
      </c>
      <c r="E33" s="50">
        <v>588</v>
      </c>
      <c r="F33" s="49">
        <v>0</v>
      </c>
      <c r="G33" s="45">
        <v>0</v>
      </c>
      <c r="H33" s="48"/>
      <c r="I33" s="48"/>
    </row>
    <row r="34" spans="1:9" ht="23" x14ac:dyDescent="0.35">
      <c r="A34" s="47">
        <v>20</v>
      </c>
      <c r="B34" s="8"/>
      <c r="C34" s="51" t="s">
        <v>180</v>
      </c>
      <c r="D34" s="8" t="s">
        <v>121</v>
      </c>
      <c r="E34" s="50">
        <v>588</v>
      </c>
      <c r="F34" s="49">
        <v>0</v>
      </c>
      <c r="G34" s="45">
        <v>0</v>
      </c>
      <c r="H34" s="48"/>
      <c r="I34" s="48"/>
    </row>
    <row r="35" spans="1:9" ht="34.5" x14ac:dyDescent="0.35">
      <c r="A35" s="47">
        <v>21</v>
      </c>
      <c r="B35" s="8"/>
      <c r="C35" s="51" t="s">
        <v>179</v>
      </c>
      <c r="D35" s="8" t="s">
        <v>121</v>
      </c>
      <c r="E35" s="50">
        <v>468</v>
      </c>
      <c r="F35" s="49">
        <v>0</v>
      </c>
      <c r="G35" s="45">
        <v>0</v>
      </c>
      <c r="H35" s="48"/>
      <c r="I35" s="48"/>
    </row>
    <row r="36" spans="1:9" ht="23" x14ac:dyDescent="0.35">
      <c r="A36" s="47">
        <v>22</v>
      </c>
      <c r="B36" s="8"/>
      <c r="C36" s="51" t="s">
        <v>178</v>
      </c>
      <c r="D36" s="8" t="s">
        <v>121</v>
      </c>
      <c r="E36" s="50">
        <v>468</v>
      </c>
      <c r="F36" s="49">
        <v>0</v>
      </c>
      <c r="G36" s="45">
        <v>0</v>
      </c>
      <c r="H36" s="48"/>
      <c r="I36" s="48"/>
    </row>
    <row r="37" spans="1:9" ht="34.5" x14ac:dyDescent="0.35">
      <c r="A37" s="47">
        <v>23</v>
      </c>
      <c r="B37" s="8"/>
      <c r="C37" s="51" t="s">
        <v>177</v>
      </c>
      <c r="D37" s="8" t="s">
        <v>67</v>
      </c>
      <c r="E37" s="50">
        <v>105</v>
      </c>
      <c r="F37" s="49">
        <v>0</v>
      </c>
      <c r="G37" s="45">
        <v>0</v>
      </c>
      <c r="H37" s="48"/>
      <c r="I37" s="48"/>
    </row>
    <row r="38" spans="1:9" ht="23" x14ac:dyDescent="0.35">
      <c r="A38" s="47">
        <v>24</v>
      </c>
      <c r="B38" s="8"/>
      <c r="C38" s="51" t="s">
        <v>176</v>
      </c>
      <c r="D38" s="8" t="s">
        <v>67</v>
      </c>
      <c r="E38" s="50">
        <v>182</v>
      </c>
      <c r="F38" s="49">
        <v>0</v>
      </c>
      <c r="G38" s="45">
        <v>0</v>
      </c>
      <c r="H38" s="48"/>
      <c r="I38" s="48"/>
    </row>
    <row r="39" spans="1:9" x14ac:dyDescent="0.35">
      <c r="A39" s="47">
        <v>25</v>
      </c>
      <c r="B39" s="8"/>
      <c r="C39" s="51" t="s">
        <v>175</v>
      </c>
      <c r="D39" s="8" t="s">
        <v>64</v>
      </c>
      <c r="E39" s="50">
        <v>182</v>
      </c>
      <c r="F39" s="49">
        <v>0</v>
      </c>
      <c r="G39" s="45">
        <v>0</v>
      </c>
      <c r="H39" s="48"/>
      <c r="I39" s="48"/>
    </row>
    <row r="40" spans="1:9" ht="23" x14ac:dyDescent="0.35">
      <c r="A40" s="47">
        <v>26</v>
      </c>
      <c r="B40" s="8"/>
      <c r="C40" s="51" t="s">
        <v>174</v>
      </c>
      <c r="D40" s="8" t="s">
        <v>67</v>
      </c>
      <c r="E40" s="50">
        <v>54</v>
      </c>
      <c r="F40" s="49">
        <v>0</v>
      </c>
      <c r="G40" s="45">
        <v>0</v>
      </c>
      <c r="H40" s="48"/>
      <c r="I40" s="48"/>
    </row>
    <row r="41" spans="1:9" ht="23" x14ac:dyDescent="0.35">
      <c r="A41" s="47">
        <v>27</v>
      </c>
      <c r="B41" s="8"/>
      <c r="C41" s="51" t="s">
        <v>173</v>
      </c>
      <c r="D41" s="8" t="s">
        <v>67</v>
      </c>
      <c r="E41" s="50">
        <v>74</v>
      </c>
      <c r="F41" s="49">
        <v>0</v>
      </c>
      <c r="G41" s="45">
        <v>0</v>
      </c>
      <c r="H41" s="48"/>
      <c r="I41" s="48"/>
    </row>
    <row r="42" spans="1:9" ht="34.5" x14ac:dyDescent="0.35">
      <c r="A42" s="47">
        <v>28</v>
      </c>
      <c r="B42" s="8"/>
      <c r="C42" s="51" t="s">
        <v>172</v>
      </c>
      <c r="D42" s="8" t="s">
        <v>108</v>
      </c>
      <c r="E42" s="61">
        <v>0.21</v>
      </c>
      <c r="F42" s="49">
        <v>0</v>
      </c>
      <c r="G42" s="45">
        <v>0</v>
      </c>
      <c r="H42" s="48"/>
      <c r="I42" s="48"/>
    </row>
    <row r="43" spans="1:9" ht="34.5" x14ac:dyDescent="0.35">
      <c r="A43" s="47">
        <v>29</v>
      </c>
      <c r="B43" s="8"/>
      <c r="C43" s="51" t="s">
        <v>171</v>
      </c>
      <c r="D43" s="8" t="s">
        <v>108</v>
      </c>
      <c r="E43" s="61">
        <v>2.5000000000000001E-2</v>
      </c>
      <c r="F43" s="49">
        <v>0</v>
      </c>
      <c r="G43" s="45">
        <v>0</v>
      </c>
      <c r="H43" s="48"/>
      <c r="I43" s="48"/>
    </row>
    <row r="44" spans="1:9" ht="34.5" x14ac:dyDescent="0.35">
      <c r="A44" s="47">
        <v>30</v>
      </c>
      <c r="B44" s="8"/>
      <c r="C44" s="51" t="s">
        <v>170</v>
      </c>
      <c r="D44" s="8" t="s">
        <v>108</v>
      </c>
      <c r="E44" s="61">
        <v>0.26229999999999998</v>
      </c>
      <c r="F44" s="49">
        <v>0</v>
      </c>
      <c r="G44" s="45">
        <v>0</v>
      </c>
      <c r="H44" s="48"/>
      <c r="I44" s="48"/>
    </row>
    <row r="45" spans="1:9" ht="34.5" x14ac:dyDescent="0.35">
      <c r="A45" s="47">
        <v>31</v>
      </c>
      <c r="B45" s="8"/>
      <c r="C45" s="51" t="s">
        <v>169</v>
      </c>
      <c r="D45" s="8" t="s">
        <v>108</v>
      </c>
      <c r="E45" s="61">
        <v>4.7E-2</v>
      </c>
      <c r="F45" s="49">
        <v>0</v>
      </c>
      <c r="G45" s="45">
        <v>0</v>
      </c>
      <c r="H45" s="48"/>
      <c r="I45" s="48"/>
    </row>
    <row r="46" spans="1:9" ht="46" x14ac:dyDescent="0.35">
      <c r="A46" s="47">
        <v>32</v>
      </c>
      <c r="B46" s="8"/>
      <c r="C46" s="51" t="s">
        <v>168</v>
      </c>
      <c r="D46" s="8" t="s">
        <v>108</v>
      </c>
      <c r="E46" s="61">
        <v>0.28399999999999997</v>
      </c>
      <c r="F46" s="49">
        <v>0</v>
      </c>
      <c r="G46" s="45">
        <v>0</v>
      </c>
      <c r="H46" s="48"/>
      <c r="I46" s="48"/>
    </row>
    <row r="47" spans="1:9" ht="23" x14ac:dyDescent="0.35">
      <c r="A47" s="47">
        <v>33</v>
      </c>
      <c r="B47" s="8"/>
      <c r="C47" s="51" t="s">
        <v>167</v>
      </c>
      <c r="D47" s="8" t="s">
        <v>108</v>
      </c>
      <c r="E47" s="50">
        <v>4.6500000000000004</v>
      </c>
      <c r="F47" s="49">
        <v>0</v>
      </c>
      <c r="G47" s="45">
        <v>0</v>
      </c>
      <c r="H47" s="48"/>
      <c r="I47" s="48"/>
    </row>
    <row r="48" spans="1:9" ht="23" x14ac:dyDescent="0.35">
      <c r="A48" s="47">
        <v>34</v>
      </c>
      <c r="B48" s="8"/>
      <c r="C48" s="51" t="s">
        <v>166</v>
      </c>
      <c r="D48" s="8" t="s">
        <v>108</v>
      </c>
      <c r="E48" s="50">
        <v>4.6500000000000004</v>
      </c>
      <c r="F48" s="49">
        <v>0</v>
      </c>
      <c r="G48" s="45">
        <v>0</v>
      </c>
      <c r="H48" s="48"/>
      <c r="I48" s="48"/>
    </row>
    <row r="49" spans="1:9" ht="23" x14ac:dyDescent="0.35">
      <c r="A49" s="47">
        <v>35</v>
      </c>
      <c r="B49" s="8"/>
      <c r="C49" s="51" t="s">
        <v>165</v>
      </c>
      <c r="D49" s="8" t="s">
        <v>108</v>
      </c>
      <c r="E49" s="50">
        <v>4.6500000000000004</v>
      </c>
      <c r="F49" s="49">
        <v>0</v>
      </c>
      <c r="G49" s="45">
        <v>0</v>
      </c>
      <c r="H49" s="48"/>
      <c r="I49" s="48"/>
    </row>
    <row r="50" spans="1:9" ht="23" x14ac:dyDescent="0.35">
      <c r="A50" s="47">
        <v>36</v>
      </c>
      <c r="B50" s="8"/>
      <c r="C50" s="51" t="s">
        <v>164</v>
      </c>
      <c r="D50" s="8" t="s">
        <v>69</v>
      </c>
      <c r="E50" s="50">
        <v>1.65</v>
      </c>
      <c r="F50" s="49">
        <v>0</v>
      </c>
      <c r="G50" s="45">
        <v>0</v>
      </c>
      <c r="H50" s="48"/>
      <c r="I50" s="48"/>
    </row>
    <row r="51" spans="1:9" ht="34.5" x14ac:dyDescent="0.35">
      <c r="A51" s="47">
        <v>37</v>
      </c>
      <c r="B51" s="8"/>
      <c r="C51" s="51" t="s">
        <v>163</v>
      </c>
      <c r="D51" s="8" t="s">
        <v>64</v>
      </c>
      <c r="E51" s="50">
        <v>1</v>
      </c>
      <c r="F51" s="49">
        <v>0</v>
      </c>
      <c r="G51" s="45">
        <v>0</v>
      </c>
      <c r="H51" s="48"/>
      <c r="I51" s="48"/>
    </row>
    <row r="52" spans="1:9" x14ac:dyDescent="0.35">
      <c r="A52" s="47">
        <v>38</v>
      </c>
      <c r="B52" s="8"/>
      <c r="C52" s="51" t="s">
        <v>162</v>
      </c>
      <c r="D52" s="8" t="s">
        <v>40</v>
      </c>
      <c r="E52" s="50">
        <v>2</v>
      </c>
      <c r="F52" s="49">
        <v>0</v>
      </c>
      <c r="G52" s="45">
        <v>0</v>
      </c>
      <c r="H52" s="48"/>
      <c r="I52" s="48"/>
    </row>
    <row r="53" spans="1:9" x14ac:dyDescent="0.35">
      <c r="A53" s="47">
        <v>39</v>
      </c>
      <c r="B53" s="8"/>
      <c r="C53" s="51" t="s">
        <v>161</v>
      </c>
      <c r="D53" s="8" t="s">
        <v>40</v>
      </c>
      <c r="E53" s="50">
        <v>1</v>
      </c>
      <c r="F53" s="49">
        <v>0</v>
      </c>
      <c r="G53" s="45">
        <v>0</v>
      </c>
      <c r="H53" s="48"/>
      <c r="I53" s="48"/>
    </row>
    <row r="54" spans="1:9" ht="23" x14ac:dyDescent="0.35">
      <c r="A54" s="47">
        <v>40</v>
      </c>
      <c r="B54" s="8"/>
      <c r="C54" s="51" t="s">
        <v>160</v>
      </c>
      <c r="D54" s="8" t="s">
        <v>67</v>
      </c>
      <c r="E54" s="50">
        <v>33.1</v>
      </c>
      <c r="F54" s="49">
        <v>0</v>
      </c>
      <c r="G54" s="45">
        <v>0</v>
      </c>
      <c r="H54" s="48"/>
      <c r="I54" s="48"/>
    </row>
    <row r="55" spans="1:9" ht="23" x14ac:dyDescent="0.35">
      <c r="A55" s="47">
        <v>41</v>
      </c>
      <c r="B55" s="8"/>
      <c r="C55" s="51" t="s">
        <v>159</v>
      </c>
      <c r="D55" s="8" t="s">
        <v>67</v>
      </c>
      <c r="E55" s="50">
        <v>33.1</v>
      </c>
      <c r="F55" s="49">
        <v>0</v>
      </c>
      <c r="G55" s="45">
        <v>0</v>
      </c>
      <c r="H55" s="48"/>
      <c r="I55" s="48"/>
    </row>
    <row r="56" spans="1:9" ht="46" x14ac:dyDescent="0.35">
      <c r="A56" s="47">
        <v>42</v>
      </c>
      <c r="B56" s="8"/>
      <c r="C56" s="51" t="s">
        <v>158</v>
      </c>
      <c r="D56" s="8" t="s">
        <v>44</v>
      </c>
      <c r="E56" s="50">
        <v>1</v>
      </c>
      <c r="F56" s="49">
        <v>0</v>
      </c>
      <c r="G56" s="45">
        <v>0</v>
      </c>
      <c r="H56" s="48"/>
      <c r="I56" s="48"/>
    </row>
    <row r="57" spans="1:9" ht="34.5" x14ac:dyDescent="0.35">
      <c r="A57" s="47">
        <v>43</v>
      </c>
      <c r="B57" s="8"/>
      <c r="C57" s="51" t="s">
        <v>157</v>
      </c>
      <c r="D57" s="8" t="s">
        <v>110</v>
      </c>
      <c r="E57" s="50">
        <v>30</v>
      </c>
      <c r="F57" s="49">
        <v>0</v>
      </c>
      <c r="G57" s="45">
        <v>0</v>
      </c>
      <c r="H57" s="48"/>
      <c r="I57" s="48"/>
    </row>
    <row r="58" spans="1:9" ht="34.5" x14ac:dyDescent="0.35">
      <c r="A58" s="47">
        <v>44</v>
      </c>
      <c r="B58" s="8"/>
      <c r="C58" s="51" t="s">
        <v>156</v>
      </c>
      <c r="D58" s="8" t="s">
        <v>110</v>
      </c>
      <c r="E58" s="50">
        <v>30</v>
      </c>
      <c r="F58" s="49">
        <v>0</v>
      </c>
      <c r="G58" s="45">
        <v>0</v>
      </c>
      <c r="H58" s="48"/>
      <c r="I58" s="48"/>
    </row>
    <row r="59" spans="1:9" x14ac:dyDescent="0.35">
      <c r="A59" s="47"/>
      <c r="B59" s="47"/>
      <c r="C59" s="199" t="s">
        <v>39</v>
      </c>
      <c r="D59" s="200"/>
      <c r="E59" s="200"/>
      <c r="F59" s="46"/>
      <c r="G59" s="45">
        <v>0</v>
      </c>
    </row>
    <row r="60" spans="1:9" x14ac:dyDescent="0.35">
      <c r="A60" s="47"/>
      <c r="B60" s="47"/>
      <c r="C60" s="199" t="s">
        <v>155</v>
      </c>
      <c r="D60" s="200"/>
      <c r="E60" s="200"/>
      <c r="F60" s="46"/>
      <c r="G60" s="45">
        <v>0</v>
      </c>
    </row>
    <row r="61" spans="1:9" x14ac:dyDescent="0.35">
      <c r="A61" s="47"/>
      <c r="B61" s="47"/>
      <c r="C61" s="201" t="s">
        <v>62</v>
      </c>
      <c r="D61" s="202"/>
      <c r="E61" s="202"/>
      <c r="F61" s="46"/>
      <c r="G61" s="45">
        <v>0</v>
      </c>
    </row>
    <row r="62" spans="1:9" x14ac:dyDescent="0.35">
      <c r="A62" s="47"/>
      <c r="B62" s="47"/>
      <c r="C62" s="199" t="s">
        <v>154</v>
      </c>
      <c r="D62" s="200"/>
      <c r="E62" s="200"/>
      <c r="F62" s="46"/>
      <c r="G62" s="45">
        <v>0</v>
      </c>
    </row>
    <row r="64" spans="1:9" x14ac:dyDescent="0.35">
      <c r="B64" s="197" t="s">
        <v>35</v>
      </c>
      <c r="C64" s="197"/>
      <c r="D64" s="197"/>
      <c r="E64" s="197"/>
      <c r="F64" s="197"/>
      <c r="G64" s="197"/>
    </row>
    <row r="65" spans="1:9" x14ac:dyDescent="0.35">
      <c r="A65" s="44"/>
      <c r="B65" s="44"/>
      <c r="C65" s="44"/>
      <c r="D65" s="44"/>
      <c r="E65" s="44"/>
      <c r="F65" s="44"/>
      <c r="G65" s="44"/>
      <c r="H65" s="44"/>
      <c r="I65" s="44"/>
    </row>
    <row r="67" spans="1:9" ht="15.5" x14ac:dyDescent="0.35">
      <c r="C67" s="210" t="s">
        <v>60</v>
      </c>
      <c r="D67" s="211"/>
      <c r="E67" s="211"/>
      <c r="F67" s="211"/>
    </row>
    <row r="68" spans="1:9" x14ac:dyDescent="0.35">
      <c r="C68" s="212" t="s">
        <v>6</v>
      </c>
      <c r="D68" s="211"/>
      <c r="E68" s="211"/>
      <c r="F68" s="211"/>
    </row>
    <row r="70" spans="1:9" x14ac:dyDescent="0.35">
      <c r="A70" s="190" t="s">
        <v>59</v>
      </c>
      <c r="B70" s="191"/>
      <c r="C70" s="191"/>
      <c r="D70" s="191"/>
      <c r="E70" s="191"/>
      <c r="F70" s="191"/>
      <c r="G70" s="191"/>
    </row>
    <row r="71" spans="1:9" x14ac:dyDescent="0.35">
      <c r="A71" s="191"/>
      <c r="B71" s="191"/>
      <c r="C71" s="191"/>
      <c r="D71" s="191"/>
      <c r="E71" s="191"/>
      <c r="F71" s="191"/>
      <c r="G71" s="191"/>
    </row>
    <row r="72" spans="1:9" x14ac:dyDescent="0.35">
      <c r="A72" s="190" t="s">
        <v>58</v>
      </c>
      <c r="B72" s="191"/>
      <c r="C72" s="191"/>
      <c r="D72" s="191"/>
      <c r="E72" s="191"/>
      <c r="F72" s="191"/>
      <c r="G72" s="191"/>
    </row>
    <row r="73" spans="1:9" x14ac:dyDescent="0.35">
      <c r="A73" s="191"/>
      <c r="B73" s="191"/>
      <c r="C73" s="191"/>
      <c r="D73" s="191"/>
      <c r="E73" s="191"/>
      <c r="F73" s="191"/>
      <c r="G73" s="191"/>
    </row>
    <row r="74" spans="1:9" x14ac:dyDescent="0.35">
      <c r="A74" s="190" t="s">
        <v>153</v>
      </c>
      <c r="B74" s="191"/>
      <c r="C74" s="191"/>
      <c r="D74" s="191"/>
      <c r="E74" s="191"/>
      <c r="F74" s="191"/>
      <c r="G74" s="191"/>
    </row>
    <row r="75" spans="1:9" x14ac:dyDescent="0.35">
      <c r="A75" s="191"/>
      <c r="B75" s="191"/>
      <c r="C75" s="191"/>
      <c r="D75" s="191"/>
      <c r="E75" s="191"/>
      <c r="F75" s="191"/>
      <c r="G75" s="191"/>
    </row>
    <row r="76" spans="1:9" x14ac:dyDescent="0.35">
      <c r="A76" s="209" t="s">
        <v>56</v>
      </c>
      <c r="B76" s="208"/>
      <c r="C76" s="44"/>
      <c r="D76" s="207" t="s">
        <v>55</v>
      </c>
      <c r="E76" s="208"/>
      <c r="F76" s="208"/>
      <c r="G76" s="208"/>
    </row>
    <row r="77" spans="1:9" x14ac:dyDescent="0.35">
      <c r="A77" s="59" t="s">
        <v>54</v>
      </c>
      <c r="B77" s="59" t="s">
        <v>53</v>
      </c>
      <c r="C77" s="59" t="s">
        <v>52</v>
      </c>
      <c r="D77" s="58" t="s">
        <v>51</v>
      </c>
      <c r="E77" s="203" t="s">
        <v>50</v>
      </c>
      <c r="F77" s="57" t="s">
        <v>49</v>
      </c>
      <c r="G77" s="56" t="s">
        <v>48</v>
      </c>
    </row>
    <row r="78" spans="1:9" x14ac:dyDescent="0.35">
      <c r="A78" s="55" t="s">
        <v>47</v>
      </c>
      <c r="B78" s="55" t="s">
        <v>46</v>
      </c>
      <c r="C78" s="55" t="s">
        <v>45</v>
      </c>
      <c r="D78" s="4" t="s">
        <v>44</v>
      </c>
      <c r="E78" s="204"/>
      <c r="F78" s="54" t="s">
        <v>43</v>
      </c>
      <c r="G78" s="53" t="s">
        <v>42</v>
      </c>
    </row>
    <row r="79" spans="1:9" x14ac:dyDescent="0.35">
      <c r="A79" s="52"/>
      <c r="B79" s="52">
        <v>1</v>
      </c>
      <c r="C79" s="205" t="s">
        <v>152</v>
      </c>
      <c r="D79" s="206"/>
      <c r="E79" s="206"/>
      <c r="F79" s="206"/>
      <c r="G79" s="206"/>
    </row>
    <row r="80" spans="1:9" ht="46" x14ac:dyDescent="0.35">
      <c r="A80" s="47">
        <v>1</v>
      </c>
      <c r="B80" s="8"/>
      <c r="C80" s="51" t="s">
        <v>151</v>
      </c>
      <c r="D80" s="8" t="s">
        <v>67</v>
      </c>
      <c r="E80" s="50">
        <v>176</v>
      </c>
      <c r="F80" s="49">
        <v>0</v>
      </c>
      <c r="G80" s="45">
        <v>0</v>
      </c>
      <c r="H80" s="48"/>
      <c r="I80" s="48"/>
    </row>
    <row r="81" spans="1:9" ht="23" x14ac:dyDescent="0.35">
      <c r="A81" s="47">
        <v>2</v>
      </c>
      <c r="B81" s="8"/>
      <c r="C81" s="51" t="s">
        <v>150</v>
      </c>
      <c r="D81" s="8" t="s">
        <v>106</v>
      </c>
      <c r="E81" s="50">
        <v>12.32</v>
      </c>
      <c r="F81" s="49">
        <v>0</v>
      </c>
      <c r="G81" s="45">
        <v>0</v>
      </c>
      <c r="H81" s="48"/>
      <c r="I81" s="48"/>
    </row>
    <row r="82" spans="1:9" x14ac:dyDescent="0.35">
      <c r="A82" s="47">
        <v>3</v>
      </c>
      <c r="B82" s="8"/>
      <c r="C82" s="51" t="s">
        <v>112</v>
      </c>
      <c r="D82" s="8" t="s">
        <v>106</v>
      </c>
      <c r="E82" s="50">
        <v>14.0448</v>
      </c>
      <c r="F82" s="49">
        <v>0</v>
      </c>
      <c r="G82" s="45">
        <v>0</v>
      </c>
      <c r="H82" s="48"/>
      <c r="I82" s="48"/>
    </row>
    <row r="83" spans="1:9" x14ac:dyDescent="0.35">
      <c r="A83" s="47">
        <v>4</v>
      </c>
      <c r="B83" s="8"/>
      <c r="C83" s="51" t="s">
        <v>149</v>
      </c>
      <c r="D83" s="8" t="s">
        <v>110</v>
      </c>
      <c r="E83" s="61">
        <v>0.57299999999999995</v>
      </c>
      <c r="F83" s="49">
        <v>0</v>
      </c>
      <c r="G83" s="45">
        <v>0</v>
      </c>
      <c r="H83" s="48"/>
      <c r="I83" s="48"/>
    </row>
    <row r="84" spans="1:9" ht="23" x14ac:dyDescent="0.35">
      <c r="A84" s="47">
        <v>5</v>
      </c>
      <c r="B84" s="8"/>
      <c r="C84" s="51" t="s">
        <v>148</v>
      </c>
      <c r="D84" s="8" t="s">
        <v>106</v>
      </c>
      <c r="E84" s="50">
        <v>3.52</v>
      </c>
      <c r="F84" s="49">
        <v>0</v>
      </c>
      <c r="G84" s="45">
        <v>0</v>
      </c>
      <c r="H84" s="48"/>
      <c r="I84" s="48"/>
    </row>
    <row r="85" spans="1:9" x14ac:dyDescent="0.35">
      <c r="A85" s="47">
        <v>6</v>
      </c>
      <c r="B85" s="8"/>
      <c r="C85" s="51" t="s">
        <v>112</v>
      </c>
      <c r="D85" s="8" t="s">
        <v>106</v>
      </c>
      <c r="E85" s="50">
        <v>3.5728</v>
      </c>
      <c r="F85" s="49">
        <v>0</v>
      </c>
      <c r="G85" s="45">
        <v>0</v>
      </c>
      <c r="H85" s="48"/>
      <c r="I85" s="48"/>
    </row>
    <row r="86" spans="1:9" x14ac:dyDescent="0.35">
      <c r="A86" s="47">
        <v>7</v>
      </c>
      <c r="B86" s="8"/>
      <c r="C86" s="51" t="s">
        <v>111</v>
      </c>
      <c r="D86" s="8" t="s">
        <v>110</v>
      </c>
      <c r="E86" s="61">
        <v>0.38900000000000001</v>
      </c>
      <c r="F86" s="49">
        <v>0</v>
      </c>
      <c r="G86" s="45">
        <v>0</v>
      </c>
      <c r="H86" s="48"/>
      <c r="I86" s="48"/>
    </row>
    <row r="87" spans="1:9" ht="34.5" x14ac:dyDescent="0.35">
      <c r="A87" s="47">
        <v>8</v>
      </c>
      <c r="B87" s="8"/>
      <c r="C87" s="51" t="s">
        <v>147</v>
      </c>
      <c r="D87" s="8" t="s">
        <v>106</v>
      </c>
      <c r="E87" s="50">
        <v>8.89</v>
      </c>
      <c r="F87" s="49">
        <v>0</v>
      </c>
      <c r="G87" s="45">
        <v>0</v>
      </c>
      <c r="H87" s="48"/>
      <c r="I87" s="48"/>
    </row>
    <row r="88" spans="1:9" x14ac:dyDescent="0.35">
      <c r="A88" s="47">
        <v>9</v>
      </c>
      <c r="B88" s="8"/>
      <c r="C88" s="51" t="s">
        <v>112</v>
      </c>
      <c r="D88" s="8" t="s">
        <v>106</v>
      </c>
      <c r="E88" s="50">
        <v>9.0233500000000006</v>
      </c>
      <c r="F88" s="49">
        <v>0</v>
      </c>
      <c r="G88" s="45">
        <v>0</v>
      </c>
      <c r="H88" s="48"/>
      <c r="I88" s="48"/>
    </row>
    <row r="89" spans="1:9" x14ac:dyDescent="0.35">
      <c r="A89" s="47">
        <v>10</v>
      </c>
      <c r="B89" s="8"/>
      <c r="C89" s="51" t="s">
        <v>111</v>
      </c>
      <c r="D89" s="8" t="s">
        <v>110</v>
      </c>
      <c r="E89" s="50">
        <v>1.1240000000000001</v>
      </c>
      <c r="F89" s="49">
        <v>0</v>
      </c>
      <c r="G89" s="45">
        <v>0</v>
      </c>
      <c r="H89" s="48"/>
      <c r="I89" s="48"/>
    </row>
    <row r="90" spans="1:9" ht="34.5" x14ac:dyDescent="0.35">
      <c r="A90" s="47">
        <v>11</v>
      </c>
      <c r="B90" s="8"/>
      <c r="C90" s="51" t="s">
        <v>146</v>
      </c>
      <c r="D90" s="8" t="s">
        <v>121</v>
      </c>
      <c r="E90" s="50">
        <v>46.69</v>
      </c>
      <c r="F90" s="49">
        <v>0</v>
      </c>
      <c r="G90" s="45">
        <v>0</v>
      </c>
      <c r="H90" s="48"/>
      <c r="I90" s="48"/>
    </row>
    <row r="91" spans="1:9" ht="34.5" x14ac:dyDescent="0.35">
      <c r="A91" s="47">
        <v>12</v>
      </c>
      <c r="B91" s="8"/>
      <c r="C91" s="51" t="s">
        <v>145</v>
      </c>
      <c r="D91" s="8" t="s">
        <v>108</v>
      </c>
      <c r="E91" s="50">
        <v>1.5612999999999999</v>
      </c>
      <c r="F91" s="49">
        <v>0</v>
      </c>
      <c r="G91" s="45">
        <v>0</v>
      </c>
      <c r="H91" s="48"/>
      <c r="I91" s="48"/>
    </row>
    <row r="92" spans="1:9" ht="23" x14ac:dyDescent="0.35">
      <c r="A92" s="47">
        <v>13</v>
      </c>
      <c r="B92" s="8"/>
      <c r="C92" s="51" t="s">
        <v>144</v>
      </c>
      <c r="D92" s="8" t="s">
        <v>121</v>
      </c>
      <c r="E92" s="50">
        <v>59.87</v>
      </c>
      <c r="F92" s="49">
        <v>0</v>
      </c>
      <c r="G92" s="45">
        <v>0</v>
      </c>
      <c r="H92" s="48"/>
      <c r="I92" s="48"/>
    </row>
    <row r="93" spans="1:9" ht="46" x14ac:dyDescent="0.35">
      <c r="A93" s="47">
        <v>14</v>
      </c>
      <c r="B93" s="8"/>
      <c r="C93" s="51" t="s">
        <v>143</v>
      </c>
      <c r="D93" s="8" t="s">
        <v>106</v>
      </c>
      <c r="E93" s="50">
        <v>12.38</v>
      </c>
      <c r="F93" s="49">
        <v>0</v>
      </c>
      <c r="G93" s="45">
        <v>0</v>
      </c>
      <c r="H93" s="48"/>
      <c r="I93" s="48"/>
    </row>
    <row r="94" spans="1:9" x14ac:dyDescent="0.35">
      <c r="A94" s="47">
        <v>15</v>
      </c>
      <c r="B94" s="8"/>
      <c r="C94" s="51" t="s">
        <v>142</v>
      </c>
      <c r="D94" s="8" t="s">
        <v>106</v>
      </c>
      <c r="E94" s="50">
        <v>12.5657</v>
      </c>
      <c r="F94" s="49">
        <v>0</v>
      </c>
      <c r="G94" s="45">
        <v>0</v>
      </c>
      <c r="H94" s="48"/>
      <c r="I94" s="48"/>
    </row>
    <row r="95" spans="1:9" x14ac:dyDescent="0.35">
      <c r="A95" s="47">
        <v>16</v>
      </c>
      <c r="B95" s="8"/>
      <c r="C95" s="51" t="s">
        <v>111</v>
      </c>
      <c r="D95" s="8" t="s">
        <v>110</v>
      </c>
      <c r="E95" s="50">
        <v>1.722</v>
      </c>
      <c r="F95" s="49">
        <v>0</v>
      </c>
      <c r="G95" s="45">
        <v>0</v>
      </c>
      <c r="H95" s="48"/>
      <c r="I95" s="48"/>
    </row>
    <row r="96" spans="1:9" ht="34.5" x14ac:dyDescent="0.35">
      <c r="A96" s="47">
        <v>17</v>
      </c>
      <c r="B96" s="8"/>
      <c r="C96" s="51" t="s">
        <v>141</v>
      </c>
      <c r="D96" s="8" t="s">
        <v>121</v>
      </c>
      <c r="E96" s="50">
        <v>39.200000000000003</v>
      </c>
      <c r="F96" s="49">
        <v>0</v>
      </c>
      <c r="G96" s="45">
        <v>0</v>
      </c>
      <c r="H96" s="48"/>
      <c r="I96" s="48"/>
    </row>
    <row r="97" spans="1:9" ht="23" x14ac:dyDescent="0.35">
      <c r="A97" s="47">
        <v>18</v>
      </c>
      <c r="B97" s="8"/>
      <c r="C97" s="51" t="s">
        <v>140</v>
      </c>
      <c r="D97" s="8" t="s">
        <v>121</v>
      </c>
      <c r="E97" s="50">
        <v>37.28</v>
      </c>
      <c r="F97" s="49">
        <v>0</v>
      </c>
      <c r="G97" s="45">
        <v>0</v>
      </c>
      <c r="H97" s="48"/>
      <c r="I97" s="48"/>
    </row>
    <row r="98" spans="1:9" ht="34.5" x14ac:dyDescent="0.35">
      <c r="A98" s="47">
        <v>19</v>
      </c>
      <c r="B98" s="8"/>
      <c r="C98" s="51" t="s">
        <v>139</v>
      </c>
      <c r="D98" s="8" t="s">
        <v>69</v>
      </c>
      <c r="E98" s="61">
        <v>0.28320000000000001</v>
      </c>
      <c r="F98" s="49">
        <v>0</v>
      </c>
      <c r="G98" s="45">
        <v>0</v>
      </c>
      <c r="H98" s="48"/>
      <c r="I98" s="48"/>
    </row>
    <row r="99" spans="1:9" ht="23" x14ac:dyDescent="0.35">
      <c r="A99" s="47">
        <v>20</v>
      </c>
      <c r="B99" s="8"/>
      <c r="C99" s="51" t="s">
        <v>138</v>
      </c>
      <c r="D99" s="8" t="s">
        <v>67</v>
      </c>
      <c r="E99" s="50">
        <v>28.32</v>
      </c>
      <c r="F99" s="49">
        <v>0</v>
      </c>
      <c r="G99" s="45">
        <v>0</v>
      </c>
      <c r="H99" s="48"/>
      <c r="I99" s="48"/>
    </row>
    <row r="100" spans="1:9" x14ac:dyDescent="0.35">
      <c r="A100" s="47"/>
      <c r="B100" s="47"/>
      <c r="C100" s="199" t="s">
        <v>39</v>
      </c>
      <c r="D100" s="200"/>
      <c r="E100" s="200"/>
      <c r="F100" s="46"/>
      <c r="G100" s="45">
        <v>0</v>
      </c>
    </row>
    <row r="101" spans="1:9" x14ac:dyDescent="0.35">
      <c r="A101" s="52"/>
      <c r="B101" s="52">
        <v>2</v>
      </c>
      <c r="C101" s="198" t="s">
        <v>137</v>
      </c>
      <c r="D101" s="191"/>
      <c r="E101" s="191"/>
      <c r="F101" s="191"/>
      <c r="G101" s="191"/>
    </row>
    <row r="102" spans="1:9" ht="46" x14ac:dyDescent="0.35">
      <c r="A102" s="47">
        <v>1</v>
      </c>
      <c r="B102" s="8"/>
      <c r="C102" s="51" t="s">
        <v>136</v>
      </c>
      <c r="D102" s="8" t="s">
        <v>110</v>
      </c>
      <c r="E102" s="50">
        <v>9.6940000000000008</v>
      </c>
      <c r="F102" s="49">
        <v>0</v>
      </c>
      <c r="G102" s="45">
        <v>0</v>
      </c>
      <c r="H102" s="48"/>
      <c r="I102" s="48"/>
    </row>
    <row r="103" spans="1:9" x14ac:dyDescent="0.35">
      <c r="A103" s="47">
        <v>2</v>
      </c>
      <c r="B103" s="8"/>
      <c r="C103" s="51" t="s">
        <v>133</v>
      </c>
      <c r="D103" s="8" t="s">
        <v>132</v>
      </c>
      <c r="E103" s="50">
        <v>9.6940000000000008</v>
      </c>
      <c r="F103" s="49">
        <v>0</v>
      </c>
      <c r="G103" s="45">
        <v>0</v>
      </c>
      <c r="H103" s="48"/>
      <c r="I103" s="48"/>
    </row>
    <row r="104" spans="1:9" ht="34.5" x14ac:dyDescent="0.35">
      <c r="A104" s="47">
        <v>3</v>
      </c>
      <c r="B104" s="8"/>
      <c r="C104" s="51" t="s">
        <v>135</v>
      </c>
      <c r="D104" s="8" t="s">
        <v>110</v>
      </c>
      <c r="E104" s="50">
        <v>1.169</v>
      </c>
      <c r="F104" s="49">
        <v>0</v>
      </c>
      <c r="G104" s="45">
        <v>0</v>
      </c>
      <c r="H104" s="48"/>
      <c r="I104" s="48"/>
    </row>
    <row r="105" spans="1:9" x14ac:dyDescent="0.35">
      <c r="A105" s="47">
        <v>4</v>
      </c>
      <c r="B105" s="8"/>
      <c r="C105" s="51" t="s">
        <v>133</v>
      </c>
      <c r="D105" s="8" t="s">
        <v>132</v>
      </c>
      <c r="E105" s="50">
        <v>1169</v>
      </c>
      <c r="F105" s="49">
        <v>0</v>
      </c>
      <c r="G105" s="45">
        <v>0</v>
      </c>
      <c r="H105" s="48"/>
      <c r="I105" s="48"/>
    </row>
    <row r="106" spans="1:9" ht="23" x14ac:dyDescent="0.35">
      <c r="A106" s="47">
        <v>5</v>
      </c>
      <c r="B106" s="8"/>
      <c r="C106" s="51" t="s">
        <v>134</v>
      </c>
      <c r="D106" s="8" t="s">
        <v>110</v>
      </c>
      <c r="E106" s="61">
        <v>0.105</v>
      </c>
      <c r="F106" s="49">
        <v>0</v>
      </c>
      <c r="G106" s="45">
        <v>0</v>
      </c>
      <c r="H106" s="48"/>
      <c r="I106" s="48"/>
    </row>
    <row r="107" spans="1:9" x14ac:dyDescent="0.35">
      <c r="A107" s="47">
        <v>6</v>
      </c>
      <c r="B107" s="8"/>
      <c r="C107" s="51" t="s">
        <v>133</v>
      </c>
      <c r="D107" s="8" t="s">
        <v>132</v>
      </c>
      <c r="E107" s="50">
        <v>105</v>
      </c>
      <c r="F107" s="49">
        <v>0</v>
      </c>
      <c r="G107" s="45">
        <v>0</v>
      </c>
      <c r="H107" s="48"/>
      <c r="I107" s="48"/>
    </row>
    <row r="108" spans="1:9" ht="34.5" x14ac:dyDescent="0.35">
      <c r="A108" s="47">
        <v>7</v>
      </c>
      <c r="B108" s="8"/>
      <c r="C108" s="51" t="s">
        <v>131</v>
      </c>
      <c r="D108" s="8" t="s">
        <v>82</v>
      </c>
      <c r="E108" s="61">
        <v>0.95</v>
      </c>
      <c r="F108" s="49">
        <v>0</v>
      </c>
      <c r="G108" s="45">
        <v>0</v>
      </c>
      <c r="H108" s="48"/>
      <c r="I108" s="48"/>
    </row>
    <row r="109" spans="1:9" x14ac:dyDescent="0.35">
      <c r="A109" s="47">
        <v>8</v>
      </c>
      <c r="B109" s="8"/>
      <c r="C109" s="51" t="s">
        <v>130</v>
      </c>
      <c r="D109" s="8" t="s">
        <v>44</v>
      </c>
      <c r="E109" s="50">
        <v>95</v>
      </c>
      <c r="F109" s="49">
        <v>0</v>
      </c>
      <c r="G109" s="45">
        <v>0</v>
      </c>
      <c r="H109" s="48"/>
      <c r="I109" s="48"/>
    </row>
    <row r="110" spans="1:9" x14ac:dyDescent="0.35">
      <c r="A110" s="47">
        <v>9</v>
      </c>
      <c r="B110" s="8"/>
      <c r="C110" s="51" t="s">
        <v>129</v>
      </c>
      <c r="D110" s="8" t="s">
        <v>64</v>
      </c>
      <c r="E110" s="50">
        <v>36</v>
      </c>
      <c r="F110" s="49">
        <v>0</v>
      </c>
      <c r="G110" s="45">
        <v>0</v>
      </c>
      <c r="H110" s="48"/>
      <c r="I110" s="48"/>
    </row>
    <row r="111" spans="1:9" ht="23" x14ac:dyDescent="0.35">
      <c r="A111" s="47">
        <v>10</v>
      </c>
      <c r="B111" s="8"/>
      <c r="C111" s="51" t="s">
        <v>128</v>
      </c>
      <c r="D111" s="8" t="s">
        <v>69</v>
      </c>
      <c r="E111" s="61">
        <v>0.1</v>
      </c>
      <c r="F111" s="49">
        <v>0</v>
      </c>
      <c r="G111" s="45">
        <v>0</v>
      </c>
      <c r="H111" s="48"/>
      <c r="I111" s="48"/>
    </row>
    <row r="112" spans="1:9" ht="23" x14ac:dyDescent="0.35">
      <c r="A112" s="47">
        <v>11</v>
      </c>
      <c r="B112" s="8"/>
      <c r="C112" s="51" t="s">
        <v>127</v>
      </c>
      <c r="D112" s="8" t="s">
        <v>110</v>
      </c>
      <c r="E112" s="61">
        <v>0.104</v>
      </c>
      <c r="F112" s="49">
        <v>0</v>
      </c>
      <c r="G112" s="45">
        <v>0</v>
      </c>
      <c r="H112" s="48"/>
      <c r="I112" s="48"/>
    </row>
    <row r="113" spans="1:9" x14ac:dyDescent="0.35">
      <c r="A113" s="47">
        <v>12</v>
      </c>
      <c r="B113" s="8"/>
      <c r="C113" s="51" t="s">
        <v>126</v>
      </c>
      <c r="D113" s="8" t="s">
        <v>121</v>
      </c>
      <c r="E113" s="50">
        <v>3.2</v>
      </c>
      <c r="F113" s="49">
        <v>0</v>
      </c>
      <c r="G113" s="45">
        <v>0</v>
      </c>
      <c r="H113" s="48"/>
      <c r="I113" s="48"/>
    </row>
    <row r="114" spans="1:9" x14ac:dyDescent="0.35">
      <c r="A114" s="47"/>
      <c r="B114" s="47"/>
      <c r="C114" s="199" t="s">
        <v>125</v>
      </c>
      <c r="D114" s="200"/>
      <c r="E114" s="200"/>
      <c r="F114" s="46"/>
      <c r="G114" s="45">
        <v>0</v>
      </c>
    </row>
    <row r="115" spans="1:9" x14ac:dyDescent="0.35">
      <c r="A115" s="52"/>
      <c r="B115" s="52">
        <v>3</v>
      </c>
      <c r="C115" s="198" t="s">
        <v>124</v>
      </c>
      <c r="D115" s="191"/>
      <c r="E115" s="191"/>
      <c r="F115" s="191"/>
      <c r="G115" s="191"/>
    </row>
    <row r="116" spans="1:9" ht="34.5" x14ac:dyDescent="0.35">
      <c r="A116" s="47">
        <v>1</v>
      </c>
      <c r="B116" s="8"/>
      <c r="C116" s="51" t="s">
        <v>123</v>
      </c>
      <c r="D116" s="8" t="s">
        <v>108</v>
      </c>
      <c r="E116" s="50">
        <v>4.5999999999999996</v>
      </c>
      <c r="F116" s="49">
        <v>0</v>
      </c>
      <c r="G116" s="45">
        <v>0</v>
      </c>
      <c r="H116" s="48"/>
      <c r="I116" s="48"/>
    </row>
    <row r="117" spans="1:9" ht="23" x14ac:dyDescent="0.35">
      <c r="A117" s="47">
        <v>2</v>
      </c>
      <c r="B117" s="8"/>
      <c r="C117" s="51" t="s">
        <v>122</v>
      </c>
      <c r="D117" s="8" t="s">
        <v>121</v>
      </c>
      <c r="E117" s="50">
        <v>460</v>
      </c>
      <c r="F117" s="49">
        <v>0</v>
      </c>
      <c r="G117" s="45">
        <v>0</v>
      </c>
      <c r="H117" s="48"/>
      <c r="I117" s="48"/>
    </row>
    <row r="118" spans="1:9" ht="34.5" x14ac:dyDescent="0.35">
      <c r="A118" s="47">
        <v>3</v>
      </c>
      <c r="B118" s="8"/>
      <c r="C118" s="51" t="s">
        <v>120</v>
      </c>
      <c r="D118" s="8" t="s">
        <v>108</v>
      </c>
      <c r="E118" s="50">
        <v>4.5999999999999996</v>
      </c>
      <c r="F118" s="49">
        <v>0</v>
      </c>
      <c r="G118" s="45">
        <v>0</v>
      </c>
      <c r="H118" s="48"/>
      <c r="I118" s="48"/>
    </row>
    <row r="119" spans="1:9" ht="34.5" x14ac:dyDescent="0.35">
      <c r="A119" s="47">
        <v>4</v>
      </c>
      <c r="B119" s="8"/>
      <c r="C119" s="51" t="s">
        <v>119</v>
      </c>
      <c r="D119" s="8" t="s">
        <v>108</v>
      </c>
      <c r="E119" s="50">
        <v>4.5999999999999996</v>
      </c>
      <c r="F119" s="49">
        <v>0</v>
      </c>
      <c r="G119" s="45">
        <v>0</v>
      </c>
      <c r="H119" s="48"/>
      <c r="I119" s="48"/>
    </row>
    <row r="120" spans="1:9" ht="34.5" x14ac:dyDescent="0.35">
      <c r="A120" s="47">
        <v>5</v>
      </c>
      <c r="B120" s="8"/>
      <c r="C120" s="51" t="s">
        <v>118</v>
      </c>
      <c r="D120" s="8" t="s">
        <v>108</v>
      </c>
      <c r="E120" s="50">
        <v>1.07</v>
      </c>
      <c r="F120" s="49">
        <v>0</v>
      </c>
      <c r="G120" s="45">
        <v>0</v>
      </c>
      <c r="H120" s="48"/>
      <c r="I120" s="48"/>
    </row>
    <row r="121" spans="1:9" ht="23" x14ac:dyDescent="0.35">
      <c r="A121" s="47">
        <v>6</v>
      </c>
      <c r="B121" s="8"/>
      <c r="C121" s="51" t="s">
        <v>117</v>
      </c>
      <c r="D121" s="8" t="s">
        <v>69</v>
      </c>
      <c r="E121" s="61">
        <v>0.12</v>
      </c>
      <c r="F121" s="49">
        <v>0</v>
      </c>
      <c r="G121" s="45">
        <v>0</v>
      </c>
      <c r="H121" s="48"/>
      <c r="I121" s="48"/>
    </row>
    <row r="122" spans="1:9" ht="23" x14ac:dyDescent="0.35">
      <c r="A122" s="47">
        <v>7</v>
      </c>
      <c r="B122" s="8"/>
      <c r="C122" s="51" t="s">
        <v>116</v>
      </c>
      <c r="D122" s="8" t="s">
        <v>67</v>
      </c>
      <c r="E122" s="50">
        <v>12</v>
      </c>
      <c r="F122" s="49">
        <v>0</v>
      </c>
      <c r="G122" s="45">
        <v>0</v>
      </c>
      <c r="H122" s="48"/>
      <c r="I122" s="48"/>
    </row>
    <row r="123" spans="1:9" ht="34.5" x14ac:dyDescent="0.35">
      <c r="A123" s="47">
        <v>8</v>
      </c>
      <c r="B123" s="8"/>
      <c r="C123" s="51" t="s">
        <v>115</v>
      </c>
      <c r="D123" s="8" t="s">
        <v>69</v>
      </c>
      <c r="E123" s="50">
        <v>1.5438000000000001</v>
      </c>
      <c r="F123" s="49">
        <v>0</v>
      </c>
      <c r="G123" s="45">
        <v>0</v>
      </c>
      <c r="H123" s="48"/>
      <c r="I123" s="48"/>
    </row>
    <row r="124" spans="1:9" x14ac:dyDescent="0.35">
      <c r="A124" s="47">
        <v>9</v>
      </c>
      <c r="B124" s="8"/>
      <c r="C124" s="51" t="s">
        <v>114</v>
      </c>
      <c r="D124" s="8"/>
      <c r="E124" s="61">
        <v>0</v>
      </c>
      <c r="F124" s="49">
        <v>0</v>
      </c>
      <c r="G124" s="45">
        <v>0</v>
      </c>
      <c r="H124" s="48"/>
      <c r="I124" s="48"/>
    </row>
    <row r="125" spans="1:9" ht="34.5" x14ac:dyDescent="0.35">
      <c r="A125" s="47">
        <v>10</v>
      </c>
      <c r="B125" s="8"/>
      <c r="C125" s="51" t="s">
        <v>113</v>
      </c>
      <c r="D125" s="8" t="s">
        <v>106</v>
      </c>
      <c r="E125" s="61">
        <v>0.74</v>
      </c>
      <c r="F125" s="49">
        <v>0</v>
      </c>
      <c r="G125" s="45">
        <v>0</v>
      </c>
      <c r="H125" s="48"/>
      <c r="I125" s="48"/>
    </row>
    <row r="126" spans="1:9" x14ac:dyDescent="0.35">
      <c r="A126" s="47">
        <v>11</v>
      </c>
      <c r="B126" s="8"/>
      <c r="C126" s="51" t="s">
        <v>112</v>
      </c>
      <c r="D126" s="8" t="s">
        <v>106</v>
      </c>
      <c r="E126" s="61">
        <v>0.75109999999999999</v>
      </c>
      <c r="F126" s="49">
        <v>0</v>
      </c>
      <c r="G126" s="45">
        <v>0</v>
      </c>
      <c r="H126" s="48"/>
      <c r="I126" s="48"/>
    </row>
    <row r="127" spans="1:9" x14ac:dyDescent="0.35">
      <c r="A127" s="47">
        <v>12</v>
      </c>
      <c r="B127" s="8"/>
      <c r="C127" s="51" t="s">
        <v>111</v>
      </c>
      <c r="D127" s="8" t="s">
        <v>110</v>
      </c>
      <c r="E127" s="61">
        <v>3.0200000000000001E-2</v>
      </c>
      <c r="F127" s="49">
        <v>0</v>
      </c>
      <c r="G127" s="45">
        <v>0</v>
      </c>
      <c r="H127" s="48"/>
      <c r="I127" s="48"/>
    </row>
    <row r="128" spans="1:9" ht="23" x14ac:dyDescent="0.35">
      <c r="A128" s="47">
        <v>13</v>
      </c>
      <c r="B128" s="8"/>
      <c r="C128" s="51" t="s">
        <v>109</v>
      </c>
      <c r="D128" s="8" t="s">
        <v>108</v>
      </c>
      <c r="E128" s="61">
        <v>2.7E-2</v>
      </c>
      <c r="F128" s="49">
        <v>0</v>
      </c>
      <c r="G128" s="45">
        <v>0</v>
      </c>
      <c r="H128" s="48"/>
      <c r="I128" s="48"/>
    </row>
    <row r="129" spans="1:9" ht="23" x14ac:dyDescent="0.35">
      <c r="A129" s="47">
        <v>14</v>
      </c>
      <c r="B129" s="8"/>
      <c r="C129" s="51" t="s">
        <v>107</v>
      </c>
      <c r="D129" s="8" t="s">
        <v>106</v>
      </c>
      <c r="E129" s="50">
        <v>1</v>
      </c>
      <c r="F129" s="49">
        <v>0</v>
      </c>
      <c r="G129" s="45">
        <v>0</v>
      </c>
      <c r="H129" s="48"/>
      <c r="I129" s="48"/>
    </row>
    <row r="130" spans="1:9" x14ac:dyDescent="0.35">
      <c r="A130" s="47"/>
      <c r="B130" s="47"/>
      <c r="C130" s="199" t="s">
        <v>105</v>
      </c>
      <c r="D130" s="200"/>
      <c r="E130" s="200"/>
      <c r="F130" s="46"/>
      <c r="G130" s="45">
        <v>0</v>
      </c>
    </row>
    <row r="131" spans="1:9" x14ac:dyDescent="0.35">
      <c r="A131" s="47"/>
      <c r="B131" s="47"/>
      <c r="C131" s="199" t="s">
        <v>104</v>
      </c>
      <c r="D131" s="200"/>
      <c r="E131" s="200"/>
      <c r="F131" s="46"/>
      <c r="G131" s="45">
        <v>0</v>
      </c>
    </row>
    <row r="132" spans="1:9" x14ac:dyDescent="0.35">
      <c r="A132" s="47"/>
      <c r="B132" s="47"/>
      <c r="C132" s="201" t="s">
        <v>62</v>
      </c>
      <c r="D132" s="202"/>
      <c r="E132" s="202"/>
      <c r="F132" s="46"/>
      <c r="G132" s="45">
        <v>0</v>
      </c>
    </row>
    <row r="133" spans="1:9" x14ac:dyDescent="0.35">
      <c r="A133" s="47"/>
      <c r="B133" s="47"/>
      <c r="C133" s="199" t="s">
        <v>103</v>
      </c>
      <c r="D133" s="200"/>
      <c r="E133" s="200"/>
      <c r="F133" s="46"/>
      <c r="G133" s="45">
        <v>0</v>
      </c>
    </row>
    <row r="135" spans="1:9" x14ac:dyDescent="0.35">
      <c r="B135" s="197" t="s">
        <v>35</v>
      </c>
      <c r="C135" s="197"/>
      <c r="D135" s="197"/>
      <c r="E135" s="197"/>
      <c r="F135" s="197"/>
      <c r="G135" s="197"/>
    </row>
  </sheetData>
  <mergeCells count="32">
    <mergeCell ref="C2:F2"/>
    <mergeCell ref="C3:F3"/>
    <mergeCell ref="A5:G6"/>
    <mergeCell ref="A7:G8"/>
    <mergeCell ref="A9:G10"/>
    <mergeCell ref="D11:G11"/>
    <mergeCell ref="A11:B11"/>
    <mergeCell ref="B64:G64"/>
    <mergeCell ref="C67:F67"/>
    <mergeCell ref="C68:F68"/>
    <mergeCell ref="E12:E13"/>
    <mergeCell ref="C14:G14"/>
    <mergeCell ref="C59:E59"/>
    <mergeCell ref="C60:E60"/>
    <mergeCell ref="C61:E61"/>
    <mergeCell ref="C62:E62"/>
    <mergeCell ref="A70:G71"/>
    <mergeCell ref="A72:G73"/>
    <mergeCell ref="A74:G75"/>
    <mergeCell ref="D76:G76"/>
    <mergeCell ref="A76:B76"/>
    <mergeCell ref="E77:E78"/>
    <mergeCell ref="C79:G79"/>
    <mergeCell ref="C100:E100"/>
    <mergeCell ref="C101:G101"/>
    <mergeCell ref="C114:E114"/>
    <mergeCell ref="B135:G135"/>
    <mergeCell ref="C115:G115"/>
    <mergeCell ref="C130:E130"/>
    <mergeCell ref="C131:E131"/>
    <mergeCell ref="C132:E132"/>
    <mergeCell ref="C133:E133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E113-FD85-4D5E-B64A-8FA51A830F7A}">
  <dimension ref="A1:G285"/>
  <sheetViews>
    <sheetView workbookViewId="0">
      <selection activeCell="C1" sqref="C1"/>
    </sheetView>
  </sheetViews>
  <sheetFormatPr defaultColWidth="9.1796875" defaultRowHeight="11.5" x14ac:dyDescent="0.25"/>
  <cols>
    <col min="1" max="1" width="7.7265625" style="5" customWidth="1"/>
    <col min="2" max="2" width="10.7265625" style="5" customWidth="1"/>
    <col min="3" max="3" width="35.7265625" style="5" customWidth="1"/>
    <col min="4" max="5" width="10.7265625" style="5" customWidth="1"/>
    <col min="6" max="7" width="10.7265625" style="62" customWidth="1"/>
    <col min="8" max="16384" width="9.1796875" style="5"/>
  </cols>
  <sheetData>
    <row r="1" spans="1:7" x14ac:dyDescent="0.25">
      <c r="A1" s="64" t="s">
        <v>223</v>
      </c>
      <c r="B1" s="64"/>
      <c r="C1" s="64"/>
      <c r="D1" s="64"/>
      <c r="E1" s="64"/>
      <c r="F1" s="63"/>
      <c r="G1" s="77" t="s">
        <v>222</v>
      </c>
    </row>
    <row r="2" spans="1:7" x14ac:dyDescent="0.25">
      <c r="A2" s="5" t="s">
        <v>221</v>
      </c>
      <c r="G2" s="80" t="s">
        <v>221</v>
      </c>
    </row>
    <row r="3" spans="1:7" x14ac:dyDescent="0.25">
      <c r="C3" s="5" t="s">
        <v>220</v>
      </c>
      <c r="G3" s="80"/>
    </row>
    <row r="4" spans="1:7" x14ac:dyDescent="0.25">
      <c r="A4" s="5" t="s">
        <v>219</v>
      </c>
      <c r="G4" s="80" t="s">
        <v>219</v>
      </c>
    </row>
    <row r="6" spans="1:7" ht="18" x14ac:dyDescent="0.4">
      <c r="D6" s="79" t="s">
        <v>397</v>
      </c>
    </row>
    <row r="7" spans="1:7" x14ac:dyDescent="0.25">
      <c r="D7" s="78" t="s">
        <v>6</v>
      </c>
    </row>
    <row r="9" spans="1:7" ht="12" x14ac:dyDescent="0.25">
      <c r="A9" s="213" t="s">
        <v>217</v>
      </c>
      <c r="B9" s="213"/>
      <c r="C9" s="214" t="s">
        <v>216</v>
      </c>
      <c r="D9" s="214"/>
      <c r="E9" s="214"/>
      <c r="F9" s="215"/>
      <c r="G9" s="215"/>
    </row>
    <row r="10" spans="1:7" ht="12" x14ac:dyDescent="0.25">
      <c r="A10" s="213" t="s">
        <v>215</v>
      </c>
      <c r="B10" s="213"/>
      <c r="C10" s="214" t="s">
        <v>214</v>
      </c>
      <c r="D10" s="214"/>
      <c r="E10" s="214"/>
      <c r="F10" s="215"/>
      <c r="G10" s="215"/>
    </row>
    <row r="11" spans="1:7" ht="12" x14ac:dyDescent="0.25">
      <c r="A11" s="213" t="s">
        <v>213</v>
      </c>
      <c r="B11" s="213"/>
      <c r="C11" s="214" t="s">
        <v>396</v>
      </c>
      <c r="D11" s="214"/>
      <c r="E11" s="214"/>
      <c r="F11" s="215"/>
      <c r="G11" s="215"/>
    </row>
    <row r="12" spans="1:7" x14ac:dyDescent="0.25">
      <c r="A12" s="216">
        <v>45986</v>
      </c>
      <c r="B12" s="216"/>
      <c r="F12" s="77" t="s">
        <v>211</v>
      </c>
      <c r="G12" s="77">
        <f>G69</f>
        <v>0</v>
      </c>
    </row>
    <row r="13" spans="1:7" x14ac:dyDescent="0.25">
      <c r="A13" s="217" t="s">
        <v>210</v>
      </c>
      <c r="B13" s="217" t="s">
        <v>209</v>
      </c>
      <c r="C13" s="217" t="s">
        <v>208</v>
      </c>
      <c r="D13" s="217" t="s">
        <v>207</v>
      </c>
      <c r="E13" s="219" t="s">
        <v>50</v>
      </c>
      <c r="F13" s="221" t="s">
        <v>43</v>
      </c>
      <c r="G13" s="223" t="s">
        <v>42</v>
      </c>
    </row>
    <row r="14" spans="1:7" x14ac:dyDescent="0.25">
      <c r="A14" s="218"/>
      <c r="B14" s="218"/>
      <c r="C14" s="218"/>
      <c r="D14" s="218"/>
      <c r="E14" s="220"/>
      <c r="F14" s="222"/>
      <c r="G14" s="224"/>
    </row>
    <row r="15" spans="1:7" x14ac:dyDescent="0.25">
      <c r="C15" s="64" t="s">
        <v>350</v>
      </c>
      <c r="D15" s="64"/>
    </row>
    <row r="16" spans="1:7" ht="34.5" x14ac:dyDescent="0.25">
      <c r="A16" s="76">
        <v>1</v>
      </c>
      <c r="B16" s="75"/>
      <c r="C16" s="74" t="s">
        <v>395</v>
      </c>
      <c r="D16" s="73" t="s">
        <v>64</v>
      </c>
      <c r="E16" s="72">
        <v>1</v>
      </c>
      <c r="F16" s="71"/>
      <c r="G16" s="71">
        <f t="shared" ref="G16:G53" si="0">ROUND(E16*F16,2)</f>
        <v>0</v>
      </c>
    </row>
    <row r="17" spans="1:7" ht="34.5" x14ac:dyDescent="0.25">
      <c r="A17" s="76">
        <v>3</v>
      </c>
      <c r="B17" s="75"/>
      <c r="C17" s="74" t="s">
        <v>394</v>
      </c>
      <c r="D17" s="73" t="s">
        <v>64</v>
      </c>
      <c r="E17" s="72">
        <v>1</v>
      </c>
      <c r="F17" s="71"/>
      <c r="G17" s="71">
        <f t="shared" si="0"/>
        <v>0</v>
      </c>
    </row>
    <row r="18" spans="1:7" ht="46" x14ac:dyDescent="0.25">
      <c r="A18" s="76">
        <v>4</v>
      </c>
      <c r="B18" s="75"/>
      <c r="C18" s="74" t="s">
        <v>361</v>
      </c>
      <c r="D18" s="73" t="s">
        <v>64</v>
      </c>
      <c r="E18" s="72">
        <v>1</v>
      </c>
      <c r="F18" s="71"/>
      <c r="G18" s="71">
        <f t="shared" si="0"/>
        <v>0</v>
      </c>
    </row>
    <row r="19" spans="1:7" ht="23" x14ac:dyDescent="0.25">
      <c r="A19" s="76">
        <v>6</v>
      </c>
      <c r="B19" s="75"/>
      <c r="C19" s="74" t="s">
        <v>393</v>
      </c>
      <c r="D19" s="73" t="s">
        <v>64</v>
      </c>
      <c r="E19" s="72">
        <v>1</v>
      </c>
      <c r="F19" s="71"/>
      <c r="G19" s="71">
        <f t="shared" si="0"/>
        <v>0</v>
      </c>
    </row>
    <row r="20" spans="1:7" x14ac:dyDescent="0.25">
      <c r="A20" s="76">
        <v>7</v>
      </c>
      <c r="B20" s="75"/>
      <c r="C20" s="74" t="s">
        <v>392</v>
      </c>
      <c r="D20" s="73" t="s">
        <v>40</v>
      </c>
      <c r="E20" s="72">
        <v>1</v>
      </c>
      <c r="F20" s="71"/>
      <c r="G20" s="71">
        <f t="shared" si="0"/>
        <v>0</v>
      </c>
    </row>
    <row r="21" spans="1:7" ht="34.5" x14ac:dyDescent="0.25">
      <c r="A21" s="76">
        <v>8</v>
      </c>
      <c r="B21" s="75"/>
      <c r="C21" s="74" t="s">
        <v>358</v>
      </c>
      <c r="D21" s="73" t="s">
        <v>67</v>
      </c>
      <c r="E21" s="72">
        <v>16</v>
      </c>
      <c r="F21" s="71"/>
      <c r="G21" s="71">
        <f t="shared" si="0"/>
        <v>0</v>
      </c>
    </row>
    <row r="22" spans="1:7" ht="34.5" x14ac:dyDescent="0.25">
      <c r="A22" s="76">
        <v>9</v>
      </c>
      <c r="B22" s="75"/>
      <c r="C22" s="74" t="s">
        <v>356</v>
      </c>
      <c r="D22" s="73" t="s">
        <v>67</v>
      </c>
      <c r="E22" s="72">
        <v>8.16</v>
      </c>
      <c r="F22" s="71"/>
      <c r="G22" s="71">
        <f t="shared" si="0"/>
        <v>0</v>
      </c>
    </row>
    <row r="23" spans="1:7" ht="34.5" x14ac:dyDescent="0.25">
      <c r="A23" s="76">
        <v>10</v>
      </c>
      <c r="B23" s="75"/>
      <c r="C23" s="74" t="s">
        <v>355</v>
      </c>
      <c r="D23" s="73" t="s">
        <v>67</v>
      </c>
      <c r="E23" s="72">
        <v>8.16</v>
      </c>
      <c r="F23" s="71"/>
      <c r="G23" s="71">
        <f t="shared" si="0"/>
        <v>0</v>
      </c>
    </row>
    <row r="24" spans="1:7" ht="34.5" x14ac:dyDescent="0.25">
      <c r="A24" s="76">
        <v>11</v>
      </c>
      <c r="B24" s="75"/>
      <c r="C24" s="74" t="s">
        <v>391</v>
      </c>
      <c r="D24" s="73" t="s">
        <v>64</v>
      </c>
      <c r="E24" s="72">
        <v>2</v>
      </c>
      <c r="F24" s="71"/>
      <c r="G24" s="71">
        <f t="shared" si="0"/>
        <v>0</v>
      </c>
    </row>
    <row r="25" spans="1:7" ht="46" x14ac:dyDescent="0.25">
      <c r="A25" s="76">
        <v>12</v>
      </c>
      <c r="B25" s="75"/>
      <c r="C25" s="74" t="s">
        <v>390</v>
      </c>
      <c r="D25" s="73" t="s">
        <v>64</v>
      </c>
      <c r="E25" s="72">
        <v>8</v>
      </c>
      <c r="F25" s="71"/>
      <c r="G25" s="71">
        <f t="shared" si="0"/>
        <v>0</v>
      </c>
    </row>
    <row r="26" spans="1:7" ht="46" x14ac:dyDescent="0.25">
      <c r="A26" s="76">
        <v>13</v>
      </c>
      <c r="B26" s="75"/>
      <c r="C26" s="74" t="s">
        <v>332</v>
      </c>
      <c r="D26" s="73" t="s">
        <v>67</v>
      </c>
      <c r="E26" s="72">
        <v>5</v>
      </c>
      <c r="F26" s="71"/>
      <c r="G26" s="71">
        <f t="shared" si="0"/>
        <v>0</v>
      </c>
    </row>
    <row r="27" spans="1:7" ht="23" x14ac:dyDescent="0.25">
      <c r="A27" s="76">
        <v>14</v>
      </c>
      <c r="B27" s="75"/>
      <c r="C27" s="74" t="s">
        <v>389</v>
      </c>
      <c r="D27" s="73" t="s">
        <v>64</v>
      </c>
      <c r="E27" s="72">
        <v>5</v>
      </c>
      <c r="F27" s="71"/>
      <c r="G27" s="71">
        <f t="shared" si="0"/>
        <v>0</v>
      </c>
    </row>
    <row r="28" spans="1:7" ht="34.5" x14ac:dyDescent="0.25">
      <c r="A28" s="76">
        <v>15</v>
      </c>
      <c r="B28" s="75"/>
      <c r="C28" s="74" t="s">
        <v>388</v>
      </c>
      <c r="D28" s="73" t="s">
        <v>64</v>
      </c>
      <c r="E28" s="72">
        <v>4</v>
      </c>
      <c r="F28" s="71"/>
      <c r="G28" s="71">
        <f t="shared" si="0"/>
        <v>0</v>
      </c>
    </row>
    <row r="29" spans="1:7" x14ac:dyDescent="0.25">
      <c r="A29" s="76">
        <v>16</v>
      </c>
      <c r="B29" s="75"/>
      <c r="C29" s="74" t="s">
        <v>387</v>
      </c>
      <c r="D29" s="73" t="s">
        <v>64</v>
      </c>
      <c r="E29" s="72">
        <v>1</v>
      </c>
      <c r="F29" s="71"/>
      <c r="G29" s="71">
        <f t="shared" si="0"/>
        <v>0</v>
      </c>
    </row>
    <row r="30" spans="1:7" x14ac:dyDescent="0.25">
      <c r="A30" s="76">
        <v>17</v>
      </c>
      <c r="B30" s="75"/>
      <c r="C30" s="74" t="s">
        <v>386</v>
      </c>
      <c r="D30" s="73" t="s">
        <v>64</v>
      </c>
      <c r="E30" s="72">
        <v>3</v>
      </c>
      <c r="F30" s="71"/>
      <c r="G30" s="71">
        <f t="shared" si="0"/>
        <v>0</v>
      </c>
    </row>
    <row r="31" spans="1:7" ht="34.5" x14ac:dyDescent="0.25">
      <c r="A31" s="76">
        <v>18</v>
      </c>
      <c r="B31" s="75"/>
      <c r="C31" s="74" t="s">
        <v>385</v>
      </c>
      <c r="D31" s="73" t="s">
        <v>64</v>
      </c>
      <c r="E31" s="72">
        <v>20</v>
      </c>
      <c r="F31" s="71"/>
      <c r="G31" s="71">
        <f t="shared" si="0"/>
        <v>0</v>
      </c>
    </row>
    <row r="32" spans="1:7" x14ac:dyDescent="0.25">
      <c r="A32" s="76">
        <v>19</v>
      </c>
      <c r="B32" s="75"/>
      <c r="C32" s="74" t="s">
        <v>384</v>
      </c>
      <c r="D32" s="73" t="s">
        <v>64</v>
      </c>
      <c r="E32" s="72">
        <v>1</v>
      </c>
      <c r="F32" s="71"/>
      <c r="G32" s="71">
        <f t="shared" si="0"/>
        <v>0</v>
      </c>
    </row>
    <row r="33" spans="1:7" x14ac:dyDescent="0.25">
      <c r="A33" s="76">
        <v>20</v>
      </c>
      <c r="B33" s="75"/>
      <c r="C33" s="74" t="s">
        <v>383</v>
      </c>
      <c r="D33" s="73" t="s">
        <v>64</v>
      </c>
      <c r="E33" s="72">
        <v>1</v>
      </c>
      <c r="F33" s="71"/>
      <c r="G33" s="71">
        <f t="shared" si="0"/>
        <v>0</v>
      </c>
    </row>
    <row r="34" spans="1:7" x14ac:dyDescent="0.25">
      <c r="A34" s="76">
        <v>21</v>
      </c>
      <c r="B34" s="75"/>
      <c r="C34" s="74" t="s">
        <v>382</v>
      </c>
      <c r="D34" s="73" t="s">
        <v>64</v>
      </c>
      <c r="E34" s="72">
        <v>12</v>
      </c>
      <c r="F34" s="71"/>
      <c r="G34" s="71">
        <f t="shared" si="0"/>
        <v>0</v>
      </c>
    </row>
    <row r="35" spans="1:7" x14ac:dyDescent="0.25">
      <c r="A35" s="76">
        <v>22</v>
      </c>
      <c r="B35" s="75"/>
      <c r="C35" s="74" t="s">
        <v>381</v>
      </c>
      <c r="D35" s="73" t="s">
        <v>64</v>
      </c>
      <c r="E35" s="72">
        <v>6</v>
      </c>
      <c r="F35" s="71"/>
      <c r="G35" s="71">
        <f t="shared" si="0"/>
        <v>0</v>
      </c>
    </row>
    <row r="36" spans="1:7" ht="23" x14ac:dyDescent="0.25">
      <c r="A36" s="76">
        <v>23</v>
      </c>
      <c r="B36" s="75"/>
      <c r="C36" s="74" t="s">
        <v>380</v>
      </c>
      <c r="D36" s="73" t="s">
        <v>64</v>
      </c>
      <c r="E36" s="72">
        <v>2</v>
      </c>
      <c r="F36" s="71"/>
      <c r="G36" s="71">
        <f t="shared" si="0"/>
        <v>0</v>
      </c>
    </row>
    <row r="37" spans="1:7" x14ac:dyDescent="0.25">
      <c r="A37" s="76">
        <v>24</v>
      </c>
      <c r="B37" s="75"/>
      <c r="C37" s="74" t="s">
        <v>379</v>
      </c>
      <c r="D37" s="73" t="s">
        <v>64</v>
      </c>
      <c r="E37" s="72">
        <v>1</v>
      </c>
      <c r="F37" s="71"/>
      <c r="G37" s="71">
        <f t="shared" si="0"/>
        <v>0</v>
      </c>
    </row>
    <row r="38" spans="1:7" x14ac:dyDescent="0.25">
      <c r="A38" s="76">
        <v>25</v>
      </c>
      <c r="B38" s="75"/>
      <c r="C38" s="74" t="s">
        <v>378</v>
      </c>
      <c r="D38" s="73" t="s">
        <v>64</v>
      </c>
      <c r="E38" s="72">
        <v>1</v>
      </c>
      <c r="F38" s="71"/>
      <c r="G38" s="71">
        <f t="shared" si="0"/>
        <v>0</v>
      </c>
    </row>
    <row r="39" spans="1:7" ht="34.5" x14ac:dyDescent="0.25">
      <c r="A39" s="76">
        <v>26</v>
      </c>
      <c r="B39" s="75"/>
      <c r="C39" s="74" t="s">
        <v>377</v>
      </c>
      <c r="D39" s="73" t="s">
        <v>64</v>
      </c>
      <c r="E39" s="72">
        <v>5</v>
      </c>
      <c r="F39" s="71"/>
      <c r="G39" s="71">
        <f t="shared" si="0"/>
        <v>0</v>
      </c>
    </row>
    <row r="40" spans="1:7" x14ac:dyDescent="0.25">
      <c r="A40" s="76">
        <v>27</v>
      </c>
      <c r="B40" s="75"/>
      <c r="C40" s="74" t="s">
        <v>376</v>
      </c>
      <c r="D40" s="73" t="s">
        <v>64</v>
      </c>
      <c r="E40" s="72">
        <v>1</v>
      </c>
      <c r="F40" s="71"/>
      <c r="G40" s="71">
        <f t="shared" si="0"/>
        <v>0</v>
      </c>
    </row>
    <row r="41" spans="1:7" x14ac:dyDescent="0.25">
      <c r="A41" s="76">
        <v>28</v>
      </c>
      <c r="B41" s="75"/>
      <c r="C41" s="74" t="s">
        <v>375</v>
      </c>
      <c r="D41" s="73" t="s">
        <v>64</v>
      </c>
      <c r="E41" s="72">
        <v>1</v>
      </c>
      <c r="F41" s="71"/>
      <c r="G41" s="71">
        <f t="shared" si="0"/>
        <v>0</v>
      </c>
    </row>
    <row r="42" spans="1:7" ht="34.5" x14ac:dyDescent="0.25">
      <c r="A42" s="76">
        <v>29</v>
      </c>
      <c r="B42" s="75"/>
      <c r="C42" s="74" t="s">
        <v>374</v>
      </c>
      <c r="D42" s="73" t="s">
        <v>67</v>
      </c>
      <c r="E42" s="72">
        <v>109</v>
      </c>
      <c r="F42" s="71"/>
      <c r="G42" s="71">
        <f t="shared" si="0"/>
        <v>0</v>
      </c>
    </row>
    <row r="43" spans="1:7" ht="23" x14ac:dyDescent="0.25">
      <c r="A43" s="76">
        <v>30</v>
      </c>
      <c r="B43" s="75"/>
      <c r="C43" s="74" t="s">
        <v>373</v>
      </c>
      <c r="D43" s="73" t="s">
        <v>67</v>
      </c>
      <c r="E43" s="72">
        <v>6</v>
      </c>
      <c r="F43" s="71"/>
      <c r="G43" s="71">
        <f t="shared" si="0"/>
        <v>0</v>
      </c>
    </row>
    <row r="44" spans="1:7" ht="34.5" x14ac:dyDescent="0.25">
      <c r="A44" s="76">
        <v>31</v>
      </c>
      <c r="B44" s="75"/>
      <c r="C44" s="74" t="s">
        <v>372</v>
      </c>
      <c r="D44" s="73" t="s">
        <v>67</v>
      </c>
      <c r="E44" s="72">
        <v>12</v>
      </c>
      <c r="F44" s="71"/>
      <c r="G44" s="71">
        <f t="shared" si="0"/>
        <v>0</v>
      </c>
    </row>
    <row r="45" spans="1:7" x14ac:dyDescent="0.25">
      <c r="A45" s="76">
        <v>32</v>
      </c>
      <c r="B45" s="75"/>
      <c r="C45" s="74" t="s">
        <v>371</v>
      </c>
      <c r="D45" s="73" t="s">
        <v>67</v>
      </c>
      <c r="E45" s="72">
        <v>8.08</v>
      </c>
      <c r="F45" s="71"/>
      <c r="G45" s="71">
        <f t="shared" si="0"/>
        <v>0</v>
      </c>
    </row>
    <row r="46" spans="1:7" x14ac:dyDescent="0.25">
      <c r="A46" s="76">
        <v>33</v>
      </c>
      <c r="B46" s="75"/>
      <c r="C46" s="74" t="s">
        <v>370</v>
      </c>
      <c r="D46" s="73" t="s">
        <v>67</v>
      </c>
      <c r="E46" s="72">
        <v>36.36</v>
      </c>
      <c r="F46" s="71"/>
      <c r="G46" s="71">
        <f t="shared" si="0"/>
        <v>0</v>
      </c>
    </row>
    <row r="47" spans="1:7" x14ac:dyDescent="0.25">
      <c r="A47" s="76">
        <v>34</v>
      </c>
      <c r="B47" s="75"/>
      <c r="C47" s="74" t="s">
        <v>369</v>
      </c>
      <c r="D47" s="73" t="s">
        <v>67</v>
      </c>
      <c r="E47" s="72">
        <v>65.650000000000006</v>
      </c>
      <c r="F47" s="71"/>
      <c r="G47" s="71">
        <f t="shared" si="0"/>
        <v>0</v>
      </c>
    </row>
    <row r="48" spans="1:7" x14ac:dyDescent="0.25">
      <c r="A48" s="76">
        <v>35</v>
      </c>
      <c r="B48" s="75"/>
      <c r="C48" s="74" t="s">
        <v>368</v>
      </c>
      <c r="D48" s="73" t="s">
        <v>67</v>
      </c>
      <c r="E48" s="72">
        <v>6.06</v>
      </c>
      <c r="F48" s="71"/>
      <c r="G48" s="71">
        <f t="shared" si="0"/>
        <v>0</v>
      </c>
    </row>
    <row r="49" spans="1:7" x14ac:dyDescent="0.25">
      <c r="A49" s="76">
        <v>36</v>
      </c>
      <c r="B49" s="75"/>
      <c r="C49" s="74" t="s">
        <v>367</v>
      </c>
      <c r="D49" s="73" t="s">
        <v>67</v>
      </c>
      <c r="E49" s="72">
        <v>12.12</v>
      </c>
      <c r="F49" s="71"/>
      <c r="G49" s="71">
        <f t="shared" si="0"/>
        <v>0</v>
      </c>
    </row>
    <row r="50" spans="1:7" ht="34.5" x14ac:dyDescent="0.25">
      <c r="A50" s="76">
        <v>37</v>
      </c>
      <c r="B50" s="75"/>
      <c r="C50" s="74" t="s">
        <v>366</v>
      </c>
      <c r="D50" s="73" t="s">
        <v>106</v>
      </c>
      <c r="E50" s="72">
        <v>1.1000000000000001</v>
      </c>
      <c r="F50" s="71"/>
      <c r="G50" s="71">
        <f t="shared" si="0"/>
        <v>0</v>
      </c>
    </row>
    <row r="51" spans="1:7" ht="23" x14ac:dyDescent="0.25">
      <c r="A51" s="76">
        <v>38</v>
      </c>
      <c r="B51" s="75"/>
      <c r="C51" s="74" t="s">
        <v>365</v>
      </c>
      <c r="D51" s="73" t="s">
        <v>364</v>
      </c>
      <c r="E51" s="72">
        <v>11.22</v>
      </c>
      <c r="F51" s="71"/>
      <c r="G51" s="71">
        <f t="shared" si="0"/>
        <v>0</v>
      </c>
    </row>
    <row r="52" spans="1:7" ht="23" x14ac:dyDescent="0.25">
      <c r="A52" s="76">
        <v>39</v>
      </c>
      <c r="B52" s="75"/>
      <c r="C52" s="74" t="s">
        <v>363</v>
      </c>
      <c r="D52" s="73" t="s">
        <v>64</v>
      </c>
      <c r="E52" s="72">
        <v>2</v>
      </c>
      <c r="F52" s="71"/>
      <c r="G52" s="71">
        <f t="shared" si="0"/>
        <v>0</v>
      </c>
    </row>
    <row r="53" spans="1:7" x14ac:dyDescent="0.25">
      <c r="A53" s="76">
        <v>40</v>
      </c>
      <c r="B53" s="75"/>
      <c r="C53" s="74" t="s">
        <v>353</v>
      </c>
      <c r="D53" s="73" t="s">
        <v>229</v>
      </c>
      <c r="E53" s="72">
        <v>0.15</v>
      </c>
      <c r="F53" s="71"/>
      <c r="G53" s="71">
        <f t="shared" si="0"/>
        <v>0</v>
      </c>
    </row>
    <row r="54" spans="1:7" x14ac:dyDescent="0.25">
      <c r="A54" s="70"/>
      <c r="B54" s="69"/>
      <c r="C54" s="66" t="s">
        <v>345</v>
      </c>
      <c r="D54" s="66"/>
      <c r="E54" s="66"/>
      <c r="F54" s="65"/>
      <c r="G54" s="67">
        <f>SUM(G16:G53)</f>
        <v>0</v>
      </c>
    </row>
    <row r="55" spans="1:7" x14ac:dyDescent="0.25">
      <c r="C55" s="64" t="s">
        <v>344</v>
      </c>
      <c r="D55" s="64"/>
    </row>
    <row r="56" spans="1:7" ht="46" x14ac:dyDescent="0.25">
      <c r="A56" s="76">
        <v>41</v>
      </c>
      <c r="B56" s="75"/>
      <c r="C56" s="74" t="s">
        <v>362</v>
      </c>
      <c r="D56" s="73" t="s">
        <v>64</v>
      </c>
      <c r="E56" s="72">
        <v>1</v>
      </c>
      <c r="F56" s="71"/>
      <c r="G56" s="71">
        <f t="shared" ref="G56:G65" si="1">ROUND(E56*F56,2)</f>
        <v>0</v>
      </c>
    </row>
    <row r="57" spans="1:7" ht="46" x14ac:dyDescent="0.25">
      <c r="A57" s="76">
        <v>42</v>
      </c>
      <c r="B57" s="75"/>
      <c r="C57" s="74" t="s">
        <v>361</v>
      </c>
      <c r="D57" s="73" t="s">
        <v>64</v>
      </c>
      <c r="E57" s="72">
        <v>4</v>
      </c>
      <c r="F57" s="71"/>
      <c r="G57" s="71">
        <f t="shared" si="1"/>
        <v>0</v>
      </c>
    </row>
    <row r="58" spans="1:7" ht="34.5" x14ac:dyDescent="0.25">
      <c r="A58" s="76">
        <v>45</v>
      </c>
      <c r="B58" s="75"/>
      <c r="C58" s="74" t="s">
        <v>360</v>
      </c>
      <c r="D58" s="73" t="s">
        <v>64</v>
      </c>
      <c r="E58" s="72">
        <v>4</v>
      </c>
      <c r="F58" s="71"/>
      <c r="G58" s="71">
        <f t="shared" si="1"/>
        <v>0</v>
      </c>
    </row>
    <row r="59" spans="1:7" ht="23" x14ac:dyDescent="0.25">
      <c r="A59" s="76">
        <v>46</v>
      </c>
      <c r="B59" s="75"/>
      <c r="C59" s="74" t="s">
        <v>359</v>
      </c>
      <c r="D59" s="73" t="s">
        <v>64</v>
      </c>
      <c r="E59" s="72">
        <v>1</v>
      </c>
      <c r="F59" s="71"/>
      <c r="G59" s="71">
        <f t="shared" si="1"/>
        <v>0</v>
      </c>
    </row>
    <row r="60" spans="1:7" ht="34.5" x14ac:dyDescent="0.25">
      <c r="A60" s="76">
        <v>49</v>
      </c>
      <c r="B60" s="75"/>
      <c r="C60" s="74" t="s">
        <v>358</v>
      </c>
      <c r="D60" s="73" t="s">
        <v>67</v>
      </c>
      <c r="E60" s="72">
        <v>123</v>
      </c>
      <c r="F60" s="71"/>
      <c r="G60" s="71">
        <f t="shared" si="1"/>
        <v>0</v>
      </c>
    </row>
    <row r="61" spans="1:7" ht="34.5" x14ac:dyDescent="0.25">
      <c r="A61" s="76">
        <v>50</v>
      </c>
      <c r="B61" s="75"/>
      <c r="C61" s="74" t="s">
        <v>357</v>
      </c>
      <c r="D61" s="73" t="s">
        <v>67</v>
      </c>
      <c r="E61" s="72">
        <v>56.1</v>
      </c>
      <c r="F61" s="71"/>
      <c r="G61" s="71">
        <f t="shared" si="1"/>
        <v>0</v>
      </c>
    </row>
    <row r="62" spans="1:7" ht="34.5" x14ac:dyDescent="0.25">
      <c r="A62" s="76">
        <v>51</v>
      </c>
      <c r="B62" s="75"/>
      <c r="C62" s="74" t="s">
        <v>356</v>
      </c>
      <c r="D62" s="73" t="s">
        <v>67</v>
      </c>
      <c r="E62" s="72">
        <v>7.14</v>
      </c>
      <c r="F62" s="71"/>
      <c r="G62" s="71">
        <f t="shared" si="1"/>
        <v>0</v>
      </c>
    </row>
    <row r="63" spans="1:7" ht="34.5" x14ac:dyDescent="0.25">
      <c r="A63" s="76">
        <v>52</v>
      </c>
      <c r="B63" s="75"/>
      <c r="C63" s="74" t="s">
        <v>355</v>
      </c>
      <c r="D63" s="73" t="s">
        <v>67</v>
      </c>
      <c r="E63" s="72">
        <v>62.22</v>
      </c>
      <c r="F63" s="71"/>
      <c r="G63" s="71">
        <f t="shared" si="1"/>
        <v>0</v>
      </c>
    </row>
    <row r="64" spans="1:7" ht="23" x14ac:dyDescent="0.25">
      <c r="A64" s="76">
        <v>53</v>
      </c>
      <c r="B64" s="75"/>
      <c r="C64" s="74" t="s">
        <v>354</v>
      </c>
      <c r="D64" s="73" t="s">
        <v>64</v>
      </c>
      <c r="E64" s="72">
        <v>2</v>
      </c>
      <c r="F64" s="71"/>
      <c r="G64" s="71">
        <f t="shared" si="1"/>
        <v>0</v>
      </c>
    </row>
    <row r="65" spans="1:7" x14ac:dyDescent="0.25">
      <c r="A65" s="76">
        <v>56</v>
      </c>
      <c r="B65" s="75"/>
      <c r="C65" s="74" t="s">
        <v>353</v>
      </c>
      <c r="D65" s="73" t="s">
        <v>229</v>
      </c>
      <c r="E65" s="72">
        <v>1.23</v>
      </c>
      <c r="F65" s="71"/>
      <c r="G65" s="71">
        <f t="shared" si="1"/>
        <v>0</v>
      </c>
    </row>
    <row r="66" spans="1:7" x14ac:dyDescent="0.25">
      <c r="A66" s="70"/>
      <c r="B66" s="69"/>
      <c r="C66" s="66" t="s">
        <v>337</v>
      </c>
      <c r="D66" s="66"/>
      <c r="E66" s="66"/>
      <c r="F66" s="65"/>
      <c r="G66" s="67">
        <f>SUM(G56:G65)</f>
        <v>0</v>
      </c>
    </row>
    <row r="67" spans="1:7" x14ac:dyDescent="0.25">
      <c r="A67" s="64"/>
      <c r="B67" s="64" t="s">
        <v>202</v>
      </c>
      <c r="C67" s="64"/>
      <c r="D67" s="64"/>
      <c r="E67" s="64"/>
      <c r="F67" s="63"/>
      <c r="G67" s="63">
        <f>SUM(G54,G66)</f>
        <v>0</v>
      </c>
    </row>
    <row r="68" spans="1:7" x14ac:dyDescent="0.25">
      <c r="A68" s="68"/>
      <c r="B68" s="66"/>
      <c r="C68" s="66" t="s">
        <v>201</v>
      </c>
      <c r="D68" s="66" t="s">
        <v>200</v>
      </c>
      <c r="E68" s="66"/>
      <c r="F68" s="65"/>
      <c r="G68" s="67">
        <f>ROUND(G67*0.21,2)</f>
        <v>0</v>
      </c>
    </row>
    <row r="69" spans="1:7" x14ac:dyDescent="0.25">
      <c r="A69" s="66"/>
      <c r="B69" s="66" t="s">
        <v>199</v>
      </c>
      <c r="C69" s="66"/>
      <c r="D69" s="66"/>
      <c r="E69" s="66"/>
      <c r="F69" s="65"/>
      <c r="G69" s="65">
        <f>G67+G68</f>
        <v>0</v>
      </c>
    </row>
    <row r="70" spans="1:7" x14ac:dyDescent="0.25">
      <c r="A70" s="64"/>
      <c r="B70" s="64"/>
      <c r="C70" s="64"/>
      <c r="D70" s="64"/>
      <c r="E70" s="64"/>
      <c r="F70" s="63"/>
      <c r="G70" s="63"/>
    </row>
    <row r="71" spans="1:7" x14ac:dyDescent="0.25">
      <c r="C71" s="5" t="s">
        <v>352</v>
      </c>
    </row>
    <row r="74" spans="1:7" x14ac:dyDescent="0.25">
      <c r="A74" s="64" t="s">
        <v>223</v>
      </c>
      <c r="B74" s="64"/>
      <c r="C74" s="64"/>
      <c r="D74" s="64"/>
      <c r="E74" s="64"/>
      <c r="F74" s="63"/>
      <c r="G74" s="77" t="s">
        <v>222</v>
      </c>
    </row>
    <row r="75" spans="1:7" x14ac:dyDescent="0.25">
      <c r="A75" s="5" t="s">
        <v>221</v>
      </c>
      <c r="G75" s="80" t="s">
        <v>221</v>
      </c>
    </row>
    <row r="76" spans="1:7" x14ac:dyDescent="0.25">
      <c r="C76" s="5" t="s">
        <v>220</v>
      </c>
      <c r="G76" s="80"/>
    </row>
    <row r="77" spans="1:7" x14ac:dyDescent="0.25">
      <c r="A77" s="5" t="s">
        <v>219</v>
      </c>
      <c r="G77" s="80" t="s">
        <v>219</v>
      </c>
    </row>
    <row r="79" spans="1:7" ht="18" x14ac:dyDescent="0.4">
      <c r="D79" s="79" t="s">
        <v>218</v>
      </c>
    </row>
    <row r="80" spans="1:7" x14ac:dyDescent="0.25">
      <c r="D80" s="78" t="s">
        <v>6</v>
      </c>
    </row>
    <row r="82" spans="1:7" ht="12" x14ac:dyDescent="0.25">
      <c r="A82" s="213" t="s">
        <v>217</v>
      </c>
      <c r="B82" s="213"/>
      <c r="C82" s="214" t="s">
        <v>216</v>
      </c>
      <c r="D82" s="214"/>
      <c r="E82" s="214"/>
      <c r="F82" s="215"/>
      <c r="G82" s="215"/>
    </row>
    <row r="83" spans="1:7" ht="12" x14ac:dyDescent="0.25">
      <c r="A83" s="213" t="s">
        <v>215</v>
      </c>
      <c r="B83" s="213"/>
      <c r="C83" s="214" t="s">
        <v>214</v>
      </c>
      <c r="D83" s="214"/>
      <c r="E83" s="214"/>
      <c r="F83" s="215"/>
      <c r="G83" s="215"/>
    </row>
    <row r="84" spans="1:7" ht="12" x14ac:dyDescent="0.25">
      <c r="A84" s="213" t="s">
        <v>213</v>
      </c>
      <c r="B84" s="213"/>
      <c r="C84" s="214" t="s">
        <v>351</v>
      </c>
      <c r="D84" s="214"/>
      <c r="E84" s="214"/>
      <c r="F84" s="215"/>
      <c r="G84" s="215"/>
    </row>
    <row r="85" spans="1:7" x14ac:dyDescent="0.25">
      <c r="A85" s="216">
        <v>45986</v>
      </c>
      <c r="B85" s="216"/>
      <c r="F85" s="77" t="s">
        <v>211</v>
      </c>
      <c r="G85" s="77">
        <f>G104</f>
        <v>0</v>
      </c>
    </row>
    <row r="86" spans="1:7" x14ac:dyDescent="0.25">
      <c r="A86" s="217" t="s">
        <v>210</v>
      </c>
      <c r="B86" s="217" t="s">
        <v>209</v>
      </c>
      <c r="C86" s="217" t="s">
        <v>208</v>
      </c>
      <c r="D86" s="217" t="s">
        <v>207</v>
      </c>
      <c r="E86" s="219" t="s">
        <v>50</v>
      </c>
      <c r="F86" s="221" t="s">
        <v>43</v>
      </c>
      <c r="G86" s="223" t="s">
        <v>42</v>
      </c>
    </row>
    <row r="87" spans="1:7" x14ac:dyDescent="0.25">
      <c r="A87" s="218"/>
      <c r="B87" s="218"/>
      <c r="C87" s="218"/>
      <c r="D87" s="218"/>
      <c r="E87" s="220"/>
      <c r="F87" s="222"/>
      <c r="G87" s="224"/>
    </row>
    <row r="88" spans="1:7" x14ac:dyDescent="0.25">
      <c r="C88" s="64" t="s">
        <v>350</v>
      </c>
      <c r="D88" s="64"/>
    </row>
    <row r="89" spans="1:7" ht="138" x14ac:dyDescent="0.25">
      <c r="A89" s="76">
        <v>1</v>
      </c>
      <c r="B89" s="75"/>
      <c r="C89" s="74" t="s">
        <v>349</v>
      </c>
      <c r="D89" s="73" t="s">
        <v>40</v>
      </c>
      <c r="E89" s="72">
        <v>1</v>
      </c>
      <c r="F89" s="71"/>
      <c r="G89" s="71">
        <f>ROUND(E89*F89,2)</f>
        <v>0</v>
      </c>
    </row>
    <row r="90" spans="1:7" x14ac:dyDescent="0.25">
      <c r="A90" s="76">
        <v>2</v>
      </c>
      <c r="B90" s="75"/>
      <c r="C90" s="74" t="s">
        <v>348</v>
      </c>
      <c r="D90" s="73" t="s">
        <v>40</v>
      </c>
      <c r="E90" s="72">
        <v>1</v>
      </c>
      <c r="F90" s="71"/>
      <c r="G90" s="71">
        <f>ROUND(E90*F90,2)</f>
        <v>0</v>
      </c>
    </row>
    <row r="91" spans="1:7" x14ac:dyDescent="0.25">
      <c r="A91" s="76">
        <v>3</v>
      </c>
      <c r="B91" s="75"/>
      <c r="C91" s="74" t="s">
        <v>347</v>
      </c>
      <c r="D91" s="73" t="s">
        <v>40</v>
      </c>
      <c r="E91" s="72">
        <v>2</v>
      </c>
      <c r="F91" s="71"/>
      <c r="G91" s="71">
        <f>ROUND(E91*F91,2)</f>
        <v>0</v>
      </c>
    </row>
    <row r="92" spans="1:7" x14ac:dyDescent="0.25">
      <c r="A92" s="76">
        <v>4</v>
      </c>
      <c r="B92" s="75"/>
      <c r="C92" s="74" t="s">
        <v>346</v>
      </c>
      <c r="D92" s="73" t="s">
        <v>40</v>
      </c>
      <c r="E92" s="72">
        <v>8</v>
      </c>
      <c r="F92" s="71"/>
      <c r="G92" s="71">
        <f>ROUND(E92*F92,2)</f>
        <v>0</v>
      </c>
    </row>
    <row r="93" spans="1:7" x14ac:dyDescent="0.25">
      <c r="A93" s="70"/>
      <c r="B93" s="69"/>
      <c r="C93" s="66" t="s">
        <v>345</v>
      </c>
      <c r="D93" s="66"/>
      <c r="E93" s="66"/>
      <c r="F93" s="65"/>
      <c r="G93" s="67">
        <f>SUM(G89:G92)</f>
        <v>0</v>
      </c>
    </row>
    <row r="94" spans="1:7" x14ac:dyDescent="0.25">
      <c r="C94" s="64" t="s">
        <v>344</v>
      </c>
      <c r="D94" s="64"/>
    </row>
    <row r="95" spans="1:7" x14ac:dyDescent="0.25">
      <c r="A95" s="76">
        <v>5</v>
      </c>
      <c r="B95" s="75"/>
      <c r="C95" s="74" t="s">
        <v>343</v>
      </c>
      <c r="D95" s="73" t="s">
        <v>40</v>
      </c>
      <c r="E95" s="72">
        <v>1</v>
      </c>
      <c r="F95" s="71"/>
      <c r="G95" s="71">
        <f t="shared" ref="G95:G100" si="2">ROUND(E95*F95,2)</f>
        <v>0</v>
      </c>
    </row>
    <row r="96" spans="1:7" x14ac:dyDescent="0.25">
      <c r="A96" s="76">
        <v>6</v>
      </c>
      <c r="B96" s="75"/>
      <c r="C96" s="74" t="s">
        <v>342</v>
      </c>
      <c r="D96" s="73" t="s">
        <v>40</v>
      </c>
      <c r="E96" s="72">
        <v>4</v>
      </c>
      <c r="F96" s="71"/>
      <c r="G96" s="71">
        <f t="shared" si="2"/>
        <v>0</v>
      </c>
    </row>
    <row r="97" spans="1:7" x14ac:dyDescent="0.25">
      <c r="A97" s="76">
        <v>7</v>
      </c>
      <c r="B97" s="75"/>
      <c r="C97" s="74" t="s">
        <v>341</v>
      </c>
      <c r="D97" s="73" t="s">
        <v>40</v>
      </c>
      <c r="E97" s="72">
        <v>4</v>
      </c>
      <c r="F97" s="71"/>
      <c r="G97" s="71">
        <f t="shared" si="2"/>
        <v>0</v>
      </c>
    </row>
    <row r="98" spans="1:7" x14ac:dyDescent="0.25">
      <c r="A98" s="76">
        <v>8</v>
      </c>
      <c r="B98" s="75"/>
      <c r="C98" s="74" t="s">
        <v>340</v>
      </c>
      <c r="D98" s="73" t="s">
        <v>40</v>
      </c>
      <c r="E98" s="72">
        <v>1</v>
      </c>
      <c r="F98" s="71"/>
      <c r="G98" s="71">
        <f t="shared" si="2"/>
        <v>0</v>
      </c>
    </row>
    <row r="99" spans="1:7" ht="23" x14ac:dyDescent="0.25">
      <c r="A99" s="76">
        <v>9</v>
      </c>
      <c r="B99" s="75"/>
      <c r="C99" s="74" t="s">
        <v>339</v>
      </c>
      <c r="D99" s="73" t="s">
        <v>40</v>
      </c>
      <c r="E99" s="72">
        <v>1</v>
      </c>
      <c r="F99" s="71"/>
      <c r="G99" s="71">
        <f t="shared" si="2"/>
        <v>0</v>
      </c>
    </row>
    <row r="100" spans="1:7" ht="23" x14ac:dyDescent="0.25">
      <c r="A100" s="76">
        <v>10</v>
      </c>
      <c r="B100" s="75"/>
      <c r="C100" s="74" t="s">
        <v>338</v>
      </c>
      <c r="D100" s="73" t="s">
        <v>40</v>
      </c>
      <c r="E100" s="72">
        <v>1</v>
      </c>
      <c r="F100" s="71"/>
      <c r="G100" s="71">
        <f t="shared" si="2"/>
        <v>0</v>
      </c>
    </row>
    <row r="101" spans="1:7" x14ac:dyDescent="0.25">
      <c r="A101" s="70"/>
      <c r="B101" s="69"/>
      <c r="C101" s="66" t="s">
        <v>337</v>
      </c>
      <c r="D101" s="66"/>
      <c r="E101" s="66"/>
      <c r="F101" s="65"/>
      <c r="G101" s="67">
        <f>SUM(G95:G100)</f>
        <v>0</v>
      </c>
    </row>
    <row r="102" spans="1:7" x14ac:dyDescent="0.25">
      <c r="A102" s="64"/>
      <c r="B102" s="64" t="s">
        <v>202</v>
      </c>
      <c r="C102" s="64"/>
      <c r="D102" s="64"/>
      <c r="E102" s="64"/>
      <c r="F102" s="63"/>
      <c r="G102" s="63">
        <f>SUM(G93,G101)</f>
        <v>0</v>
      </c>
    </row>
    <row r="103" spans="1:7" x14ac:dyDescent="0.25">
      <c r="A103" s="68"/>
      <c r="B103" s="66"/>
      <c r="C103" s="66" t="s">
        <v>201</v>
      </c>
      <c r="D103" s="66" t="s">
        <v>200</v>
      </c>
      <c r="E103" s="66"/>
      <c r="F103" s="65"/>
      <c r="G103" s="67">
        <f>ROUND(G102*0.21,2)</f>
        <v>0</v>
      </c>
    </row>
    <row r="104" spans="1:7" x14ac:dyDescent="0.25">
      <c r="A104" s="66"/>
      <c r="B104" s="66" t="s">
        <v>199</v>
      </c>
      <c r="C104" s="66"/>
      <c r="D104" s="66"/>
      <c r="E104" s="66"/>
      <c r="F104" s="65"/>
      <c r="G104" s="65">
        <f>G102+G103</f>
        <v>0</v>
      </c>
    </row>
    <row r="105" spans="1:7" x14ac:dyDescent="0.25">
      <c r="A105" s="64"/>
      <c r="B105" s="64"/>
      <c r="C105" s="64"/>
      <c r="D105" s="64"/>
      <c r="E105" s="64"/>
      <c r="F105" s="63"/>
      <c r="G105" s="63"/>
    </row>
    <row r="106" spans="1:7" x14ac:dyDescent="0.25">
      <c r="C106" s="5" t="s">
        <v>198</v>
      </c>
    </row>
    <row r="109" spans="1:7" x14ac:dyDescent="0.25">
      <c r="A109" s="64" t="s">
        <v>223</v>
      </c>
      <c r="B109" s="64"/>
      <c r="C109" s="64"/>
      <c r="D109" s="64"/>
      <c r="E109" s="64"/>
      <c r="F109" s="63"/>
      <c r="G109" s="77" t="s">
        <v>222</v>
      </c>
    </row>
    <row r="110" spans="1:7" x14ac:dyDescent="0.25">
      <c r="A110" s="5" t="s">
        <v>221</v>
      </c>
      <c r="G110" s="80" t="s">
        <v>221</v>
      </c>
    </row>
    <row r="111" spans="1:7" x14ac:dyDescent="0.25">
      <c r="C111" s="5" t="s">
        <v>220</v>
      </c>
      <c r="G111" s="80"/>
    </row>
    <row r="112" spans="1:7" x14ac:dyDescent="0.25">
      <c r="A112" s="5" t="s">
        <v>219</v>
      </c>
      <c r="G112" s="80" t="s">
        <v>219</v>
      </c>
    </row>
    <row r="114" spans="1:7" ht="18" x14ac:dyDescent="0.4">
      <c r="D114" s="79" t="s">
        <v>336</v>
      </c>
    </row>
    <row r="115" spans="1:7" x14ac:dyDescent="0.25">
      <c r="D115" s="78" t="s">
        <v>6</v>
      </c>
    </row>
    <row r="117" spans="1:7" ht="12" x14ac:dyDescent="0.25">
      <c r="A117" s="213" t="s">
        <v>217</v>
      </c>
      <c r="B117" s="213"/>
      <c r="C117" s="214" t="s">
        <v>216</v>
      </c>
      <c r="D117" s="214"/>
      <c r="E117" s="214"/>
      <c r="F117" s="215"/>
      <c r="G117" s="215"/>
    </row>
    <row r="118" spans="1:7" ht="12" x14ac:dyDescent="0.25">
      <c r="A118" s="213" t="s">
        <v>215</v>
      </c>
      <c r="B118" s="213"/>
      <c r="C118" s="214" t="s">
        <v>214</v>
      </c>
      <c r="D118" s="214"/>
      <c r="E118" s="214"/>
      <c r="F118" s="215"/>
      <c r="G118" s="215"/>
    </row>
    <row r="119" spans="1:7" ht="12" x14ac:dyDescent="0.25">
      <c r="A119" s="213" t="s">
        <v>213</v>
      </c>
      <c r="B119" s="213"/>
      <c r="C119" s="214" t="s">
        <v>335</v>
      </c>
      <c r="D119" s="214"/>
      <c r="E119" s="214"/>
      <c r="F119" s="215"/>
      <c r="G119" s="215"/>
    </row>
    <row r="120" spans="1:7" x14ac:dyDescent="0.25">
      <c r="A120" s="216">
        <v>45986</v>
      </c>
      <c r="B120" s="216"/>
      <c r="F120" s="77" t="s">
        <v>211</v>
      </c>
      <c r="G120" s="77">
        <f>G160</f>
        <v>0</v>
      </c>
    </row>
    <row r="121" spans="1:7" x14ac:dyDescent="0.25">
      <c r="A121" s="217" t="s">
        <v>210</v>
      </c>
      <c r="B121" s="217" t="s">
        <v>209</v>
      </c>
      <c r="C121" s="217" t="s">
        <v>208</v>
      </c>
      <c r="D121" s="217" t="s">
        <v>207</v>
      </c>
      <c r="E121" s="219" t="s">
        <v>50</v>
      </c>
      <c r="F121" s="221" t="s">
        <v>43</v>
      </c>
      <c r="G121" s="223" t="s">
        <v>42</v>
      </c>
    </row>
    <row r="122" spans="1:7" x14ac:dyDescent="0.25">
      <c r="A122" s="218"/>
      <c r="B122" s="218"/>
      <c r="C122" s="218"/>
      <c r="D122" s="218"/>
      <c r="E122" s="220"/>
      <c r="F122" s="222"/>
      <c r="G122" s="224"/>
    </row>
    <row r="123" spans="1:7" x14ac:dyDescent="0.25">
      <c r="C123" s="64" t="s">
        <v>334</v>
      </c>
      <c r="D123" s="64"/>
    </row>
    <row r="124" spans="1:7" ht="46" x14ac:dyDescent="0.25">
      <c r="A124" s="76">
        <v>1</v>
      </c>
      <c r="B124" s="75"/>
      <c r="C124" s="74" t="s">
        <v>333</v>
      </c>
      <c r="D124" s="73" t="s">
        <v>67</v>
      </c>
      <c r="E124" s="72">
        <v>2.5</v>
      </c>
      <c r="F124" s="71"/>
      <c r="G124" s="71">
        <f t="shared" ref="G124:G136" si="3">ROUND(E124*F124,2)</f>
        <v>0</v>
      </c>
    </row>
    <row r="125" spans="1:7" ht="46" x14ac:dyDescent="0.25">
      <c r="A125" s="76">
        <v>2</v>
      </c>
      <c r="B125" s="75"/>
      <c r="C125" s="74" t="s">
        <v>332</v>
      </c>
      <c r="D125" s="73" t="s">
        <v>67</v>
      </c>
      <c r="E125" s="72">
        <v>42</v>
      </c>
      <c r="F125" s="71"/>
      <c r="G125" s="71">
        <f t="shared" si="3"/>
        <v>0</v>
      </c>
    </row>
    <row r="126" spans="1:7" ht="23" x14ac:dyDescent="0.25">
      <c r="A126" s="76">
        <v>3</v>
      </c>
      <c r="B126" s="75"/>
      <c r="C126" s="74" t="s">
        <v>331</v>
      </c>
      <c r="D126" s="73" t="s">
        <v>67</v>
      </c>
      <c r="E126" s="72">
        <v>2.5499999999999998</v>
      </c>
      <c r="F126" s="71"/>
      <c r="G126" s="71">
        <f t="shared" si="3"/>
        <v>0</v>
      </c>
    </row>
    <row r="127" spans="1:7" ht="23" x14ac:dyDescent="0.25">
      <c r="A127" s="76">
        <v>4</v>
      </c>
      <c r="B127" s="75"/>
      <c r="C127" s="74" t="s">
        <v>330</v>
      </c>
      <c r="D127" s="73" t="s">
        <v>67</v>
      </c>
      <c r="E127" s="72">
        <v>40.799999999999997</v>
      </c>
      <c r="F127" s="71"/>
      <c r="G127" s="71">
        <f t="shared" si="3"/>
        <v>0</v>
      </c>
    </row>
    <row r="128" spans="1:7" ht="23" x14ac:dyDescent="0.25">
      <c r="A128" s="76">
        <v>5</v>
      </c>
      <c r="B128" s="75"/>
      <c r="C128" s="74" t="s">
        <v>329</v>
      </c>
      <c r="D128" s="73" t="s">
        <v>67</v>
      </c>
      <c r="E128" s="72">
        <v>2.04</v>
      </c>
      <c r="F128" s="71"/>
      <c r="G128" s="71">
        <f t="shared" si="3"/>
        <v>0</v>
      </c>
    </row>
    <row r="129" spans="1:7" ht="34.5" x14ac:dyDescent="0.25">
      <c r="A129" s="76">
        <v>6</v>
      </c>
      <c r="B129" s="75"/>
      <c r="C129" s="74" t="s">
        <v>328</v>
      </c>
      <c r="D129" s="73" t="s">
        <v>229</v>
      </c>
      <c r="E129" s="72">
        <v>0.3</v>
      </c>
      <c r="F129" s="71"/>
      <c r="G129" s="71">
        <f t="shared" si="3"/>
        <v>0</v>
      </c>
    </row>
    <row r="130" spans="1:7" ht="34.5" x14ac:dyDescent="0.25">
      <c r="A130" s="76">
        <v>7</v>
      </c>
      <c r="B130" s="75"/>
      <c r="C130" s="74" t="s">
        <v>327</v>
      </c>
      <c r="D130" s="73" t="s">
        <v>229</v>
      </c>
      <c r="E130" s="72">
        <v>0.42</v>
      </c>
      <c r="F130" s="71"/>
      <c r="G130" s="71">
        <f t="shared" si="3"/>
        <v>0</v>
      </c>
    </row>
    <row r="131" spans="1:7" ht="23" x14ac:dyDescent="0.25">
      <c r="A131" s="76">
        <v>8</v>
      </c>
      <c r="B131" s="75"/>
      <c r="C131" s="74" t="s">
        <v>326</v>
      </c>
      <c r="D131" s="73" t="s">
        <v>64</v>
      </c>
      <c r="E131" s="72">
        <v>5</v>
      </c>
      <c r="F131" s="71"/>
      <c r="G131" s="71">
        <f t="shared" si="3"/>
        <v>0</v>
      </c>
    </row>
    <row r="132" spans="1:7" x14ac:dyDescent="0.25">
      <c r="A132" s="76">
        <v>9</v>
      </c>
      <c r="B132" s="75"/>
      <c r="C132" s="74" t="s">
        <v>325</v>
      </c>
      <c r="D132" s="73" t="s">
        <v>64</v>
      </c>
      <c r="E132" s="72">
        <v>1</v>
      </c>
      <c r="F132" s="71"/>
      <c r="G132" s="71">
        <f t="shared" si="3"/>
        <v>0</v>
      </c>
    </row>
    <row r="133" spans="1:7" ht="23" x14ac:dyDescent="0.25">
      <c r="A133" s="76">
        <v>10</v>
      </c>
      <c r="B133" s="75"/>
      <c r="C133" s="74" t="s">
        <v>324</v>
      </c>
      <c r="D133" s="73" t="s">
        <v>64</v>
      </c>
      <c r="E133" s="72">
        <v>5</v>
      </c>
      <c r="F133" s="71"/>
      <c r="G133" s="71">
        <f t="shared" si="3"/>
        <v>0</v>
      </c>
    </row>
    <row r="134" spans="1:7" ht="23" x14ac:dyDescent="0.25">
      <c r="A134" s="76">
        <v>11</v>
      </c>
      <c r="B134" s="75"/>
      <c r="C134" s="74" t="s">
        <v>323</v>
      </c>
      <c r="D134" s="73" t="s">
        <v>64</v>
      </c>
      <c r="E134" s="72">
        <v>1</v>
      </c>
      <c r="F134" s="71"/>
      <c r="G134" s="71">
        <f t="shared" si="3"/>
        <v>0</v>
      </c>
    </row>
    <row r="135" spans="1:7" ht="23" x14ac:dyDescent="0.25">
      <c r="A135" s="76">
        <v>12</v>
      </c>
      <c r="B135" s="75"/>
      <c r="C135" s="74" t="s">
        <v>322</v>
      </c>
      <c r="D135" s="73" t="s">
        <v>229</v>
      </c>
      <c r="E135" s="72">
        <v>0.45</v>
      </c>
      <c r="F135" s="71"/>
      <c r="G135" s="71">
        <f t="shared" si="3"/>
        <v>0</v>
      </c>
    </row>
    <row r="136" spans="1:7" ht="34.5" x14ac:dyDescent="0.25">
      <c r="A136" s="76">
        <v>13</v>
      </c>
      <c r="B136" s="75"/>
      <c r="C136" s="74" t="s">
        <v>321</v>
      </c>
      <c r="D136" s="73" t="s">
        <v>229</v>
      </c>
      <c r="E136" s="72">
        <v>0.45</v>
      </c>
      <c r="F136" s="71"/>
      <c r="G136" s="71">
        <f t="shared" si="3"/>
        <v>0</v>
      </c>
    </row>
    <row r="137" spans="1:7" x14ac:dyDescent="0.25">
      <c r="A137" s="70"/>
      <c r="B137" s="69"/>
      <c r="C137" s="66" t="s">
        <v>320</v>
      </c>
      <c r="D137" s="66"/>
      <c r="E137" s="66"/>
      <c r="F137" s="65"/>
      <c r="G137" s="67">
        <f>SUM(G124:G136)</f>
        <v>0</v>
      </c>
    </row>
    <row r="138" spans="1:7" x14ac:dyDescent="0.25">
      <c r="C138" s="64" t="s">
        <v>319</v>
      </c>
      <c r="D138" s="64"/>
    </row>
    <row r="139" spans="1:7" ht="46" x14ac:dyDescent="0.25">
      <c r="A139" s="76">
        <v>14</v>
      </c>
      <c r="B139" s="75"/>
      <c r="C139" s="74" t="s">
        <v>318</v>
      </c>
      <c r="D139" s="73" t="s">
        <v>67</v>
      </c>
      <c r="E139" s="72">
        <v>42</v>
      </c>
      <c r="F139" s="71"/>
      <c r="G139" s="71">
        <f t="shared" ref="G139:G147" si="4">ROUND(E139*F139,2)</f>
        <v>0</v>
      </c>
    </row>
    <row r="140" spans="1:7" ht="23" x14ac:dyDescent="0.25">
      <c r="A140" s="76">
        <v>15</v>
      </c>
      <c r="B140" s="75"/>
      <c r="C140" s="74" t="s">
        <v>317</v>
      </c>
      <c r="D140" s="73" t="s">
        <v>64</v>
      </c>
      <c r="E140" s="72">
        <v>21</v>
      </c>
      <c r="F140" s="71"/>
      <c r="G140" s="71">
        <f t="shared" si="4"/>
        <v>0</v>
      </c>
    </row>
    <row r="141" spans="1:7" ht="23" x14ac:dyDescent="0.25">
      <c r="A141" s="76">
        <v>16</v>
      </c>
      <c r="B141" s="75"/>
      <c r="C141" s="74" t="s">
        <v>316</v>
      </c>
      <c r="D141" s="73" t="s">
        <v>229</v>
      </c>
      <c r="E141" s="72">
        <v>0.42</v>
      </c>
      <c r="F141" s="71"/>
      <c r="G141" s="71">
        <f t="shared" si="4"/>
        <v>0</v>
      </c>
    </row>
    <row r="142" spans="1:7" ht="34.5" x14ac:dyDescent="0.25">
      <c r="A142" s="76">
        <v>17</v>
      </c>
      <c r="B142" s="75"/>
      <c r="C142" s="74" t="s">
        <v>315</v>
      </c>
      <c r="D142" s="73" t="s">
        <v>64</v>
      </c>
      <c r="E142" s="72">
        <v>2</v>
      </c>
      <c r="F142" s="71"/>
      <c r="G142" s="71">
        <f t="shared" si="4"/>
        <v>0</v>
      </c>
    </row>
    <row r="143" spans="1:7" ht="34.5" x14ac:dyDescent="0.25">
      <c r="A143" s="76">
        <v>18</v>
      </c>
      <c r="B143" s="75"/>
      <c r="C143" s="74" t="s">
        <v>314</v>
      </c>
      <c r="D143" s="73" t="s">
        <v>64</v>
      </c>
      <c r="E143" s="72">
        <v>4</v>
      </c>
      <c r="F143" s="71"/>
      <c r="G143" s="71">
        <f t="shared" si="4"/>
        <v>0</v>
      </c>
    </row>
    <row r="144" spans="1:7" x14ac:dyDescent="0.25">
      <c r="A144" s="76">
        <v>19</v>
      </c>
      <c r="B144" s="75"/>
      <c r="C144" s="74" t="s">
        <v>313</v>
      </c>
      <c r="D144" s="73" t="s">
        <v>64</v>
      </c>
      <c r="E144" s="72">
        <v>2</v>
      </c>
      <c r="F144" s="71"/>
      <c r="G144" s="71">
        <f t="shared" si="4"/>
        <v>0</v>
      </c>
    </row>
    <row r="145" spans="1:7" x14ac:dyDescent="0.25">
      <c r="A145" s="76">
        <v>20</v>
      </c>
      <c r="B145" s="75"/>
      <c r="C145" s="74" t="s">
        <v>312</v>
      </c>
      <c r="D145" s="73" t="s">
        <v>64</v>
      </c>
      <c r="E145" s="72">
        <v>3</v>
      </c>
      <c r="F145" s="71"/>
      <c r="G145" s="71">
        <f t="shared" si="4"/>
        <v>0</v>
      </c>
    </row>
    <row r="146" spans="1:7" x14ac:dyDescent="0.25">
      <c r="A146" s="76">
        <v>21</v>
      </c>
      <c r="B146" s="75"/>
      <c r="C146" s="74" t="s">
        <v>311</v>
      </c>
      <c r="D146" s="73" t="s">
        <v>64</v>
      </c>
      <c r="E146" s="72">
        <v>1</v>
      </c>
      <c r="F146" s="71"/>
      <c r="G146" s="71">
        <f t="shared" si="4"/>
        <v>0</v>
      </c>
    </row>
    <row r="147" spans="1:7" ht="23" x14ac:dyDescent="0.25">
      <c r="A147" s="76">
        <v>22</v>
      </c>
      <c r="B147" s="75"/>
      <c r="C147" s="74" t="s">
        <v>310</v>
      </c>
      <c r="D147" s="73" t="s">
        <v>64</v>
      </c>
      <c r="E147" s="72">
        <v>1</v>
      </c>
      <c r="F147" s="71"/>
      <c r="G147" s="71">
        <f t="shared" si="4"/>
        <v>0</v>
      </c>
    </row>
    <row r="148" spans="1:7" x14ac:dyDescent="0.25">
      <c r="A148" s="70"/>
      <c r="B148" s="69"/>
      <c r="C148" s="66" t="s">
        <v>309</v>
      </c>
      <c r="D148" s="66"/>
      <c r="E148" s="66"/>
      <c r="F148" s="65"/>
      <c r="G148" s="67">
        <f>SUM(G139:G147)</f>
        <v>0</v>
      </c>
    </row>
    <row r="149" spans="1:7" x14ac:dyDescent="0.25">
      <c r="C149" s="64" t="s">
        <v>308</v>
      </c>
      <c r="D149" s="64"/>
    </row>
    <row r="150" spans="1:7" ht="23" x14ac:dyDescent="0.25">
      <c r="A150" s="76">
        <v>23</v>
      </c>
      <c r="B150" s="75"/>
      <c r="C150" s="74" t="s">
        <v>307</v>
      </c>
      <c r="D150" s="73" t="s">
        <v>64</v>
      </c>
      <c r="E150" s="72">
        <v>1</v>
      </c>
      <c r="F150" s="71"/>
      <c r="G150" s="71">
        <f>ROUND(E150*F150,2)</f>
        <v>0</v>
      </c>
    </row>
    <row r="151" spans="1:7" x14ac:dyDescent="0.25">
      <c r="A151" s="76">
        <v>24</v>
      </c>
      <c r="B151" s="75"/>
      <c r="C151" s="74" t="s">
        <v>306</v>
      </c>
      <c r="D151" s="73" t="s">
        <v>67</v>
      </c>
      <c r="E151" s="72">
        <v>36.6</v>
      </c>
      <c r="F151" s="71"/>
      <c r="G151" s="71">
        <f>ROUND(E151*F151,2)</f>
        <v>0</v>
      </c>
    </row>
    <row r="152" spans="1:7" x14ac:dyDescent="0.25">
      <c r="A152" s="76">
        <v>25</v>
      </c>
      <c r="B152" s="75"/>
      <c r="C152" s="74" t="s">
        <v>305</v>
      </c>
      <c r="D152" s="73" t="s">
        <v>67</v>
      </c>
      <c r="E152" s="72">
        <v>36.6</v>
      </c>
      <c r="F152" s="71"/>
      <c r="G152" s="71">
        <f>ROUND(E152*F152,2)</f>
        <v>0</v>
      </c>
    </row>
    <row r="153" spans="1:7" x14ac:dyDescent="0.25">
      <c r="A153" s="70"/>
      <c r="B153" s="69"/>
      <c r="C153" s="66" t="s">
        <v>304</v>
      </c>
      <c r="D153" s="66"/>
      <c r="E153" s="66"/>
      <c r="F153" s="65"/>
      <c r="G153" s="67">
        <f>SUM(G150:G152)</f>
        <v>0</v>
      </c>
    </row>
    <row r="154" spans="1:7" x14ac:dyDescent="0.25">
      <c r="C154" s="64" t="s">
        <v>303</v>
      </c>
      <c r="D154" s="64"/>
    </row>
    <row r="155" spans="1:7" x14ac:dyDescent="0.25">
      <c r="A155" s="76">
        <v>26</v>
      </c>
      <c r="B155" s="75"/>
      <c r="C155" s="74" t="s">
        <v>302</v>
      </c>
      <c r="D155" s="73" t="s">
        <v>40</v>
      </c>
      <c r="E155" s="72">
        <v>1</v>
      </c>
      <c r="F155" s="71"/>
      <c r="G155" s="71">
        <f>ROUND(E155*F155,2)</f>
        <v>0</v>
      </c>
    </row>
    <row r="156" spans="1:7" x14ac:dyDescent="0.25">
      <c r="A156" s="76">
        <v>27</v>
      </c>
      <c r="B156" s="75"/>
      <c r="C156" s="74" t="s">
        <v>301</v>
      </c>
      <c r="D156" s="73" t="s">
        <v>64</v>
      </c>
      <c r="E156" s="72">
        <v>1</v>
      </c>
      <c r="F156" s="71"/>
      <c r="G156" s="71">
        <f>ROUND(E156*F156,2)</f>
        <v>0</v>
      </c>
    </row>
    <row r="157" spans="1:7" x14ac:dyDescent="0.25">
      <c r="A157" s="70"/>
      <c r="B157" s="69"/>
      <c r="C157" s="66" t="s">
        <v>300</v>
      </c>
      <c r="D157" s="66"/>
      <c r="E157" s="66"/>
      <c r="F157" s="65"/>
      <c r="G157" s="67">
        <f>SUM(G155:G156)</f>
        <v>0</v>
      </c>
    </row>
    <row r="158" spans="1:7" x14ac:dyDescent="0.25">
      <c r="A158" s="64"/>
      <c r="B158" s="64" t="s">
        <v>202</v>
      </c>
      <c r="C158" s="64"/>
      <c r="D158" s="64"/>
      <c r="E158" s="64"/>
      <c r="F158" s="63"/>
      <c r="G158" s="63">
        <f>SUM(G137,G148,G153,G157)</f>
        <v>0</v>
      </c>
    </row>
    <row r="159" spans="1:7" x14ac:dyDescent="0.25">
      <c r="A159" s="68"/>
      <c r="B159" s="66"/>
      <c r="C159" s="66" t="s">
        <v>201</v>
      </c>
      <c r="D159" s="66" t="s">
        <v>200</v>
      </c>
      <c r="E159" s="66"/>
      <c r="F159" s="65"/>
      <c r="G159" s="67">
        <f>ROUND(G158*0.21,2)</f>
        <v>0</v>
      </c>
    </row>
    <row r="160" spans="1:7" x14ac:dyDescent="0.25">
      <c r="A160" s="66"/>
      <c r="B160" s="66" t="s">
        <v>199</v>
      </c>
      <c r="C160" s="66"/>
      <c r="D160" s="66"/>
      <c r="E160" s="66"/>
      <c r="F160" s="65"/>
      <c r="G160" s="65">
        <f>G158+G159</f>
        <v>0</v>
      </c>
    </row>
    <row r="161" spans="1:7" x14ac:dyDescent="0.25">
      <c r="A161" s="64"/>
      <c r="B161" s="64"/>
      <c r="C161" s="64"/>
      <c r="D161" s="64"/>
      <c r="E161" s="64"/>
      <c r="F161" s="63"/>
      <c r="G161" s="63"/>
    </row>
    <row r="162" spans="1:7" x14ac:dyDescent="0.25">
      <c r="C162" s="5" t="s">
        <v>224</v>
      </c>
    </row>
    <row r="165" spans="1:7" x14ac:dyDescent="0.25">
      <c r="A165" s="64" t="s">
        <v>223</v>
      </c>
      <c r="B165" s="64"/>
      <c r="C165" s="64"/>
      <c r="D165" s="64"/>
      <c r="E165" s="64"/>
      <c r="F165" s="63"/>
      <c r="G165" s="77" t="s">
        <v>222</v>
      </c>
    </row>
    <row r="166" spans="1:7" x14ac:dyDescent="0.25">
      <c r="A166" s="5" t="s">
        <v>221</v>
      </c>
      <c r="G166" s="80" t="s">
        <v>221</v>
      </c>
    </row>
    <row r="167" spans="1:7" x14ac:dyDescent="0.25">
      <c r="C167" s="5" t="s">
        <v>220</v>
      </c>
      <c r="G167" s="80"/>
    </row>
    <row r="168" spans="1:7" x14ac:dyDescent="0.25">
      <c r="A168" s="5" t="s">
        <v>219</v>
      </c>
      <c r="G168" s="80" t="s">
        <v>219</v>
      </c>
    </row>
    <row r="170" spans="1:7" ht="18" x14ac:dyDescent="0.4">
      <c r="D170" s="79" t="s">
        <v>299</v>
      </c>
    </row>
    <row r="171" spans="1:7" x14ac:dyDescent="0.25">
      <c r="D171" s="78" t="s">
        <v>6</v>
      </c>
    </row>
    <row r="173" spans="1:7" ht="12" x14ac:dyDescent="0.25">
      <c r="A173" s="213" t="s">
        <v>217</v>
      </c>
      <c r="B173" s="213"/>
      <c r="C173" s="214" t="s">
        <v>216</v>
      </c>
      <c r="D173" s="214"/>
      <c r="E173" s="214"/>
      <c r="F173" s="215"/>
      <c r="G173" s="215"/>
    </row>
    <row r="174" spans="1:7" ht="12" x14ac:dyDescent="0.25">
      <c r="A174" s="213" t="s">
        <v>215</v>
      </c>
      <c r="B174" s="213"/>
      <c r="C174" s="214" t="s">
        <v>214</v>
      </c>
      <c r="D174" s="214"/>
      <c r="E174" s="214"/>
      <c r="F174" s="215"/>
      <c r="G174" s="215"/>
    </row>
    <row r="175" spans="1:7" ht="12" x14ac:dyDescent="0.25">
      <c r="A175" s="213" t="s">
        <v>213</v>
      </c>
      <c r="B175" s="213"/>
      <c r="C175" s="214" t="s">
        <v>298</v>
      </c>
      <c r="D175" s="214"/>
      <c r="E175" s="214"/>
      <c r="F175" s="215"/>
      <c r="G175" s="215"/>
    </row>
    <row r="176" spans="1:7" x14ac:dyDescent="0.25">
      <c r="A176" s="216">
        <v>45986</v>
      </c>
      <c r="B176" s="216"/>
      <c r="F176" s="77" t="s">
        <v>211</v>
      </c>
      <c r="G176" s="77">
        <f>G256</f>
        <v>0</v>
      </c>
    </row>
    <row r="177" spans="1:7" x14ac:dyDescent="0.25">
      <c r="A177" s="217" t="s">
        <v>210</v>
      </c>
      <c r="B177" s="217" t="s">
        <v>209</v>
      </c>
      <c r="C177" s="217" t="s">
        <v>208</v>
      </c>
      <c r="D177" s="217" t="s">
        <v>207</v>
      </c>
      <c r="E177" s="219" t="s">
        <v>50</v>
      </c>
      <c r="F177" s="221" t="s">
        <v>43</v>
      </c>
      <c r="G177" s="223" t="s">
        <v>42</v>
      </c>
    </row>
    <row r="178" spans="1:7" x14ac:dyDescent="0.25">
      <c r="A178" s="218"/>
      <c r="B178" s="218"/>
      <c r="C178" s="218"/>
      <c r="D178" s="218"/>
      <c r="E178" s="220"/>
      <c r="F178" s="222"/>
      <c r="G178" s="224"/>
    </row>
    <row r="179" spans="1:7" x14ac:dyDescent="0.25">
      <c r="C179" s="64" t="s">
        <v>297</v>
      </c>
      <c r="D179" s="64"/>
    </row>
    <row r="180" spans="1:7" x14ac:dyDescent="0.25">
      <c r="A180" s="76">
        <v>1</v>
      </c>
      <c r="B180" s="75"/>
      <c r="C180" s="74" t="s">
        <v>296</v>
      </c>
      <c r="D180" s="73" t="s">
        <v>64</v>
      </c>
      <c r="E180" s="72">
        <v>4</v>
      </c>
      <c r="F180" s="71"/>
      <c r="G180" s="71">
        <f>ROUND(E180*F180,2)</f>
        <v>0</v>
      </c>
    </row>
    <row r="181" spans="1:7" ht="23" x14ac:dyDescent="0.25">
      <c r="A181" s="76">
        <v>2</v>
      </c>
      <c r="B181" s="75"/>
      <c r="C181" s="74" t="s">
        <v>295</v>
      </c>
      <c r="D181" s="73" t="s">
        <v>64</v>
      </c>
      <c r="E181" s="72">
        <v>4</v>
      </c>
      <c r="F181" s="71"/>
      <c r="G181" s="71">
        <f>ROUND(E181*F181,2)</f>
        <v>0</v>
      </c>
    </row>
    <row r="182" spans="1:7" x14ac:dyDescent="0.25">
      <c r="A182" s="70"/>
      <c r="B182" s="69"/>
      <c r="C182" s="66" t="s">
        <v>294</v>
      </c>
      <c r="D182" s="66"/>
      <c r="E182" s="66"/>
      <c r="F182" s="65"/>
      <c r="G182" s="67">
        <f>SUM(G180:G181)</f>
        <v>0</v>
      </c>
    </row>
    <row r="183" spans="1:7" x14ac:dyDescent="0.25">
      <c r="C183" s="64" t="s">
        <v>293</v>
      </c>
      <c r="D183" s="64"/>
    </row>
    <row r="184" spans="1:7" ht="34.5" x14ac:dyDescent="0.25">
      <c r="A184" s="76">
        <v>3</v>
      </c>
      <c r="B184" s="75"/>
      <c r="C184" s="74" t="s">
        <v>292</v>
      </c>
      <c r="D184" s="73" t="s">
        <v>229</v>
      </c>
      <c r="E184" s="72">
        <v>15.85</v>
      </c>
      <c r="F184" s="71"/>
      <c r="G184" s="71">
        <f t="shared" ref="G184:G196" si="5">ROUND(E184*F184,2)</f>
        <v>0</v>
      </c>
    </row>
    <row r="185" spans="1:7" ht="34.5" x14ac:dyDescent="0.25">
      <c r="A185" s="76">
        <v>4</v>
      </c>
      <c r="B185" s="75"/>
      <c r="C185" s="74" t="s">
        <v>291</v>
      </c>
      <c r="D185" s="73" t="s">
        <v>229</v>
      </c>
      <c r="E185" s="72">
        <v>0.45</v>
      </c>
      <c r="F185" s="71"/>
      <c r="G185" s="71">
        <f t="shared" si="5"/>
        <v>0</v>
      </c>
    </row>
    <row r="186" spans="1:7" ht="34.5" x14ac:dyDescent="0.25">
      <c r="A186" s="76">
        <v>5</v>
      </c>
      <c r="B186" s="75"/>
      <c r="C186" s="74" t="s">
        <v>290</v>
      </c>
      <c r="D186" s="73" t="s">
        <v>229</v>
      </c>
      <c r="E186" s="72">
        <v>1</v>
      </c>
      <c r="F186" s="71"/>
      <c r="G186" s="71">
        <f t="shared" si="5"/>
        <v>0</v>
      </c>
    </row>
    <row r="187" spans="1:7" ht="23" x14ac:dyDescent="0.25">
      <c r="A187" s="76">
        <v>6</v>
      </c>
      <c r="B187" s="75"/>
      <c r="C187" s="74" t="s">
        <v>289</v>
      </c>
      <c r="D187" s="73" t="s">
        <v>67</v>
      </c>
      <c r="E187" s="72">
        <v>216.3</v>
      </c>
      <c r="F187" s="71"/>
      <c r="G187" s="71">
        <f t="shared" si="5"/>
        <v>0</v>
      </c>
    </row>
    <row r="188" spans="1:7" x14ac:dyDescent="0.25">
      <c r="A188" s="76">
        <v>7</v>
      </c>
      <c r="B188" s="75"/>
      <c r="C188" s="74" t="s">
        <v>288</v>
      </c>
      <c r="D188" s="73" t="s">
        <v>67</v>
      </c>
      <c r="E188" s="72">
        <v>139.05000000000001</v>
      </c>
      <c r="F188" s="71"/>
      <c r="G188" s="71">
        <f t="shared" si="5"/>
        <v>0</v>
      </c>
    </row>
    <row r="189" spans="1:7" x14ac:dyDescent="0.25">
      <c r="A189" s="76">
        <v>8</v>
      </c>
      <c r="B189" s="75"/>
      <c r="C189" s="74" t="s">
        <v>287</v>
      </c>
      <c r="D189" s="73" t="s">
        <v>67</v>
      </c>
      <c r="E189" s="72">
        <v>56.65</v>
      </c>
      <c r="F189" s="71"/>
      <c r="G189" s="71">
        <f t="shared" si="5"/>
        <v>0</v>
      </c>
    </row>
    <row r="190" spans="1:7" x14ac:dyDescent="0.25">
      <c r="A190" s="76">
        <v>9</v>
      </c>
      <c r="B190" s="75"/>
      <c r="C190" s="74" t="s">
        <v>286</v>
      </c>
      <c r="D190" s="73" t="s">
        <v>67</v>
      </c>
      <c r="E190" s="72">
        <v>56.65</v>
      </c>
      <c r="F190" s="71"/>
      <c r="G190" s="71">
        <f t="shared" si="5"/>
        <v>0</v>
      </c>
    </row>
    <row r="191" spans="1:7" x14ac:dyDescent="0.25">
      <c r="A191" s="76">
        <v>10</v>
      </c>
      <c r="B191" s="75"/>
      <c r="C191" s="74" t="s">
        <v>285</v>
      </c>
      <c r="D191" s="73" t="s">
        <v>67</v>
      </c>
      <c r="E191" s="72">
        <v>339.9</v>
      </c>
      <c r="F191" s="71"/>
      <c r="G191" s="71">
        <f t="shared" si="5"/>
        <v>0</v>
      </c>
    </row>
    <row r="192" spans="1:7" x14ac:dyDescent="0.25">
      <c r="A192" s="76">
        <v>11</v>
      </c>
      <c r="B192" s="75"/>
      <c r="C192" s="74" t="s">
        <v>284</v>
      </c>
      <c r="D192" s="73" t="s">
        <v>67</v>
      </c>
      <c r="E192" s="72">
        <v>185.4</v>
      </c>
      <c r="F192" s="71"/>
      <c r="G192" s="71">
        <f t="shared" si="5"/>
        <v>0</v>
      </c>
    </row>
    <row r="193" spans="1:7" x14ac:dyDescent="0.25">
      <c r="A193" s="76">
        <v>12</v>
      </c>
      <c r="B193" s="75"/>
      <c r="C193" s="74" t="s">
        <v>283</v>
      </c>
      <c r="D193" s="73" t="s">
        <v>67</v>
      </c>
      <c r="E193" s="72">
        <v>907.8</v>
      </c>
      <c r="F193" s="71"/>
      <c r="G193" s="71">
        <f t="shared" si="5"/>
        <v>0</v>
      </c>
    </row>
    <row r="194" spans="1:7" x14ac:dyDescent="0.25">
      <c r="A194" s="76">
        <v>13</v>
      </c>
      <c r="B194" s="75"/>
      <c r="C194" s="74" t="s">
        <v>282</v>
      </c>
      <c r="D194" s="73" t="s">
        <v>67</v>
      </c>
      <c r="E194" s="72">
        <v>231.75</v>
      </c>
      <c r="F194" s="71"/>
      <c r="G194" s="71">
        <f t="shared" si="5"/>
        <v>0</v>
      </c>
    </row>
    <row r="195" spans="1:7" x14ac:dyDescent="0.25">
      <c r="A195" s="76">
        <v>14</v>
      </c>
      <c r="B195" s="75"/>
      <c r="C195" s="74" t="s">
        <v>281</v>
      </c>
      <c r="D195" s="73" t="s">
        <v>67</v>
      </c>
      <c r="E195" s="72">
        <v>164.8</v>
      </c>
      <c r="F195" s="71"/>
      <c r="G195" s="71">
        <f t="shared" si="5"/>
        <v>0</v>
      </c>
    </row>
    <row r="196" spans="1:7" ht="23" x14ac:dyDescent="0.25">
      <c r="A196" s="76">
        <v>15</v>
      </c>
      <c r="B196" s="75"/>
      <c r="C196" s="74" t="s">
        <v>280</v>
      </c>
      <c r="D196" s="73" t="s">
        <v>64</v>
      </c>
      <c r="E196" s="72">
        <v>2</v>
      </c>
      <c r="F196" s="71"/>
      <c r="G196" s="71">
        <f t="shared" si="5"/>
        <v>0</v>
      </c>
    </row>
    <row r="197" spans="1:7" x14ac:dyDescent="0.25">
      <c r="A197" s="70"/>
      <c r="B197" s="69"/>
      <c r="C197" s="66" t="s">
        <v>279</v>
      </c>
      <c r="D197" s="66"/>
      <c r="E197" s="66"/>
      <c r="F197" s="65"/>
      <c r="G197" s="67">
        <f>SUM(G184:G196)</f>
        <v>0</v>
      </c>
    </row>
    <row r="198" spans="1:7" x14ac:dyDescent="0.25">
      <c r="C198" s="64" t="s">
        <v>278</v>
      </c>
      <c r="D198" s="64"/>
    </row>
    <row r="199" spans="1:7" ht="23" x14ac:dyDescent="0.25">
      <c r="A199" s="76">
        <v>16</v>
      </c>
      <c r="B199" s="75"/>
      <c r="C199" s="74" t="s">
        <v>277</v>
      </c>
      <c r="D199" s="73" t="s">
        <v>266</v>
      </c>
      <c r="E199" s="72">
        <v>0.22</v>
      </c>
      <c r="F199" s="71"/>
      <c r="G199" s="71">
        <f t="shared" ref="G199:G206" si="6">ROUND(E199*F199,2)</f>
        <v>0</v>
      </c>
    </row>
    <row r="200" spans="1:7" ht="23" x14ac:dyDescent="0.25">
      <c r="A200" s="76">
        <v>17</v>
      </c>
      <c r="B200" s="75"/>
      <c r="C200" s="74" t="s">
        <v>276</v>
      </c>
      <c r="D200" s="73" t="s">
        <v>266</v>
      </c>
      <c r="E200" s="72">
        <v>0.04</v>
      </c>
      <c r="F200" s="71"/>
      <c r="G200" s="71">
        <f t="shared" si="6"/>
        <v>0</v>
      </c>
    </row>
    <row r="201" spans="1:7" ht="23" x14ac:dyDescent="0.25">
      <c r="A201" s="76">
        <v>18</v>
      </c>
      <c r="B201" s="75"/>
      <c r="C201" s="74" t="s">
        <v>275</v>
      </c>
      <c r="D201" s="73" t="s">
        <v>64</v>
      </c>
      <c r="E201" s="72">
        <v>14</v>
      </c>
      <c r="F201" s="71"/>
      <c r="G201" s="71">
        <f t="shared" si="6"/>
        <v>0</v>
      </c>
    </row>
    <row r="202" spans="1:7" ht="23" x14ac:dyDescent="0.25">
      <c r="A202" s="76">
        <v>19</v>
      </c>
      <c r="B202" s="75"/>
      <c r="C202" s="74" t="s">
        <v>274</v>
      </c>
      <c r="D202" s="73" t="s">
        <v>64</v>
      </c>
      <c r="E202" s="72">
        <v>6</v>
      </c>
      <c r="F202" s="71"/>
      <c r="G202" s="71">
        <f t="shared" si="6"/>
        <v>0</v>
      </c>
    </row>
    <row r="203" spans="1:7" ht="23" x14ac:dyDescent="0.25">
      <c r="A203" s="76">
        <v>20</v>
      </c>
      <c r="B203" s="75"/>
      <c r="C203" s="74" t="s">
        <v>273</v>
      </c>
      <c r="D203" s="73" t="s">
        <v>64</v>
      </c>
      <c r="E203" s="72">
        <v>4</v>
      </c>
      <c r="F203" s="71"/>
      <c r="G203" s="71">
        <f t="shared" si="6"/>
        <v>0</v>
      </c>
    </row>
    <row r="204" spans="1:7" x14ac:dyDescent="0.25">
      <c r="A204" s="76">
        <v>21</v>
      </c>
      <c r="B204" s="75"/>
      <c r="C204" s="74" t="s">
        <v>272</v>
      </c>
      <c r="D204" s="73" t="s">
        <v>64</v>
      </c>
      <c r="E204" s="72">
        <v>2</v>
      </c>
      <c r="F204" s="71"/>
      <c r="G204" s="71">
        <f t="shared" si="6"/>
        <v>0</v>
      </c>
    </row>
    <row r="205" spans="1:7" x14ac:dyDescent="0.25">
      <c r="A205" s="76">
        <v>22</v>
      </c>
      <c r="B205" s="75"/>
      <c r="C205" s="74" t="s">
        <v>271</v>
      </c>
      <c r="D205" s="73" t="s">
        <v>64</v>
      </c>
      <c r="E205" s="72">
        <v>2</v>
      </c>
      <c r="F205" s="71"/>
      <c r="G205" s="71">
        <f t="shared" si="6"/>
        <v>0</v>
      </c>
    </row>
    <row r="206" spans="1:7" x14ac:dyDescent="0.25">
      <c r="A206" s="76">
        <v>23</v>
      </c>
      <c r="B206" s="75"/>
      <c r="C206" s="74" t="s">
        <v>270</v>
      </c>
      <c r="D206" s="73" t="s">
        <v>64</v>
      </c>
      <c r="E206" s="72">
        <v>2</v>
      </c>
      <c r="F206" s="71"/>
      <c r="G206" s="71">
        <f t="shared" si="6"/>
        <v>0</v>
      </c>
    </row>
    <row r="207" spans="1:7" x14ac:dyDescent="0.25">
      <c r="A207" s="70"/>
      <c r="B207" s="69"/>
      <c r="C207" s="66" t="s">
        <v>269</v>
      </c>
      <c r="D207" s="66"/>
      <c r="E207" s="66"/>
      <c r="F207" s="65"/>
      <c r="G207" s="67">
        <f>SUM(G199:G206)</f>
        <v>0</v>
      </c>
    </row>
    <row r="208" spans="1:7" x14ac:dyDescent="0.25">
      <c r="C208" s="64" t="s">
        <v>268</v>
      </c>
      <c r="D208" s="64"/>
    </row>
    <row r="209" spans="1:7" ht="23" x14ac:dyDescent="0.25">
      <c r="A209" s="76">
        <v>24</v>
      </c>
      <c r="B209" s="75"/>
      <c r="C209" s="74" t="s">
        <v>267</v>
      </c>
      <c r="D209" s="73" t="s">
        <v>266</v>
      </c>
      <c r="E209" s="72">
        <v>0.41</v>
      </c>
      <c r="F209" s="71"/>
      <c r="G209" s="71">
        <f>ROUND(E209*F209,2)</f>
        <v>0</v>
      </c>
    </row>
    <row r="210" spans="1:7" x14ac:dyDescent="0.25">
      <c r="A210" s="76">
        <v>25</v>
      </c>
      <c r="B210" s="75"/>
      <c r="C210" s="74" t="s">
        <v>265</v>
      </c>
      <c r="D210" s="73" t="s">
        <v>64</v>
      </c>
      <c r="E210" s="72">
        <v>38</v>
      </c>
      <c r="F210" s="71"/>
      <c r="G210" s="71">
        <f>ROUND(E210*F210,2)</f>
        <v>0</v>
      </c>
    </row>
    <row r="211" spans="1:7" x14ac:dyDescent="0.25">
      <c r="A211" s="76">
        <v>26</v>
      </c>
      <c r="B211" s="75"/>
      <c r="C211" s="74" t="s">
        <v>264</v>
      </c>
      <c r="D211" s="73" t="s">
        <v>64</v>
      </c>
      <c r="E211" s="72">
        <v>2</v>
      </c>
      <c r="F211" s="71"/>
      <c r="G211" s="71">
        <f>ROUND(E211*F211,2)</f>
        <v>0</v>
      </c>
    </row>
    <row r="212" spans="1:7" x14ac:dyDescent="0.25">
      <c r="A212" s="76">
        <v>27</v>
      </c>
      <c r="B212" s="75"/>
      <c r="C212" s="74" t="s">
        <v>263</v>
      </c>
      <c r="D212" s="73" t="s">
        <v>64</v>
      </c>
      <c r="E212" s="72">
        <v>1</v>
      </c>
      <c r="F212" s="71"/>
      <c r="G212" s="71">
        <f>ROUND(E212*F212,2)</f>
        <v>0</v>
      </c>
    </row>
    <row r="213" spans="1:7" x14ac:dyDescent="0.25">
      <c r="A213" s="70"/>
      <c r="B213" s="69"/>
      <c r="C213" s="66" t="s">
        <v>262</v>
      </c>
      <c r="D213" s="66"/>
      <c r="E213" s="66"/>
      <c r="F213" s="65"/>
      <c r="G213" s="67">
        <f>SUM(G209:G212)</f>
        <v>0</v>
      </c>
    </row>
    <row r="214" spans="1:7" x14ac:dyDescent="0.25">
      <c r="C214" s="64" t="s">
        <v>206</v>
      </c>
      <c r="D214" s="64"/>
    </row>
    <row r="215" spans="1:7" ht="34.5" x14ac:dyDescent="0.25">
      <c r="A215" s="76">
        <v>28</v>
      </c>
      <c r="B215" s="75"/>
      <c r="C215" s="74" t="s">
        <v>237</v>
      </c>
      <c r="D215" s="73" t="s">
        <v>229</v>
      </c>
      <c r="E215" s="72">
        <v>15.85</v>
      </c>
      <c r="F215" s="71"/>
      <c r="G215" s="71">
        <f t="shared" ref="G215:G226" si="7">ROUND(E215*F215,2)</f>
        <v>0</v>
      </c>
    </row>
    <row r="216" spans="1:7" ht="34.5" x14ac:dyDescent="0.25">
      <c r="A216" s="76">
        <v>29</v>
      </c>
      <c r="B216" s="75"/>
      <c r="C216" s="74" t="s">
        <v>261</v>
      </c>
      <c r="D216" s="73" t="s">
        <v>229</v>
      </c>
      <c r="E216" s="72">
        <v>1.45</v>
      </c>
      <c r="F216" s="71"/>
      <c r="G216" s="71">
        <f t="shared" si="7"/>
        <v>0</v>
      </c>
    </row>
    <row r="217" spans="1:7" ht="23" x14ac:dyDescent="0.25">
      <c r="A217" s="76">
        <v>30</v>
      </c>
      <c r="B217" s="75"/>
      <c r="C217" s="74" t="s">
        <v>260</v>
      </c>
      <c r="D217" s="73" t="s">
        <v>229</v>
      </c>
      <c r="E217" s="72">
        <v>1</v>
      </c>
      <c r="F217" s="71"/>
      <c r="G217" s="71">
        <f t="shared" si="7"/>
        <v>0</v>
      </c>
    </row>
    <row r="218" spans="1:7" ht="23" x14ac:dyDescent="0.25">
      <c r="A218" s="76">
        <v>31</v>
      </c>
      <c r="B218" s="75"/>
      <c r="C218" s="74" t="s">
        <v>259</v>
      </c>
      <c r="D218" s="73" t="s">
        <v>67</v>
      </c>
      <c r="E218" s="72">
        <v>418.2</v>
      </c>
      <c r="F218" s="71"/>
      <c r="G218" s="71">
        <f t="shared" si="7"/>
        <v>0</v>
      </c>
    </row>
    <row r="219" spans="1:7" ht="23" x14ac:dyDescent="0.25">
      <c r="A219" s="76">
        <v>32</v>
      </c>
      <c r="B219" s="75"/>
      <c r="C219" s="74" t="s">
        <v>258</v>
      </c>
      <c r="D219" s="73" t="s">
        <v>67</v>
      </c>
      <c r="E219" s="72">
        <v>1132.2</v>
      </c>
      <c r="F219" s="71"/>
      <c r="G219" s="71">
        <f t="shared" si="7"/>
        <v>0</v>
      </c>
    </row>
    <row r="220" spans="1:7" ht="23" x14ac:dyDescent="0.25">
      <c r="A220" s="76">
        <v>33</v>
      </c>
      <c r="B220" s="75"/>
      <c r="C220" s="74" t="s">
        <v>257</v>
      </c>
      <c r="D220" s="73" t="s">
        <v>67</v>
      </c>
      <c r="E220" s="72">
        <v>66.3</v>
      </c>
      <c r="F220" s="71"/>
      <c r="G220" s="71">
        <f t="shared" si="7"/>
        <v>0</v>
      </c>
    </row>
    <row r="221" spans="1:7" ht="23" x14ac:dyDescent="0.25">
      <c r="A221" s="76">
        <v>34</v>
      </c>
      <c r="B221" s="75"/>
      <c r="C221" s="74" t="s">
        <v>256</v>
      </c>
      <c r="D221" s="73" t="s">
        <v>67</v>
      </c>
      <c r="E221" s="72">
        <v>45.9</v>
      </c>
      <c r="F221" s="71"/>
      <c r="G221" s="71">
        <f t="shared" si="7"/>
        <v>0</v>
      </c>
    </row>
    <row r="222" spans="1:7" x14ac:dyDescent="0.25">
      <c r="A222" s="76">
        <v>35</v>
      </c>
      <c r="B222" s="75"/>
      <c r="C222" s="74" t="s">
        <v>255</v>
      </c>
      <c r="D222" s="73" t="s">
        <v>67</v>
      </c>
      <c r="E222" s="72">
        <v>103</v>
      </c>
      <c r="F222" s="71"/>
      <c r="G222" s="71">
        <f t="shared" si="7"/>
        <v>0</v>
      </c>
    </row>
    <row r="223" spans="1:7" ht="23" x14ac:dyDescent="0.25">
      <c r="A223" s="76">
        <v>36</v>
      </c>
      <c r="B223" s="75"/>
      <c r="C223" s="74" t="s">
        <v>254</v>
      </c>
      <c r="D223" s="73" t="s">
        <v>67</v>
      </c>
      <c r="E223" s="72">
        <v>102</v>
      </c>
      <c r="F223" s="71"/>
      <c r="G223" s="71">
        <f t="shared" si="7"/>
        <v>0</v>
      </c>
    </row>
    <row r="224" spans="1:7" ht="23" x14ac:dyDescent="0.25">
      <c r="A224" s="76">
        <v>37</v>
      </c>
      <c r="B224" s="75"/>
      <c r="C224" s="74" t="s">
        <v>253</v>
      </c>
      <c r="D224" s="73" t="s">
        <v>229</v>
      </c>
      <c r="E224" s="72">
        <v>0.5</v>
      </c>
      <c r="F224" s="71"/>
      <c r="G224" s="71">
        <f t="shared" si="7"/>
        <v>0</v>
      </c>
    </row>
    <row r="225" spans="1:7" x14ac:dyDescent="0.25">
      <c r="A225" s="76">
        <v>38</v>
      </c>
      <c r="B225" s="75"/>
      <c r="C225" s="74" t="s">
        <v>252</v>
      </c>
      <c r="D225" s="73" t="s">
        <v>67</v>
      </c>
      <c r="E225" s="72">
        <v>51</v>
      </c>
      <c r="F225" s="71"/>
      <c r="G225" s="71">
        <f t="shared" si="7"/>
        <v>0</v>
      </c>
    </row>
    <row r="226" spans="1:7" ht="23" x14ac:dyDescent="0.25">
      <c r="A226" s="76">
        <v>39</v>
      </c>
      <c r="B226" s="75"/>
      <c r="C226" s="74" t="s">
        <v>251</v>
      </c>
      <c r="D226" s="73" t="s">
        <v>64</v>
      </c>
      <c r="E226" s="72">
        <v>1</v>
      </c>
      <c r="F226" s="71"/>
      <c r="G226" s="71">
        <f t="shared" si="7"/>
        <v>0</v>
      </c>
    </row>
    <row r="227" spans="1:7" x14ac:dyDescent="0.25">
      <c r="A227" s="70"/>
      <c r="B227" s="69"/>
      <c r="C227" s="66" t="s">
        <v>203</v>
      </c>
      <c r="D227" s="66"/>
      <c r="E227" s="66"/>
      <c r="F227" s="65"/>
      <c r="G227" s="67">
        <f>SUM(G215:G226)</f>
        <v>0</v>
      </c>
    </row>
    <row r="228" spans="1:7" x14ac:dyDescent="0.25">
      <c r="C228" s="64" t="s">
        <v>250</v>
      </c>
      <c r="D228" s="64"/>
    </row>
    <row r="229" spans="1:7" ht="34.5" x14ac:dyDescent="0.25">
      <c r="A229" s="76">
        <v>41</v>
      </c>
      <c r="B229" s="75"/>
      <c r="C229" s="74" t="s">
        <v>249</v>
      </c>
      <c r="D229" s="73" t="s">
        <v>64</v>
      </c>
      <c r="E229" s="72">
        <v>1</v>
      </c>
      <c r="F229" s="71"/>
      <c r="G229" s="71">
        <f t="shared" ref="G229:G243" si="8">ROUND(E229*F229,2)</f>
        <v>0</v>
      </c>
    </row>
    <row r="230" spans="1:7" ht="23" x14ac:dyDescent="0.25">
      <c r="A230" s="76">
        <v>42</v>
      </c>
      <c r="B230" s="75"/>
      <c r="C230" s="74" t="s">
        <v>248</v>
      </c>
      <c r="D230" s="73" t="s">
        <v>64</v>
      </c>
      <c r="E230" s="72">
        <v>1</v>
      </c>
      <c r="F230" s="71"/>
      <c r="G230" s="71">
        <f t="shared" si="8"/>
        <v>0</v>
      </c>
    </row>
    <row r="231" spans="1:7" ht="23" x14ac:dyDescent="0.25">
      <c r="A231" s="76">
        <v>43</v>
      </c>
      <c r="B231" s="75"/>
      <c r="C231" s="74" t="s">
        <v>247</v>
      </c>
      <c r="D231" s="73" t="s">
        <v>229</v>
      </c>
      <c r="E231" s="72">
        <v>0.3</v>
      </c>
      <c r="F231" s="71"/>
      <c r="G231" s="71">
        <f t="shared" si="8"/>
        <v>0</v>
      </c>
    </row>
    <row r="232" spans="1:7" ht="23" x14ac:dyDescent="0.25">
      <c r="A232" s="76">
        <v>44</v>
      </c>
      <c r="B232" s="75"/>
      <c r="C232" s="74" t="s">
        <v>246</v>
      </c>
      <c r="D232" s="73" t="s">
        <v>132</v>
      </c>
      <c r="E232" s="72">
        <v>12.3</v>
      </c>
      <c r="F232" s="71"/>
      <c r="G232" s="71">
        <f t="shared" si="8"/>
        <v>0</v>
      </c>
    </row>
    <row r="233" spans="1:7" ht="23" x14ac:dyDescent="0.25">
      <c r="A233" s="76">
        <v>45</v>
      </c>
      <c r="B233" s="75"/>
      <c r="C233" s="74" t="s">
        <v>245</v>
      </c>
      <c r="D233" s="73" t="s">
        <v>64</v>
      </c>
      <c r="E233" s="72">
        <v>85</v>
      </c>
      <c r="F233" s="71"/>
      <c r="G233" s="71">
        <f t="shared" si="8"/>
        <v>0</v>
      </c>
    </row>
    <row r="234" spans="1:7" ht="34.5" x14ac:dyDescent="0.25">
      <c r="A234" s="76">
        <v>46</v>
      </c>
      <c r="B234" s="75"/>
      <c r="C234" s="74" t="s">
        <v>234</v>
      </c>
      <c r="D234" s="73" t="s">
        <v>227</v>
      </c>
      <c r="E234" s="72">
        <v>5.5E-2</v>
      </c>
      <c r="F234" s="71"/>
      <c r="G234" s="71">
        <f t="shared" si="8"/>
        <v>0</v>
      </c>
    </row>
    <row r="235" spans="1:7" ht="34.5" x14ac:dyDescent="0.25">
      <c r="A235" s="76">
        <v>47</v>
      </c>
      <c r="B235" s="75"/>
      <c r="C235" s="74" t="s">
        <v>233</v>
      </c>
      <c r="D235" s="73" t="s">
        <v>227</v>
      </c>
      <c r="E235" s="72">
        <v>5.5E-2</v>
      </c>
      <c r="F235" s="71"/>
      <c r="G235" s="71">
        <f t="shared" si="8"/>
        <v>0</v>
      </c>
    </row>
    <row r="236" spans="1:7" x14ac:dyDescent="0.25">
      <c r="A236" s="76">
        <v>48</v>
      </c>
      <c r="B236" s="75"/>
      <c r="C236" s="74" t="s">
        <v>244</v>
      </c>
      <c r="D236" s="73" t="s">
        <v>229</v>
      </c>
      <c r="E236" s="72">
        <v>0.55000000000000004</v>
      </c>
      <c r="F236" s="71"/>
      <c r="G236" s="71">
        <f t="shared" si="8"/>
        <v>0</v>
      </c>
    </row>
    <row r="237" spans="1:7" ht="23" x14ac:dyDescent="0.25">
      <c r="A237" s="76">
        <v>49</v>
      </c>
      <c r="B237" s="75"/>
      <c r="C237" s="74" t="s">
        <v>243</v>
      </c>
      <c r="D237" s="73" t="s">
        <v>132</v>
      </c>
      <c r="E237" s="72">
        <v>69.3</v>
      </c>
      <c r="F237" s="71"/>
      <c r="G237" s="71">
        <f t="shared" si="8"/>
        <v>0</v>
      </c>
    </row>
    <row r="238" spans="1:7" ht="34.5" x14ac:dyDescent="0.25">
      <c r="A238" s="76">
        <v>50</v>
      </c>
      <c r="B238" s="75"/>
      <c r="C238" s="74" t="s">
        <v>242</v>
      </c>
      <c r="D238" s="73" t="s">
        <v>67</v>
      </c>
      <c r="E238" s="72">
        <v>45</v>
      </c>
      <c r="F238" s="71"/>
      <c r="G238" s="71">
        <f t="shared" si="8"/>
        <v>0</v>
      </c>
    </row>
    <row r="239" spans="1:7" ht="23" x14ac:dyDescent="0.25">
      <c r="A239" s="76">
        <v>51</v>
      </c>
      <c r="B239" s="75"/>
      <c r="C239" s="74" t="s">
        <v>241</v>
      </c>
      <c r="D239" s="73" t="s">
        <v>64</v>
      </c>
      <c r="E239" s="72">
        <v>30</v>
      </c>
      <c r="F239" s="71"/>
      <c r="G239" s="71">
        <f t="shared" si="8"/>
        <v>0</v>
      </c>
    </row>
    <row r="240" spans="1:7" x14ac:dyDescent="0.25">
      <c r="A240" s="76">
        <v>52</v>
      </c>
      <c r="B240" s="75"/>
      <c r="C240" s="74" t="s">
        <v>240</v>
      </c>
      <c r="D240" s="73" t="s">
        <v>64</v>
      </c>
      <c r="E240" s="72">
        <v>30</v>
      </c>
      <c r="F240" s="71"/>
      <c r="G240" s="71">
        <f t="shared" si="8"/>
        <v>0</v>
      </c>
    </row>
    <row r="241" spans="1:7" x14ac:dyDescent="0.25">
      <c r="A241" s="76">
        <v>53</v>
      </c>
      <c r="B241" s="75"/>
      <c r="C241" s="74" t="s">
        <v>239</v>
      </c>
      <c r="D241" s="73" t="s">
        <v>64</v>
      </c>
      <c r="E241" s="72">
        <v>3</v>
      </c>
      <c r="F241" s="71"/>
      <c r="G241" s="71">
        <f t="shared" si="8"/>
        <v>0</v>
      </c>
    </row>
    <row r="242" spans="1:7" ht="23" x14ac:dyDescent="0.25">
      <c r="A242" s="76">
        <v>54</v>
      </c>
      <c r="B242" s="75"/>
      <c r="C242" s="74" t="s">
        <v>238</v>
      </c>
      <c r="D242" s="73" t="s">
        <v>64</v>
      </c>
      <c r="E242" s="72">
        <v>3</v>
      </c>
      <c r="F242" s="71"/>
      <c r="G242" s="71">
        <f t="shared" si="8"/>
        <v>0</v>
      </c>
    </row>
    <row r="243" spans="1:7" ht="34.5" x14ac:dyDescent="0.25">
      <c r="A243" s="76">
        <v>55</v>
      </c>
      <c r="B243" s="75"/>
      <c r="C243" s="74" t="s">
        <v>237</v>
      </c>
      <c r="D243" s="73" t="s">
        <v>229</v>
      </c>
      <c r="E243" s="72">
        <v>0.04</v>
      </c>
      <c r="F243" s="71"/>
      <c r="G243" s="71">
        <f t="shared" si="8"/>
        <v>0</v>
      </c>
    </row>
    <row r="244" spans="1:7" x14ac:dyDescent="0.25">
      <c r="A244" s="70"/>
      <c r="B244" s="69"/>
      <c r="C244" s="66" t="s">
        <v>236</v>
      </c>
      <c r="D244" s="66"/>
      <c r="E244" s="66"/>
      <c r="F244" s="65"/>
      <c r="G244" s="67">
        <f>SUM(G229:G243)</f>
        <v>0</v>
      </c>
    </row>
    <row r="245" spans="1:7" x14ac:dyDescent="0.25">
      <c r="C245" s="64" t="s">
        <v>235</v>
      </c>
      <c r="D245" s="64"/>
    </row>
    <row r="246" spans="1:7" ht="34.5" x14ac:dyDescent="0.25">
      <c r="A246" s="76">
        <v>56</v>
      </c>
      <c r="B246" s="75"/>
      <c r="C246" s="74" t="s">
        <v>234</v>
      </c>
      <c r="D246" s="73" t="s">
        <v>227</v>
      </c>
      <c r="E246" s="72">
        <v>0.39500000000000002</v>
      </c>
      <c r="F246" s="71"/>
      <c r="G246" s="71">
        <f t="shared" ref="G246:G252" si="9">ROUND(E246*F246,2)</f>
        <v>0</v>
      </c>
    </row>
    <row r="247" spans="1:7" ht="34.5" x14ac:dyDescent="0.25">
      <c r="A247" s="76">
        <v>57</v>
      </c>
      <c r="B247" s="75"/>
      <c r="C247" s="74" t="s">
        <v>233</v>
      </c>
      <c r="D247" s="73" t="s">
        <v>227</v>
      </c>
      <c r="E247" s="72">
        <v>0.39500000000000002</v>
      </c>
      <c r="F247" s="71"/>
      <c r="G247" s="71">
        <f t="shared" si="9"/>
        <v>0</v>
      </c>
    </row>
    <row r="248" spans="1:7" ht="46" x14ac:dyDescent="0.25">
      <c r="A248" s="76">
        <v>58</v>
      </c>
      <c r="B248" s="75"/>
      <c r="C248" s="74" t="s">
        <v>232</v>
      </c>
      <c r="D248" s="73" t="s">
        <v>67</v>
      </c>
      <c r="E248" s="72">
        <v>18</v>
      </c>
      <c r="F248" s="71"/>
      <c r="G248" s="71">
        <f t="shared" si="9"/>
        <v>0</v>
      </c>
    </row>
    <row r="249" spans="1:7" ht="34.5" x14ac:dyDescent="0.25">
      <c r="A249" s="76">
        <v>59</v>
      </c>
      <c r="B249" s="75"/>
      <c r="C249" s="74" t="s">
        <v>231</v>
      </c>
      <c r="D249" s="73" t="s">
        <v>229</v>
      </c>
      <c r="E249" s="72">
        <v>3.57</v>
      </c>
      <c r="F249" s="71"/>
      <c r="G249" s="71">
        <f t="shared" si="9"/>
        <v>0</v>
      </c>
    </row>
    <row r="250" spans="1:7" ht="23" x14ac:dyDescent="0.25">
      <c r="A250" s="76">
        <v>60</v>
      </c>
      <c r="B250" s="75"/>
      <c r="C250" s="74" t="s">
        <v>230</v>
      </c>
      <c r="D250" s="73" t="s">
        <v>229</v>
      </c>
      <c r="E250" s="72">
        <v>3.75</v>
      </c>
      <c r="F250" s="71"/>
      <c r="G250" s="71">
        <f t="shared" si="9"/>
        <v>0</v>
      </c>
    </row>
    <row r="251" spans="1:7" ht="23" x14ac:dyDescent="0.25">
      <c r="A251" s="76">
        <v>61</v>
      </c>
      <c r="B251" s="75"/>
      <c r="C251" s="74" t="s">
        <v>228</v>
      </c>
      <c r="D251" s="73" t="s">
        <v>227</v>
      </c>
      <c r="E251" s="72">
        <v>0.35699999999999998</v>
      </c>
      <c r="F251" s="71"/>
      <c r="G251" s="71">
        <f t="shared" si="9"/>
        <v>0</v>
      </c>
    </row>
    <row r="252" spans="1:7" x14ac:dyDescent="0.25">
      <c r="A252" s="76">
        <v>62</v>
      </c>
      <c r="B252" s="75"/>
      <c r="C252" s="74" t="s">
        <v>226</v>
      </c>
      <c r="D252" s="73" t="s">
        <v>67</v>
      </c>
      <c r="E252" s="72">
        <v>367.71</v>
      </c>
      <c r="F252" s="71"/>
      <c r="G252" s="71">
        <f t="shared" si="9"/>
        <v>0</v>
      </c>
    </row>
    <row r="253" spans="1:7" x14ac:dyDescent="0.25">
      <c r="A253" s="70"/>
      <c r="B253" s="69"/>
      <c r="C253" s="66" t="s">
        <v>225</v>
      </c>
      <c r="D253" s="66"/>
      <c r="E253" s="66"/>
      <c r="F253" s="65"/>
      <c r="G253" s="67">
        <f>SUM(G246:G252)</f>
        <v>0</v>
      </c>
    </row>
    <row r="254" spans="1:7" x14ac:dyDescent="0.25">
      <c r="A254" s="64"/>
      <c r="B254" s="64" t="s">
        <v>202</v>
      </c>
      <c r="C254" s="64"/>
      <c r="D254" s="64"/>
      <c r="E254" s="64"/>
      <c r="F254" s="63"/>
      <c r="G254" s="63">
        <f>SUM(G182,G197,G207,G213,G227,G244,G253)</f>
        <v>0</v>
      </c>
    </row>
    <row r="255" spans="1:7" x14ac:dyDescent="0.25">
      <c r="A255" s="68"/>
      <c r="B255" s="66"/>
      <c r="C255" s="66" t="s">
        <v>201</v>
      </c>
      <c r="D255" s="66" t="s">
        <v>200</v>
      </c>
      <c r="E255" s="66"/>
      <c r="F255" s="65"/>
      <c r="G255" s="67">
        <f>ROUND(G254*0.21,2)</f>
        <v>0</v>
      </c>
    </row>
    <row r="256" spans="1:7" x14ac:dyDescent="0.25">
      <c r="A256" s="66"/>
      <c r="B256" s="66" t="s">
        <v>199</v>
      </c>
      <c r="C256" s="66"/>
      <c r="D256" s="66"/>
      <c r="E256" s="66"/>
      <c r="F256" s="65"/>
      <c r="G256" s="65">
        <f>G254+G255</f>
        <v>0</v>
      </c>
    </row>
    <row r="257" spans="1:7" x14ac:dyDescent="0.25">
      <c r="A257" s="64"/>
      <c r="B257" s="64"/>
      <c r="C257" s="64"/>
      <c r="D257" s="64"/>
      <c r="E257" s="64"/>
      <c r="F257" s="63"/>
      <c r="G257" s="63"/>
    </row>
    <row r="258" spans="1:7" x14ac:dyDescent="0.25">
      <c r="C258" s="5" t="s">
        <v>224</v>
      </c>
    </row>
    <row r="264" spans="1:7" x14ac:dyDescent="0.25">
      <c r="A264" s="64" t="s">
        <v>223</v>
      </c>
      <c r="B264" s="64"/>
      <c r="C264" s="64"/>
      <c r="D264" s="64"/>
      <c r="E264" s="64"/>
      <c r="F264" s="63"/>
      <c r="G264" s="77" t="s">
        <v>222</v>
      </c>
    </row>
    <row r="265" spans="1:7" x14ac:dyDescent="0.25">
      <c r="A265" s="5" t="s">
        <v>221</v>
      </c>
      <c r="G265" s="80" t="s">
        <v>221</v>
      </c>
    </row>
    <row r="266" spans="1:7" x14ac:dyDescent="0.25">
      <c r="C266" s="5" t="s">
        <v>220</v>
      </c>
      <c r="G266" s="80"/>
    </row>
    <row r="267" spans="1:7" x14ac:dyDescent="0.25">
      <c r="A267" s="5" t="s">
        <v>219</v>
      </c>
      <c r="G267" s="80" t="s">
        <v>219</v>
      </c>
    </row>
    <row r="269" spans="1:7" ht="18" x14ac:dyDescent="0.4">
      <c r="D269" s="79" t="s">
        <v>218</v>
      </c>
    </row>
    <row r="270" spans="1:7" x14ac:dyDescent="0.25">
      <c r="D270" s="78" t="s">
        <v>6</v>
      </c>
    </row>
    <row r="272" spans="1:7" ht="12" x14ac:dyDescent="0.25">
      <c r="A272" s="213" t="s">
        <v>217</v>
      </c>
      <c r="B272" s="213"/>
      <c r="C272" s="214" t="s">
        <v>216</v>
      </c>
      <c r="D272" s="214"/>
      <c r="E272" s="214"/>
      <c r="F272" s="215"/>
      <c r="G272" s="215"/>
    </row>
    <row r="273" spans="1:7" ht="12" x14ac:dyDescent="0.25">
      <c r="A273" s="213" t="s">
        <v>215</v>
      </c>
      <c r="B273" s="213"/>
      <c r="C273" s="214" t="s">
        <v>214</v>
      </c>
      <c r="D273" s="214"/>
      <c r="E273" s="214"/>
      <c r="F273" s="215"/>
      <c r="G273" s="215"/>
    </row>
    <row r="274" spans="1:7" ht="12" x14ac:dyDescent="0.25">
      <c r="A274" s="213" t="s">
        <v>213</v>
      </c>
      <c r="B274" s="213"/>
      <c r="C274" s="214" t="s">
        <v>212</v>
      </c>
      <c r="D274" s="214"/>
      <c r="E274" s="214"/>
      <c r="F274" s="215"/>
      <c r="G274" s="215"/>
    </row>
    <row r="275" spans="1:7" x14ac:dyDescent="0.25">
      <c r="A275" s="216">
        <v>45986</v>
      </c>
      <c r="B275" s="216"/>
      <c r="F275" s="77" t="s">
        <v>211</v>
      </c>
      <c r="G275" s="77">
        <f>G283</f>
        <v>0</v>
      </c>
    </row>
    <row r="276" spans="1:7" x14ac:dyDescent="0.25">
      <c r="A276" s="217" t="s">
        <v>210</v>
      </c>
      <c r="B276" s="217" t="s">
        <v>209</v>
      </c>
      <c r="C276" s="217" t="s">
        <v>208</v>
      </c>
      <c r="D276" s="217" t="s">
        <v>207</v>
      </c>
      <c r="E276" s="219" t="s">
        <v>50</v>
      </c>
      <c r="F276" s="221" t="s">
        <v>43</v>
      </c>
      <c r="G276" s="223" t="s">
        <v>42</v>
      </c>
    </row>
    <row r="277" spans="1:7" x14ac:dyDescent="0.25">
      <c r="A277" s="218"/>
      <c r="B277" s="218"/>
      <c r="C277" s="218"/>
      <c r="D277" s="218"/>
      <c r="E277" s="220"/>
      <c r="F277" s="222"/>
      <c r="G277" s="224"/>
    </row>
    <row r="278" spans="1:7" x14ac:dyDescent="0.25">
      <c r="C278" s="64" t="s">
        <v>206</v>
      </c>
      <c r="D278" s="64"/>
    </row>
    <row r="279" spans="1:7" ht="23" x14ac:dyDescent="0.25">
      <c r="A279" s="76">
        <v>1</v>
      </c>
      <c r="B279" s="75"/>
      <c r="C279" s="74" t="s">
        <v>205</v>
      </c>
      <c r="D279" s="73" t="s">
        <v>204</v>
      </c>
      <c r="E279" s="72">
        <v>1</v>
      </c>
      <c r="F279" s="71"/>
      <c r="G279" s="71">
        <f>ROUND(E279*F279,2)</f>
        <v>0</v>
      </c>
    </row>
    <row r="280" spans="1:7" x14ac:dyDescent="0.25">
      <c r="A280" s="70"/>
      <c r="B280" s="69"/>
      <c r="C280" s="66" t="s">
        <v>203</v>
      </c>
      <c r="D280" s="66"/>
      <c r="E280" s="66"/>
      <c r="F280" s="65"/>
      <c r="G280" s="67">
        <f>SUM(G279:G279)</f>
        <v>0</v>
      </c>
    </row>
    <row r="281" spans="1:7" x14ac:dyDescent="0.25">
      <c r="A281" s="64"/>
      <c r="B281" s="64" t="s">
        <v>202</v>
      </c>
      <c r="C281" s="64"/>
      <c r="D281" s="64"/>
      <c r="E281" s="64"/>
      <c r="F281" s="63"/>
      <c r="G281" s="63">
        <f>SUM(G280)</f>
        <v>0</v>
      </c>
    </row>
    <row r="282" spans="1:7" x14ac:dyDescent="0.25">
      <c r="A282" s="68"/>
      <c r="B282" s="66"/>
      <c r="C282" s="66" t="s">
        <v>201</v>
      </c>
      <c r="D282" s="66" t="s">
        <v>200</v>
      </c>
      <c r="E282" s="66"/>
      <c r="F282" s="65"/>
      <c r="G282" s="67">
        <f>ROUND(G281*0.21,2)</f>
        <v>0</v>
      </c>
    </row>
    <row r="283" spans="1:7" x14ac:dyDescent="0.25">
      <c r="A283" s="66"/>
      <c r="B283" s="66" t="s">
        <v>199</v>
      </c>
      <c r="C283" s="66"/>
      <c r="D283" s="66"/>
      <c r="E283" s="66"/>
      <c r="F283" s="65"/>
      <c r="G283" s="65">
        <f>G281+G282</f>
        <v>0</v>
      </c>
    </row>
    <row r="284" spans="1:7" x14ac:dyDescent="0.25">
      <c r="A284" s="64"/>
      <c r="B284" s="64"/>
      <c r="C284" s="64"/>
      <c r="D284" s="64"/>
      <c r="E284" s="64"/>
      <c r="F284" s="63"/>
      <c r="G284" s="63"/>
    </row>
    <row r="285" spans="1:7" x14ac:dyDescent="0.25">
      <c r="C285" s="5" t="s">
        <v>198</v>
      </c>
    </row>
  </sheetData>
  <mergeCells count="70">
    <mergeCell ref="A274:B274"/>
    <mergeCell ref="C274:G274"/>
    <mergeCell ref="A275:B275"/>
    <mergeCell ref="A276:A277"/>
    <mergeCell ref="B276:B277"/>
    <mergeCell ref="C276:C277"/>
    <mergeCell ref="D276:D277"/>
    <mergeCell ref="E276:E277"/>
    <mergeCell ref="F276:F277"/>
    <mergeCell ref="G276:G277"/>
    <mergeCell ref="A120:B120"/>
    <mergeCell ref="A121:A122"/>
    <mergeCell ref="B121:B122"/>
    <mergeCell ref="C121:C122"/>
    <mergeCell ref="D121:D122"/>
    <mergeCell ref="A273:B273"/>
    <mergeCell ref="C273:G273"/>
    <mergeCell ref="E86:E87"/>
    <mergeCell ref="A119:B119"/>
    <mergeCell ref="C119:G119"/>
    <mergeCell ref="A117:B117"/>
    <mergeCell ref="C117:G117"/>
    <mergeCell ref="A118:B118"/>
    <mergeCell ref="C118:G118"/>
    <mergeCell ref="A176:B176"/>
    <mergeCell ref="A177:A178"/>
    <mergeCell ref="B177:B178"/>
    <mergeCell ref="C177:C178"/>
    <mergeCell ref="D177:D178"/>
    <mergeCell ref="E177:E178"/>
    <mergeCell ref="F121:F122"/>
    <mergeCell ref="C86:C87"/>
    <mergeCell ref="D86:D87"/>
    <mergeCell ref="F86:F87"/>
    <mergeCell ref="G86:G87"/>
    <mergeCell ref="F177:F178"/>
    <mergeCell ref="G121:G122"/>
    <mergeCell ref="A272:B272"/>
    <mergeCell ref="C272:G272"/>
    <mergeCell ref="E121:E122"/>
    <mergeCell ref="A175:B175"/>
    <mergeCell ref="C175:G175"/>
    <mergeCell ref="A174:B174"/>
    <mergeCell ref="C174:G174"/>
    <mergeCell ref="G177:G178"/>
    <mergeCell ref="A173:B173"/>
    <mergeCell ref="C173:G173"/>
    <mergeCell ref="E13:E14"/>
    <mergeCell ref="A84:B84"/>
    <mergeCell ref="C84:G84"/>
    <mergeCell ref="A82:B82"/>
    <mergeCell ref="C82:G82"/>
    <mergeCell ref="A83:B83"/>
    <mergeCell ref="C83:G83"/>
    <mergeCell ref="C13:C14"/>
    <mergeCell ref="F13:F14"/>
    <mergeCell ref="G13:G14"/>
    <mergeCell ref="D13:D14"/>
    <mergeCell ref="A85:B85"/>
    <mergeCell ref="B86:B87"/>
    <mergeCell ref="A12:B12"/>
    <mergeCell ref="A13:A14"/>
    <mergeCell ref="B13:B14"/>
    <mergeCell ref="A86:A87"/>
    <mergeCell ref="A9:B9"/>
    <mergeCell ref="C9:G9"/>
    <mergeCell ref="A10:B10"/>
    <mergeCell ref="C10:G10"/>
    <mergeCell ref="A11:B11"/>
    <mergeCell ref="C11:G11"/>
  </mergeCells>
  <pageMargins left="0.54166666666666663" right="0.1388888888888889" top="0.54166666666666663" bottom="0.54166666666666663" header="0.3" footer="0.3"/>
  <pageSetup paperSize="9" orientation="landscape" r:id="rId1"/>
  <rowBreaks count="5" manualBreakCount="5">
    <brk id="162" max="16383" man="1"/>
    <brk id="72" max="16383" man="1"/>
    <brk id="262" max="16383" man="1"/>
    <brk id="107" max="16383" man="1"/>
    <brk id="28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714C-E5CF-493C-8E0C-64C2285D4559}">
  <dimension ref="A2:I179"/>
  <sheetViews>
    <sheetView workbookViewId="0">
      <selection activeCell="C1" sqref="C1"/>
    </sheetView>
  </sheetViews>
  <sheetFormatPr defaultRowHeight="14.5" x14ac:dyDescent="0.35"/>
  <cols>
    <col min="1" max="1" width="3.90625" customWidth="1"/>
    <col min="2" max="2" width="9.36328125" customWidth="1"/>
    <col min="3" max="3" width="35.6328125" customWidth="1"/>
    <col min="4" max="4" width="5.81640625" customWidth="1"/>
    <col min="5" max="5" width="14.81640625" customWidth="1"/>
    <col min="6" max="6" width="12.6328125" customWidth="1"/>
    <col min="7" max="7" width="15.36328125" customWidth="1"/>
  </cols>
  <sheetData>
    <row r="2" spans="1:9" ht="15.5" x14ac:dyDescent="0.35">
      <c r="C2" s="210" t="s">
        <v>60</v>
      </c>
      <c r="D2" s="211"/>
      <c r="E2" s="211"/>
      <c r="F2" s="211"/>
    </row>
    <row r="3" spans="1:9" x14ac:dyDescent="0.35">
      <c r="C3" s="212" t="s">
        <v>6</v>
      </c>
      <c r="D3" s="211"/>
      <c r="E3" s="211"/>
      <c r="F3" s="211"/>
    </row>
    <row r="5" spans="1:9" x14ac:dyDescent="0.35">
      <c r="A5" s="190" t="s">
        <v>59</v>
      </c>
      <c r="B5" s="191"/>
      <c r="C5" s="191"/>
      <c r="D5" s="191"/>
      <c r="E5" s="191"/>
      <c r="F5" s="191"/>
      <c r="G5" s="191"/>
    </row>
    <row r="6" spans="1:9" x14ac:dyDescent="0.35">
      <c r="A6" s="191"/>
      <c r="B6" s="191"/>
      <c r="C6" s="191"/>
      <c r="D6" s="191"/>
      <c r="E6" s="191"/>
      <c r="F6" s="191"/>
      <c r="G6" s="191"/>
    </row>
    <row r="7" spans="1:9" x14ac:dyDescent="0.35">
      <c r="A7" s="190" t="s">
        <v>58</v>
      </c>
      <c r="B7" s="191"/>
      <c r="C7" s="191"/>
      <c r="D7" s="191"/>
      <c r="E7" s="191"/>
      <c r="F7" s="191"/>
      <c r="G7" s="191"/>
    </row>
    <row r="8" spans="1:9" x14ac:dyDescent="0.35">
      <c r="A8" s="191"/>
      <c r="B8" s="191"/>
      <c r="C8" s="191"/>
      <c r="D8" s="191"/>
      <c r="E8" s="191"/>
      <c r="F8" s="191"/>
      <c r="G8" s="191"/>
    </row>
    <row r="9" spans="1:9" x14ac:dyDescent="0.35">
      <c r="A9" s="190" t="s">
        <v>102</v>
      </c>
      <c r="B9" s="191"/>
      <c r="C9" s="191"/>
      <c r="D9" s="191"/>
      <c r="E9" s="191"/>
      <c r="F9" s="191"/>
      <c r="G9" s="191"/>
    </row>
    <row r="10" spans="1:9" x14ac:dyDescent="0.35">
      <c r="A10" s="191"/>
      <c r="B10" s="191"/>
      <c r="C10" s="191"/>
      <c r="D10" s="191"/>
      <c r="E10" s="191"/>
      <c r="F10" s="191"/>
      <c r="G10" s="191"/>
    </row>
    <row r="11" spans="1:9" x14ac:dyDescent="0.35">
      <c r="A11" s="209" t="s">
        <v>56</v>
      </c>
      <c r="B11" s="208"/>
      <c r="C11" s="44"/>
      <c r="D11" s="207" t="s">
        <v>55</v>
      </c>
      <c r="E11" s="208"/>
      <c r="F11" s="208"/>
      <c r="G11" s="208"/>
    </row>
    <row r="12" spans="1:9" x14ac:dyDescent="0.35">
      <c r="A12" s="59" t="s">
        <v>54</v>
      </c>
      <c r="B12" s="59" t="s">
        <v>53</v>
      </c>
      <c r="C12" s="59" t="s">
        <v>52</v>
      </c>
      <c r="D12" s="58" t="s">
        <v>51</v>
      </c>
      <c r="E12" s="203" t="s">
        <v>50</v>
      </c>
      <c r="F12" s="57" t="s">
        <v>49</v>
      </c>
      <c r="G12" s="56" t="s">
        <v>48</v>
      </c>
    </row>
    <row r="13" spans="1:9" x14ac:dyDescent="0.35">
      <c r="A13" s="55" t="s">
        <v>47</v>
      </c>
      <c r="B13" s="55" t="s">
        <v>46</v>
      </c>
      <c r="C13" s="55" t="s">
        <v>45</v>
      </c>
      <c r="D13" s="4" t="s">
        <v>44</v>
      </c>
      <c r="E13" s="204"/>
      <c r="F13" s="54" t="s">
        <v>43</v>
      </c>
      <c r="G13" s="53" t="s">
        <v>42</v>
      </c>
    </row>
    <row r="14" spans="1:9" x14ac:dyDescent="0.35">
      <c r="A14" s="52"/>
      <c r="B14" s="52">
        <v>1</v>
      </c>
      <c r="C14" s="205" t="s">
        <v>16</v>
      </c>
      <c r="D14" s="206"/>
      <c r="E14" s="206"/>
      <c r="F14" s="206"/>
      <c r="G14" s="206"/>
    </row>
    <row r="15" spans="1:9" ht="23" x14ac:dyDescent="0.35">
      <c r="A15" s="47">
        <v>1</v>
      </c>
      <c r="B15" s="8"/>
      <c r="C15" s="51" t="s">
        <v>76</v>
      </c>
      <c r="D15" s="8" t="s">
        <v>64</v>
      </c>
      <c r="E15" s="50">
        <v>1</v>
      </c>
      <c r="F15" s="49">
        <v>0</v>
      </c>
      <c r="G15" s="45">
        <v>0</v>
      </c>
      <c r="H15" s="48"/>
      <c r="I15" s="48"/>
    </row>
    <row r="16" spans="1:9" x14ac:dyDescent="0.35">
      <c r="A16" s="47">
        <v>2</v>
      </c>
      <c r="B16" s="8"/>
      <c r="C16" s="51" t="s">
        <v>101</v>
      </c>
      <c r="D16" s="8" t="s">
        <v>44</v>
      </c>
      <c r="E16" s="50">
        <v>1</v>
      </c>
      <c r="F16" s="49">
        <v>0</v>
      </c>
      <c r="G16" s="45">
        <v>0</v>
      </c>
      <c r="H16" s="48"/>
      <c r="I16" s="48"/>
    </row>
    <row r="17" spans="1:9" ht="23" x14ac:dyDescent="0.35">
      <c r="A17" s="47">
        <v>3</v>
      </c>
      <c r="B17" s="8"/>
      <c r="C17" s="51" t="s">
        <v>100</v>
      </c>
      <c r="D17" s="8" t="s">
        <v>64</v>
      </c>
      <c r="E17" s="50">
        <v>1</v>
      </c>
      <c r="F17" s="49">
        <v>0</v>
      </c>
      <c r="G17" s="45">
        <v>0</v>
      </c>
      <c r="H17" s="48"/>
      <c r="I17" s="48"/>
    </row>
    <row r="18" spans="1:9" x14ac:dyDescent="0.35">
      <c r="A18" s="47">
        <v>4</v>
      </c>
      <c r="B18" s="8"/>
      <c r="C18" s="51" t="s">
        <v>99</v>
      </c>
      <c r="D18" s="8" t="s">
        <v>40</v>
      </c>
      <c r="E18" s="50">
        <v>1</v>
      </c>
      <c r="F18" s="49">
        <v>0</v>
      </c>
      <c r="G18" s="45">
        <v>0</v>
      </c>
      <c r="H18" s="48"/>
      <c r="I18" s="48"/>
    </row>
    <row r="19" spans="1:9" ht="34.5" x14ac:dyDescent="0.35">
      <c r="A19" s="47">
        <v>5</v>
      </c>
      <c r="B19" s="8"/>
      <c r="C19" s="51" t="s">
        <v>98</v>
      </c>
      <c r="D19" s="8" t="s">
        <v>64</v>
      </c>
      <c r="E19" s="50">
        <v>1</v>
      </c>
      <c r="F19" s="49">
        <v>0</v>
      </c>
      <c r="G19" s="45">
        <v>0</v>
      </c>
      <c r="H19" s="48"/>
      <c r="I19" s="48"/>
    </row>
    <row r="20" spans="1:9" x14ac:dyDescent="0.35">
      <c r="A20" s="47">
        <v>6</v>
      </c>
      <c r="B20" s="8"/>
      <c r="C20" s="51" t="s">
        <v>97</v>
      </c>
      <c r="D20" s="8" t="s">
        <v>64</v>
      </c>
      <c r="E20" s="50">
        <v>1</v>
      </c>
      <c r="F20" s="49">
        <v>0</v>
      </c>
      <c r="G20" s="45">
        <v>0</v>
      </c>
      <c r="H20" s="48"/>
      <c r="I20" s="48"/>
    </row>
    <row r="21" spans="1:9" ht="23" x14ac:dyDescent="0.35">
      <c r="A21" s="47">
        <v>7</v>
      </c>
      <c r="B21" s="8"/>
      <c r="C21" s="51" t="s">
        <v>96</v>
      </c>
      <c r="D21" s="8" t="s">
        <v>64</v>
      </c>
      <c r="E21" s="50">
        <v>1</v>
      </c>
      <c r="F21" s="49">
        <v>0</v>
      </c>
      <c r="G21" s="45">
        <v>0</v>
      </c>
      <c r="H21" s="48"/>
      <c r="I21" s="48"/>
    </row>
    <row r="22" spans="1:9" x14ac:dyDescent="0.35">
      <c r="A22" s="47">
        <v>9</v>
      </c>
      <c r="B22" s="8"/>
      <c r="C22" s="51" t="s">
        <v>95</v>
      </c>
      <c r="D22" s="8" t="s">
        <v>64</v>
      </c>
      <c r="E22" s="50">
        <v>1</v>
      </c>
      <c r="F22" s="49">
        <v>0</v>
      </c>
      <c r="G22" s="45">
        <v>0</v>
      </c>
      <c r="H22" s="48"/>
      <c r="I22" s="48"/>
    </row>
    <row r="23" spans="1:9" x14ac:dyDescent="0.35">
      <c r="A23" s="47">
        <v>10</v>
      </c>
      <c r="B23" s="8"/>
      <c r="C23" s="51" t="s">
        <v>94</v>
      </c>
      <c r="D23" s="8" t="s">
        <v>64</v>
      </c>
      <c r="E23" s="50">
        <v>1</v>
      </c>
      <c r="F23" s="49">
        <v>0</v>
      </c>
      <c r="G23" s="45">
        <v>0</v>
      </c>
      <c r="H23" s="48"/>
      <c r="I23" s="48"/>
    </row>
    <row r="24" spans="1:9" ht="23" x14ac:dyDescent="0.35">
      <c r="A24" s="47">
        <v>11</v>
      </c>
      <c r="B24" s="8"/>
      <c r="C24" s="51" t="s">
        <v>65</v>
      </c>
      <c r="D24" s="8" t="s">
        <v>64</v>
      </c>
      <c r="E24" s="50">
        <v>3</v>
      </c>
      <c r="F24" s="49">
        <v>0</v>
      </c>
      <c r="G24" s="45">
        <v>0</v>
      </c>
      <c r="H24" s="48"/>
      <c r="I24" s="48"/>
    </row>
    <row r="25" spans="1:9" x14ac:dyDescent="0.35">
      <c r="A25" s="47">
        <v>12</v>
      </c>
      <c r="B25" s="8"/>
      <c r="C25" s="51" t="s">
        <v>73</v>
      </c>
      <c r="D25" s="8" t="s">
        <v>64</v>
      </c>
      <c r="E25" s="50">
        <v>1</v>
      </c>
      <c r="F25" s="49">
        <v>0</v>
      </c>
      <c r="G25" s="45">
        <v>0</v>
      </c>
      <c r="H25" s="48"/>
      <c r="I25" s="48"/>
    </row>
    <row r="26" spans="1:9" x14ac:dyDescent="0.35">
      <c r="A26" s="47">
        <v>13</v>
      </c>
      <c r="B26" s="8"/>
      <c r="C26" s="51" t="s">
        <v>72</v>
      </c>
      <c r="D26" s="8" t="s">
        <v>64</v>
      </c>
      <c r="E26" s="50">
        <v>1</v>
      </c>
      <c r="F26" s="49">
        <v>0</v>
      </c>
      <c r="G26" s="45">
        <v>0</v>
      </c>
      <c r="H26" s="48"/>
      <c r="I26" s="48"/>
    </row>
    <row r="27" spans="1:9" ht="23" x14ac:dyDescent="0.35">
      <c r="A27" s="47">
        <v>14</v>
      </c>
      <c r="B27" s="8"/>
      <c r="C27" s="51" t="s">
        <v>93</v>
      </c>
      <c r="D27" s="8" t="s">
        <v>69</v>
      </c>
      <c r="E27" s="50">
        <v>2.6</v>
      </c>
      <c r="F27" s="49">
        <v>0</v>
      </c>
      <c r="G27" s="45">
        <v>0</v>
      </c>
      <c r="H27" s="48"/>
      <c r="I27" s="48"/>
    </row>
    <row r="28" spans="1:9" ht="34.5" x14ac:dyDescent="0.35">
      <c r="A28" s="47">
        <v>15</v>
      </c>
      <c r="B28" s="8"/>
      <c r="C28" s="51" t="s">
        <v>92</v>
      </c>
      <c r="D28" s="8" t="s">
        <v>69</v>
      </c>
      <c r="E28" s="50">
        <v>2.6</v>
      </c>
      <c r="F28" s="49">
        <v>0</v>
      </c>
      <c r="G28" s="45">
        <v>0</v>
      </c>
      <c r="H28" s="48"/>
      <c r="I28" s="48"/>
    </row>
    <row r="29" spans="1:9" ht="23" x14ac:dyDescent="0.35">
      <c r="A29" s="47">
        <v>16</v>
      </c>
      <c r="B29" s="8"/>
      <c r="C29" s="51" t="s">
        <v>68</v>
      </c>
      <c r="D29" s="8" t="s">
        <v>67</v>
      </c>
      <c r="E29" s="50">
        <v>260</v>
      </c>
      <c r="F29" s="49">
        <v>0</v>
      </c>
      <c r="G29" s="45">
        <v>0</v>
      </c>
      <c r="H29" s="48"/>
      <c r="I29" s="48"/>
    </row>
    <row r="30" spans="1:9" x14ac:dyDescent="0.35">
      <c r="A30" s="47">
        <v>17</v>
      </c>
      <c r="B30" s="8"/>
      <c r="C30" s="51" t="s">
        <v>66</v>
      </c>
      <c r="D30" s="8" t="s">
        <v>64</v>
      </c>
      <c r="E30" s="50">
        <v>1</v>
      </c>
      <c r="F30" s="49">
        <v>0</v>
      </c>
      <c r="G30" s="45">
        <v>0</v>
      </c>
      <c r="H30" s="48"/>
      <c r="I30" s="48"/>
    </row>
    <row r="31" spans="1:9" ht="23" x14ac:dyDescent="0.35">
      <c r="A31" s="47">
        <v>18</v>
      </c>
      <c r="B31" s="8"/>
      <c r="C31" s="51" t="s">
        <v>91</v>
      </c>
      <c r="D31" s="8" t="s">
        <v>64</v>
      </c>
      <c r="E31" s="50">
        <v>5</v>
      </c>
      <c r="F31" s="49">
        <v>0</v>
      </c>
      <c r="G31" s="45">
        <v>0</v>
      </c>
      <c r="H31" s="48"/>
      <c r="I31" s="48"/>
    </row>
    <row r="32" spans="1:9" x14ac:dyDescent="0.35">
      <c r="A32" s="47">
        <v>20</v>
      </c>
      <c r="B32" s="8"/>
      <c r="C32" s="51" t="s">
        <v>90</v>
      </c>
      <c r="D32" s="8" t="s">
        <v>64</v>
      </c>
      <c r="E32" s="50">
        <v>5</v>
      </c>
      <c r="F32" s="49">
        <v>0</v>
      </c>
      <c r="G32" s="45">
        <v>0</v>
      </c>
      <c r="H32" s="48"/>
      <c r="I32" s="48"/>
    </row>
    <row r="33" spans="1:9" ht="23" x14ac:dyDescent="0.35">
      <c r="A33" s="47">
        <v>21</v>
      </c>
      <c r="B33" s="8"/>
      <c r="C33" s="51" t="s">
        <v>89</v>
      </c>
      <c r="D33" s="8" t="s">
        <v>64</v>
      </c>
      <c r="E33" s="50">
        <v>1</v>
      </c>
      <c r="F33" s="49">
        <v>0</v>
      </c>
      <c r="G33" s="45">
        <v>0</v>
      </c>
      <c r="H33" s="48"/>
      <c r="I33" s="48"/>
    </row>
    <row r="34" spans="1:9" ht="34.5" x14ac:dyDescent="0.35">
      <c r="A34" s="47">
        <v>22</v>
      </c>
      <c r="B34" s="8"/>
      <c r="C34" s="51" t="s">
        <v>88</v>
      </c>
      <c r="D34" s="8" t="s">
        <v>64</v>
      </c>
      <c r="E34" s="50">
        <v>1</v>
      </c>
      <c r="F34" s="49">
        <v>0</v>
      </c>
      <c r="G34" s="45">
        <v>0</v>
      </c>
      <c r="H34" s="48"/>
      <c r="I34" s="48"/>
    </row>
    <row r="35" spans="1:9" ht="23" x14ac:dyDescent="0.35">
      <c r="A35" s="47">
        <v>24</v>
      </c>
      <c r="B35" s="8"/>
      <c r="C35" s="51" t="s">
        <v>87</v>
      </c>
      <c r="D35" s="8" t="s">
        <v>64</v>
      </c>
      <c r="E35" s="50">
        <v>5</v>
      </c>
      <c r="F35" s="49">
        <v>0</v>
      </c>
      <c r="G35" s="45">
        <v>0</v>
      </c>
      <c r="H35" s="48"/>
      <c r="I35" s="48"/>
    </row>
    <row r="36" spans="1:9" x14ac:dyDescent="0.35">
      <c r="A36" s="47">
        <v>25</v>
      </c>
      <c r="B36" s="8"/>
      <c r="C36" s="51" t="s">
        <v>86</v>
      </c>
      <c r="D36" s="8" t="s">
        <v>44</v>
      </c>
      <c r="E36" s="50">
        <v>5</v>
      </c>
      <c r="F36" s="49">
        <v>0</v>
      </c>
      <c r="G36" s="45">
        <v>0</v>
      </c>
      <c r="H36" s="48"/>
      <c r="I36" s="48"/>
    </row>
    <row r="37" spans="1:9" ht="23" x14ac:dyDescent="0.35">
      <c r="A37" s="47">
        <v>26</v>
      </c>
      <c r="B37" s="8"/>
      <c r="C37" s="51" t="s">
        <v>85</v>
      </c>
      <c r="D37" s="8" t="s">
        <v>64</v>
      </c>
      <c r="E37" s="50">
        <v>1</v>
      </c>
      <c r="F37" s="49">
        <v>0</v>
      </c>
      <c r="G37" s="45">
        <v>0</v>
      </c>
      <c r="H37" s="48"/>
      <c r="I37" s="48"/>
    </row>
    <row r="38" spans="1:9" x14ac:dyDescent="0.35">
      <c r="A38" s="47">
        <v>28</v>
      </c>
      <c r="B38" s="8"/>
      <c r="C38" s="51" t="s">
        <v>84</v>
      </c>
      <c r="D38" s="8" t="s">
        <v>64</v>
      </c>
      <c r="E38" s="50">
        <v>1</v>
      </c>
      <c r="F38" s="49">
        <v>0</v>
      </c>
      <c r="G38" s="45">
        <v>0</v>
      </c>
      <c r="H38" s="48"/>
      <c r="I38" s="48"/>
    </row>
    <row r="39" spans="1:9" x14ac:dyDescent="0.35">
      <c r="A39" s="47">
        <v>29</v>
      </c>
      <c r="B39" s="8"/>
      <c r="C39" s="51" t="s">
        <v>83</v>
      </c>
      <c r="D39" s="8" t="s">
        <v>82</v>
      </c>
      <c r="E39" s="61">
        <v>0.01</v>
      </c>
      <c r="F39" s="49">
        <v>0</v>
      </c>
      <c r="G39" s="45">
        <v>0</v>
      </c>
      <c r="H39" s="48"/>
      <c r="I39" s="48"/>
    </row>
    <row r="40" spans="1:9" x14ac:dyDescent="0.35">
      <c r="A40" s="47">
        <v>30</v>
      </c>
      <c r="B40" s="8"/>
      <c r="C40" s="51" t="s">
        <v>81</v>
      </c>
      <c r="D40" s="8" t="s">
        <v>64</v>
      </c>
      <c r="E40" s="50">
        <v>1</v>
      </c>
      <c r="F40" s="49">
        <v>0</v>
      </c>
      <c r="G40" s="45">
        <v>0</v>
      </c>
      <c r="H40" s="48"/>
      <c r="I40" s="48"/>
    </row>
    <row r="41" spans="1:9" x14ac:dyDescent="0.35">
      <c r="A41" s="47"/>
      <c r="B41" s="47"/>
      <c r="C41" s="199" t="s">
        <v>39</v>
      </c>
      <c r="D41" s="200"/>
      <c r="E41" s="200"/>
      <c r="F41" s="46"/>
      <c r="G41" s="45">
        <v>0</v>
      </c>
    </row>
    <row r="42" spans="1:9" x14ac:dyDescent="0.35">
      <c r="A42" s="47"/>
      <c r="B42" s="47"/>
      <c r="C42" s="199" t="s">
        <v>80</v>
      </c>
      <c r="D42" s="200"/>
      <c r="E42" s="200"/>
      <c r="F42" s="46"/>
      <c r="G42" s="45">
        <v>0</v>
      </c>
    </row>
    <row r="43" spans="1:9" x14ac:dyDescent="0.35">
      <c r="A43" s="47"/>
      <c r="B43" s="47"/>
      <c r="C43" s="201" t="s">
        <v>62</v>
      </c>
      <c r="D43" s="202"/>
      <c r="E43" s="202"/>
      <c r="F43" s="46"/>
      <c r="G43" s="45">
        <v>0</v>
      </c>
    </row>
    <row r="44" spans="1:9" x14ac:dyDescent="0.35">
      <c r="A44" s="47"/>
      <c r="B44" s="47"/>
      <c r="C44" s="199" t="s">
        <v>79</v>
      </c>
      <c r="D44" s="200"/>
      <c r="E44" s="200"/>
      <c r="F44" s="46"/>
      <c r="G44" s="45">
        <v>0</v>
      </c>
    </row>
    <row r="48" spans="1:9" ht="15.5" x14ac:dyDescent="0.35">
      <c r="C48" s="81" t="s">
        <v>398</v>
      </c>
    </row>
    <row r="49" spans="1:7" x14ac:dyDescent="0.35">
      <c r="C49" s="82" t="s">
        <v>6</v>
      </c>
    </row>
    <row r="51" spans="1:7" x14ac:dyDescent="0.35">
      <c r="A51" s="190" t="s">
        <v>59</v>
      </c>
      <c r="B51" s="191"/>
      <c r="C51" s="191"/>
      <c r="D51" s="191"/>
      <c r="E51" s="191"/>
      <c r="F51" s="191"/>
      <c r="G51" s="191"/>
    </row>
    <row r="52" spans="1:7" x14ac:dyDescent="0.35">
      <c r="A52" s="191"/>
      <c r="B52" s="191"/>
      <c r="C52" s="191"/>
      <c r="D52" s="191"/>
      <c r="E52" s="191"/>
      <c r="F52" s="191"/>
      <c r="G52" s="191"/>
    </row>
    <row r="53" spans="1:7" x14ac:dyDescent="0.35">
      <c r="A53" s="190" t="s">
        <v>58</v>
      </c>
      <c r="B53" s="191"/>
      <c r="C53" s="191"/>
      <c r="D53" s="191"/>
      <c r="E53" s="191"/>
      <c r="F53" s="191"/>
      <c r="G53" s="191"/>
    </row>
    <row r="54" spans="1:7" x14ac:dyDescent="0.35">
      <c r="A54" s="191"/>
      <c r="B54" s="191"/>
      <c r="C54" s="191"/>
      <c r="D54" s="191"/>
      <c r="E54" s="191"/>
      <c r="F54" s="191"/>
      <c r="G54" s="191"/>
    </row>
    <row r="55" spans="1:7" x14ac:dyDescent="0.35">
      <c r="A55" s="190" t="s">
        <v>102</v>
      </c>
      <c r="B55" s="191"/>
      <c r="C55" s="191"/>
      <c r="D55" s="191"/>
      <c r="E55" s="191"/>
      <c r="F55" s="191"/>
      <c r="G55" s="191"/>
    </row>
    <row r="56" spans="1:7" x14ac:dyDescent="0.35">
      <c r="A56" s="191"/>
      <c r="B56" s="191"/>
      <c r="C56" s="191"/>
      <c r="D56" s="191"/>
      <c r="E56" s="191"/>
      <c r="F56" s="191"/>
      <c r="G56" s="191"/>
    </row>
    <row r="57" spans="1:7" x14ac:dyDescent="0.35">
      <c r="A57" s="231" t="s">
        <v>56</v>
      </c>
      <c r="B57" s="232"/>
      <c r="C57" s="83"/>
      <c r="D57" s="233"/>
      <c r="E57" s="232"/>
      <c r="F57" s="232"/>
      <c r="G57" s="232"/>
    </row>
    <row r="58" spans="1:7" x14ac:dyDescent="0.35">
      <c r="A58" s="84" t="s">
        <v>399</v>
      </c>
      <c r="B58" s="234" t="s">
        <v>400</v>
      </c>
      <c r="C58" s="84" t="s">
        <v>401</v>
      </c>
      <c r="D58" s="86" t="s">
        <v>51</v>
      </c>
      <c r="E58" s="234" t="s">
        <v>50</v>
      </c>
      <c r="F58" s="84" t="s">
        <v>49</v>
      </c>
      <c r="G58" s="85" t="s">
        <v>402</v>
      </c>
    </row>
    <row r="59" spans="1:7" x14ac:dyDescent="0.35">
      <c r="A59" s="87" t="s">
        <v>403</v>
      </c>
      <c r="B59" s="235"/>
      <c r="C59" s="87" t="s">
        <v>404</v>
      </c>
      <c r="D59" s="88" t="s">
        <v>44</v>
      </c>
      <c r="E59" s="235"/>
      <c r="F59" s="87" t="s">
        <v>48</v>
      </c>
      <c r="G59" s="89" t="s">
        <v>48</v>
      </c>
    </row>
    <row r="60" spans="1:7" x14ac:dyDescent="0.35">
      <c r="A60" s="90" t="s">
        <v>405</v>
      </c>
      <c r="B60" s="225" t="s">
        <v>406</v>
      </c>
      <c r="C60" s="226"/>
      <c r="D60" s="226"/>
      <c r="E60" s="226"/>
      <c r="F60" s="226"/>
      <c r="G60" s="226"/>
    </row>
    <row r="61" spans="1:7" x14ac:dyDescent="0.35">
      <c r="A61" s="60">
        <v>8</v>
      </c>
      <c r="B61" s="91"/>
      <c r="C61" s="91" t="s">
        <v>407</v>
      </c>
      <c r="D61" s="91" t="s">
        <v>64</v>
      </c>
      <c r="E61" s="92">
        <v>1</v>
      </c>
      <c r="F61" s="93"/>
      <c r="G61" s="94"/>
    </row>
    <row r="62" spans="1:7" x14ac:dyDescent="0.35">
      <c r="A62" s="60">
        <v>19</v>
      </c>
      <c r="B62" s="91"/>
      <c r="C62" s="91" t="s">
        <v>408</v>
      </c>
      <c r="D62" s="91" t="s">
        <v>64</v>
      </c>
      <c r="E62" s="92">
        <v>5</v>
      </c>
      <c r="F62" s="93"/>
      <c r="G62" s="94"/>
    </row>
    <row r="63" spans="1:7" x14ac:dyDescent="0.35">
      <c r="A63" s="60">
        <v>23</v>
      </c>
      <c r="B63" s="91"/>
      <c r="C63" s="91" t="s">
        <v>409</v>
      </c>
      <c r="D63" s="91" t="s">
        <v>64</v>
      </c>
      <c r="E63" s="92">
        <v>1</v>
      </c>
      <c r="F63" s="93"/>
      <c r="G63" s="94"/>
    </row>
    <row r="64" spans="1:7" x14ac:dyDescent="0.35">
      <c r="A64" s="60">
        <v>27</v>
      </c>
      <c r="B64" s="91"/>
      <c r="C64" s="91" t="s">
        <v>410</v>
      </c>
      <c r="D64" s="91" t="s">
        <v>44</v>
      </c>
      <c r="E64" s="92">
        <v>1</v>
      </c>
      <c r="F64" s="93"/>
      <c r="G64" s="94"/>
    </row>
    <row r="65" spans="1:9" x14ac:dyDescent="0.35">
      <c r="A65" s="227" t="s">
        <v>411</v>
      </c>
      <c r="B65" s="228"/>
      <c r="C65" s="228"/>
      <c r="D65" s="95"/>
      <c r="E65" s="96"/>
      <c r="F65" s="97"/>
      <c r="G65" s="98"/>
    </row>
    <row r="66" spans="1:9" x14ac:dyDescent="0.35">
      <c r="A66" s="229" t="s">
        <v>412</v>
      </c>
      <c r="B66" s="230"/>
      <c r="C66" s="230"/>
      <c r="D66" s="99"/>
      <c r="E66" s="100"/>
      <c r="F66" s="101"/>
      <c r="G66" s="102"/>
    </row>
    <row r="67" spans="1:9" x14ac:dyDescent="0.35">
      <c r="A67" s="103"/>
      <c r="B67" s="104"/>
      <c r="C67" s="104" t="s">
        <v>413</v>
      </c>
      <c r="E67" s="92">
        <v>0</v>
      </c>
      <c r="F67" s="93"/>
      <c r="G67" s="94"/>
    </row>
    <row r="68" spans="1:9" x14ac:dyDescent="0.35">
      <c r="A68" s="105"/>
      <c r="B68" s="105"/>
      <c r="C68" s="105" t="s">
        <v>414</v>
      </c>
      <c r="E68" s="106">
        <v>0</v>
      </c>
      <c r="F68" s="107"/>
      <c r="G68" s="108"/>
    </row>
    <row r="71" spans="1:9" x14ac:dyDescent="0.35">
      <c r="A71" s="44"/>
      <c r="B71" s="44"/>
      <c r="C71" s="44"/>
      <c r="D71" s="44"/>
      <c r="E71" s="44"/>
      <c r="F71" s="44"/>
      <c r="G71" s="44"/>
      <c r="H71" s="44"/>
      <c r="I71" s="44"/>
    </row>
    <row r="73" spans="1:9" ht="15.5" x14ac:dyDescent="0.35">
      <c r="C73" s="210" t="s">
        <v>60</v>
      </c>
      <c r="D73" s="211"/>
      <c r="E73" s="211"/>
      <c r="F73" s="211"/>
    </row>
    <row r="74" spans="1:9" x14ac:dyDescent="0.35">
      <c r="C74" s="212" t="s">
        <v>6</v>
      </c>
      <c r="D74" s="211"/>
      <c r="E74" s="211"/>
      <c r="F74" s="211"/>
    </row>
    <row r="76" spans="1:9" x14ac:dyDescent="0.35">
      <c r="A76" s="190" t="s">
        <v>59</v>
      </c>
      <c r="B76" s="191"/>
      <c r="C76" s="191"/>
      <c r="D76" s="191"/>
      <c r="E76" s="191"/>
      <c r="F76" s="191"/>
      <c r="G76" s="191"/>
    </row>
    <row r="77" spans="1:9" x14ac:dyDescent="0.35">
      <c r="A77" s="191"/>
      <c r="B77" s="191"/>
      <c r="C77" s="191"/>
      <c r="D77" s="191"/>
      <c r="E77" s="191"/>
      <c r="F77" s="191"/>
      <c r="G77" s="191"/>
    </row>
    <row r="78" spans="1:9" x14ac:dyDescent="0.35">
      <c r="A78" s="190" t="s">
        <v>58</v>
      </c>
      <c r="B78" s="191"/>
      <c r="C78" s="191"/>
      <c r="D78" s="191"/>
      <c r="E78" s="191"/>
      <c r="F78" s="191"/>
      <c r="G78" s="191"/>
    </row>
    <row r="79" spans="1:9" x14ac:dyDescent="0.35">
      <c r="A79" s="191"/>
      <c r="B79" s="191"/>
      <c r="C79" s="191"/>
      <c r="D79" s="191"/>
      <c r="E79" s="191"/>
      <c r="F79" s="191"/>
      <c r="G79" s="191"/>
    </row>
    <row r="80" spans="1:9" x14ac:dyDescent="0.35">
      <c r="A80" s="190" t="s">
        <v>78</v>
      </c>
      <c r="B80" s="191"/>
      <c r="C80" s="191"/>
      <c r="D80" s="191"/>
      <c r="E80" s="191"/>
      <c r="F80" s="191"/>
      <c r="G80" s="191"/>
    </row>
    <row r="81" spans="1:9" x14ac:dyDescent="0.35">
      <c r="A81" s="191"/>
      <c r="B81" s="191"/>
      <c r="C81" s="191"/>
      <c r="D81" s="191"/>
      <c r="E81" s="191"/>
      <c r="F81" s="191"/>
      <c r="G81" s="191"/>
    </row>
    <row r="82" spans="1:9" x14ac:dyDescent="0.35">
      <c r="A82" s="209" t="s">
        <v>56</v>
      </c>
      <c r="B82" s="208"/>
      <c r="C82" s="44"/>
      <c r="D82" s="207" t="s">
        <v>55</v>
      </c>
      <c r="E82" s="208"/>
      <c r="F82" s="208"/>
      <c r="G82" s="208"/>
    </row>
    <row r="83" spans="1:9" x14ac:dyDescent="0.35">
      <c r="A83" s="59" t="s">
        <v>54</v>
      </c>
      <c r="B83" s="59" t="s">
        <v>53</v>
      </c>
      <c r="C83" s="59" t="s">
        <v>52</v>
      </c>
      <c r="D83" s="58" t="s">
        <v>51</v>
      </c>
      <c r="E83" s="203" t="s">
        <v>50</v>
      </c>
      <c r="F83" s="57" t="s">
        <v>49</v>
      </c>
      <c r="G83" s="56" t="s">
        <v>48</v>
      </c>
    </row>
    <row r="84" spans="1:9" x14ac:dyDescent="0.35">
      <c r="A84" s="55" t="s">
        <v>47</v>
      </c>
      <c r="B84" s="55" t="s">
        <v>46</v>
      </c>
      <c r="C84" s="55" t="s">
        <v>45</v>
      </c>
      <c r="D84" s="4" t="s">
        <v>44</v>
      </c>
      <c r="E84" s="204"/>
      <c r="F84" s="54" t="s">
        <v>43</v>
      </c>
      <c r="G84" s="53" t="s">
        <v>42</v>
      </c>
    </row>
    <row r="85" spans="1:9" x14ac:dyDescent="0.35">
      <c r="A85" s="52"/>
      <c r="B85" s="52">
        <v>1</v>
      </c>
      <c r="C85" s="205" t="s">
        <v>77</v>
      </c>
      <c r="D85" s="206"/>
      <c r="E85" s="206"/>
      <c r="F85" s="206"/>
      <c r="G85" s="206"/>
    </row>
    <row r="86" spans="1:9" ht="23" x14ac:dyDescent="0.35">
      <c r="A86" s="47">
        <v>1</v>
      </c>
      <c r="B86" s="8"/>
      <c r="C86" s="51" t="s">
        <v>76</v>
      </c>
      <c r="D86" s="8" t="s">
        <v>64</v>
      </c>
      <c r="E86" s="50">
        <v>1</v>
      </c>
      <c r="F86" s="49">
        <v>0</v>
      </c>
      <c r="G86" s="45">
        <v>0</v>
      </c>
      <c r="H86" s="48"/>
      <c r="I86" s="48"/>
    </row>
    <row r="87" spans="1:9" ht="23" x14ac:dyDescent="0.35">
      <c r="A87" s="47">
        <v>3</v>
      </c>
      <c r="B87" s="8"/>
      <c r="C87" s="51" t="s">
        <v>65</v>
      </c>
      <c r="D87" s="8" t="s">
        <v>64</v>
      </c>
      <c r="E87" s="50">
        <v>3</v>
      </c>
      <c r="F87" s="49">
        <v>0</v>
      </c>
      <c r="G87" s="45">
        <v>0</v>
      </c>
      <c r="H87" s="48"/>
      <c r="I87" s="48"/>
    </row>
    <row r="88" spans="1:9" x14ac:dyDescent="0.35">
      <c r="A88" s="47">
        <v>4</v>
      </c>
      <c r="B88" s="8"/>
      <c r="C88" s="51" t="s">
        <v>75</v>
      </c>
      <c r="D88" s="8" t="s">
        <v>64</v>
      </c>
      <c r="E88" s="50">
        <v>2</v>
      </c>
      <c r="F88" s="49">
        <v>0</v>
      </c>
      <c r="G88" s="45">
        <v>0</v>
      </c>
      <c r="H88" s="48"/>
      <c r="I88" s="48"/>
    </row>
    <row r="89" spans="1:9" x14ac:dyDescent="0.35">
      <c r="A89" s="47">
        <v>6</v>
      </c>
      <c r="B89" s="8"/>
      <c r="C89" s="51" t="s">
        <v>74</v>
      </c>
      <c r="D89" s="8" t="s">
        <v>64</v>
      </c>
      <c r="E89" s="50">
        <v>1</v>
      </c>
      <c r="F89" s="49">
        <v>0</v>
      </c>
      <c r="G89" s="45">
        <v>0</v>
      </c>
      <c r="H89" s="48"/>
      <c r="I89" s="48"/>
    </row>
    <row r="90" spans="1:9" x14ac:dyDescent="0.35">
      <c r="A90" s="47">
        <v>7</v>
      </c>
      <c r="B90" s="8"/>
      <c r="C90" s="51" t="s">
        <v>73</v>
      </c>
      <c r="D90" s="8" t="s">
        <v>64</v>
      </c>
      <c r="E90" s="50">
        <v>1</v>
      </c>
      <c r="F90" s="49">
        <v>0</v>
      </c>
      <c r="G90" s="45">
        <v>0</v>
      </c>
      <c r="H90" s="48"/>
      <c r="I90" s="48"/>
    </row>
    <row r="91" spans="1:9" x14ac:dyDescent="0.35">
      <c r="A91" s="47">
        <v>8</v>
      </c>
      <c r="B91" s="8"/>
      <c r="C91" s="51" t="s">
        <v>72</v>
      </c>
      <c r="D91" s="8" t="s">
        <v>64</v>
      </c>
      <c r="E91" s="50">
        <v>2</v>
      </c>
      <c r="F91" s="49">
        <v>0</v>
      </c>
      <c r="G91" s="45">
        <v>0</v>
      </c>
      <c r="H91" s="48"/>
      <c r="I91" s="48"/>
    </row>
    <row r="92" spans="1:9" ht="23" x14ac:dyDescent="0.35">
      <c r="A92" s="47">
        <v>9</v>
      </c>
      <c r="B92" s="8"/>
      <c r="C92" s="51" t="s">
        <v>71</v>
      </c>
      <c r="D92" s="8" t="s">
        <v>69</v>
      </c>
      <c r="E92" s="50">
        <v>1.3</v>
      </c>
      <c r="F92" s="49">
        <v>0</v>
      </c>
      <c r="G92" s="45">
        <v>0</v>
      </c>
      <c r="H92" s="48"/>
      <c r="I92" s="48"/>
    </row>
    <row r="93" spans="1:9" ht="34.5" x14ac:dyDescent="0.35">
      <c r="A93" s="47">
        <v>10</v>
      </c>
      <c r="B93" s="8"/>
      <c r="C93" s="51" t="s">
        <v>70</v>
      </c>
      <c r="D93" s="8" t="s">
        <v>69</v>
      </c>
      <c r="E93" s="61">
        <v>0.1</v>
      </c>
      <c r="F93" s="49">
        <v>0</v>
      </c>
      <c r="G93" s="45">
        <v>0</v>
      </c>
      <c r="H93" s="48"/>
      <c r="I93" s="48"/>
    </row>
    <row r="94" spans="1:9" ht="23" x14ac:dyDescent="0.35">
      <c r="A94" s="47">
        <v>11</v>
      </c>
      <c r="B94" s="8"/>
      <c r="C94" s="51" t="s">
        <v>68</v>
      </c>
      <c r="D94" s="8" t="s">
        <v>67</v>
      </c>
      <c r="E94" s="50">
        <v>10</v>
      </c>
      <c r="F94" s="49">
        <v>0</v>
      </c>
      <c r="G94" s="45">
        <v>0</v>
      </c>
      <c r="H94" s="48"/>
      <c r="I94" s="48"/>
    </row>
    <row r="95" spans="1:9" x14ac:dyDescent="0.35">
      <c r="A95" s="47">
        <v>12</v>
      </c>
      <c r="B95" s="8"/>
      <c r="C95" s="51" t="s">
        <v>66</v>
      </c>
      <c r="D95" s="8" t="s">
        <v>64</v>
      </c>
      <c r="E95" s="50">
        <v>1</v>
      </c>
      <c r="F95" s="49">
        <v>0</v>
      </c>
      <c r="G95" s="45">
        <v>0</v>
      </c>
      <c r="H95" s="48"/>
      <c r="I95" s="48"/>
    </row>
    <row r="96" spans="1:9" ht="23" x14ac:dyDescent="0.35">
      <c r="A96" s="47">
        <v>13</v>
      </c>
      <c r="B96" s="8"/>
      <c r="C96" s="51" t="s">
        <v>65</v>
      </c>
      <c r="D96" s="8" t="s">
        <v>64</v>
      </c>
      <c r="E96" s="50">
        <v>3</v>
      </c>
      <c r="F96" s="49">
        <v>0</v>
      </c>
      <c r="G96" s="45">
        <v>0</v>
      </c>
      <c r="H96" s="48"/>
      <c r="I96" s="48"/>
    </row>
    <row r="97" spans="1:7" x14ac:dyDescent="0.35">
      <c r="A97" s="47"/>
      <c r="B97" s="47"/>
      <c r="C97" s="199" t="s">
        <v>39</v>
      </c>
      <c r="D97" s="200"/>
      <c r="E97" s="200"/>
      <c r="F97" s="46"/>
      <c r="G97" s="45">
        <v>0</v>
      </c>
    </row>
    <row r="98" spans="1:7" x14ac:dyDescent="0.35">
      <c r="A98" s="47"/>
      <c r="B98" s="47"/>
      <c r="C98" s="199" t="s">
        <v>63</v>
      </c>
      <c r="D98" s="200"/>
      <c r="E98" s="200"/>
      <c r="F98" s="46"/>
      <c r="G98" s="45">
        <v>0</v>
      </c>
    </row>
    <row r="99" spans="1:7" x14ac:dyDescent="0.35">
      <c r="A99" s="47"/>
      <c r="B99" s="47"/>
      <c r="C99" s="201" t="s">
        <v>62</v>
      </c>
      <c r="D99" s="202"/>
      <c r="E99" s="202"/>
      <c r="F99" s="46"/>
      <c r="G99" s="45">
        <v>0</v>
      </c>
    </row>
    <row r="100" spans="1:7" x14ac:dyDescent="0.35">
      <c r="A100" s="47"/>
      <c r="B100" s="47"/>
      <c r="C100" s="199" t="s">
        <v>61</v>
      </c>
      <c r="D100" s="200"/>
      <c r="E100" s="200"/>
      <c r="F100" s="46"/>
      <c r="G100" s="45">
        <v>0</v>
      </c>
    </row>
    <row r="103" spans="1:7" ht="15.5" x14ac:dyDescent="0.35">
      <c r="C103" s="81" t="s">
        <v>398</v>
      </c>
    </row>
    <row r="104" spans="1:7" x14ac:dyDescent="0.35">
      <c r="C104" s="82" t="s">
        <v>6</v>
      </c>
    </row>
    <row r="106" spans="1:7" x14ac:dyDescent="0.35">
      <c r="A106" s="190" t="s">
        <v>59</v>
      </c>
      <c r="B106" s="191"/>
      <c r="C106" s="191"/>
      <c r="D106" s="191"/>
      <c r="E106" s="191"/>
      <c r="F106" s="191"/>
      <c r="G106" s="191"/>
    </row>
    <row r="107" spans="1:7" x14ac:dyDescent="0.35">
      <c r="A107" s="191"/>
      <c r="B107" s="191"/>
      <c r="C107" s="191"/>
      <c r="D107" s="191"/>
      <c r="E107" s="191"/>
      <c r="F107" s="191"/>
      <c r="G107" s="191"/>
    </row>
    <row r="108" spans="1:7" x14ac:dyDescent="0.35">
      <c r="A108" s="190" t="s">
        <v>58</v>
      </c>
      <c r="B108" s="191"/>
      <c r="C108" s="191"/>
      <c r="D108" s="191"/>
      <c r="E108" s="191"/>
      <c r="F108" s="191"/>
      <c r="G108" s="191"/>
    </row>
    <row r="109" spans="1:7" x14ac:dyDescent="0.35">
      <c r="A109" s="191"/>
      <c r="B109" s="191"/>
      <c r="C109" s="191"/>
      <c r="D109" s="191"/>
      <c r="E109" s="191"/>
      <c r="F109" s="191"/>
      <c r="G109" s="191"/>
    </row>
    <row r="110" spans="1:7" x14ac:dyDescent="0.35">
      <c r="A110" s="190" t="s">
        <v>78</v>
      </c>
      <c r="B110" s="191"/>
      <c r="C110" s="191"/>
      <c r="D110" s="191"/>
      <c r="E110" s="191"/>
      <c r="F110" s="191"/>
      <c r="G110" s="191"/>
    </row>
    <row r="111" spans="1:7" x14ac:dyDescent="0.35">
      <c r="A111" s="191"/>
      <c r="B111" s="191"/>
      <c r="C111" s="191"/>
      <c r="D111" s="191"/>
      <c r="E111" s="191"/>
      <c r="F111" s="191"/>
      <c r="G111" s="191"/>
    </row>
    <row r="112" spans="1:7" x14ac:dyDescent="0.35">
      <c r="A112" s="231" t="s">
        <v>56</v>
      </c>
      <c r="B112" s="232"/>
      <c r="C112" s="83"/>
      <c r="D112" s="233"/>
      <c r="E112" s="232"/>
      <c r="F112" s="232"/>
      <c r="G112" s="232"/>
    </row>
    <row r="113" spans="1:9" x14ac:dyDescent="0.35">
      <c r="A113" s="84" t="s">
        <v>399</v>
      </c>
      <c r="B113" s="234" t="s">
        <v>400</v>
      </c>
      <c r="C113" s="84" t="s">
        <v>401</v>
      </c>
      <c r="D113" s="86" t="s">
        <v>51</v>
      </c>
      <c r="E113" s="234" t="s">
        <v>50</v>
      </c>
      <c r="F113" s="84" t="s">
        <v>49</v>
      </c>
      <c r="G113" s="85" t="s">
        <v>402</v>
      </c>
    </row>
    <row r="114" spans="1:9" x14ac:dyDescent="0.35">
      <c r="A114" s="87" t="s">
        <v>403</v>
      </c>
      <c r="B114" s="235"/>
      <c r="C114" s="87" t="s">
        <v>404</v>
      </c>
      <c r="D114" s="88" t="s">
        <v>44</v>
      </c>
      <c r="E114" s="235"/>
      <c r="F114" s="87" t="s">
        <v>48</v>
      </c>
      <c r="G114" s="89" t="s">
        <v>48</v>
      </c>
    </row>
    <row r="115" spans="1:9" x14ac:dyDescent="0.35">
      <c r="A115" s="90" t="s">
        <v>405</v>
      </c>
      <c r="B115" s="225" t="s">
        <v>415</v>
      </c>
      <c r="C115" s="226"/>
      <c r="D115" s="226"/>
      <c r="E115" s="226"/>
      <c r="F115" s="226"/>
      <c r="G115" s="226"/>
    </row>
    <row r="116" spans="1:9" ht="21.5" x14ac:dyDescent="0.35">
      <c r="A116" s="60">
        <v>2</v>
      </c>
      <c r="B116" s="91"/>
      <c r="C116" s="91" t="s">
        <v>416</v>
      </c>
      <c r="D116" s="91" t="s">
        <v>44</v>
      </c>
      <c r="E116" s="92">
        <v>1</v>
      </c>
      <c r="F116" s="93"/>
      <c r="G116" s="94"/>
    </row>
    <row r="117" spans="1:9" x14ac:dyDescent="0.35">
      <c r="A117" s="60">
        <v>5</v>
      </c>
      <c r="B117" s="91"/>
      <c r="C117" s="91" t="s">
        <v>417</v>
      </c>
      <c r="D117" s="91" t="s">
        <v>44</v>
      </c>
      <c r="E117" s="92">
        <v>2</v>
      </c>
      <c r="F117" s="93"/>
      <c r="G117" s="94"/>
    </row>
    <row r="118" spans="1:9" x14ac:dyDescent="0.35">
      <c r="A118" s="227" t="s">
        <v>411</v>
      </c>
      <c r="B118" s="228"/>
      <c r="C118" s="228"/>
      <c r="D118" s="95"/>
      <c r="E118" s="96"/>
      <c r="F118" s="97"/>
      <c r="G118" s="98"/>
    </row>
    <row r="119" spans="1:9" x14ac:dyDescent="0.35">
      <c r="A119" s="229" t="s">
        <v>418</v>
      </c>
      <c r="B119" s="230"/>
      <c r="C119" s="230"/>
      <c r="D119" s="99"/>
      <c r="E119" s="100"/>
      <c r="F119" s="101"/>
      <c r="G119" s="102"/>
    </row>
    <row r="120" spans="1:9" x14ac:dyDescent="0.35">
      <c r="A120" s="103"/>
      <c r="B120" s="104"/>
      <c r="C120" s="104" t="s">
        <v>413</v>
      </c>
      <c r="E120" s="92">
        <v>0</v>
      </c>
      <c r="F120" s="93"/>
      <c r="G120" s="94"/>
    </row>
    <row r="121" spans="1:9" x14ac:dyDescent="0.35">
      <c r="A121" s="105"/>
      <c r="B121" s="105"/>
      <c r="C121" s="105" t="s">
        <v>419</v>
      </c>
      <c r="E121" s="106">
        <v>0</v>
      </c>
      <c r="F121" s="107"/>
      <c r="G121" s="108"/>
    </row>
    <row r="122" spans="1:9" x14ac:dyDescent="0.35">
      <c r="A122" s="105"/>
      <c r="B122" s="105"/>
      <c r="C122" s="105"/>
      <c r="E122" s="106"/>
      <c r="F122" s="107"/>
      <c r="G122" s="108"/>
    </row>
    <row r="123" spans="1:9" x14ac:dyDescent="0.35">
      <c r="A123" s="44"/>
      <c r="B123" s="44"/>
      <c r="C123" s="44"/>
      <c r="D123" s="44"/>
      <c r="E123" s="44"/>
      <c r="F123" s="44"/>
      <c r="G123" s="44"/>
      <c r="H123" s="44"/>
      <c r="I123" s="44"/>
    </row>
    <row r="125" spans="1:9" ht="15.5" x14ac:dyDescent="0.35">
      <c r="C125" s="210" t="s">
        <v>60</v>
      </c>
      <c r="D125" s="211"/>
      <c r="E125" s="211"/>
      <c r="F125" s="211"/>
    </row>
    <row r="126" spans="1:9" x14ac:dyDescent="0.35">
      <c r="C126" s="212" t="s">
        <v>6</v>
      </c>
      <c r="D126" s="211"/>
      <c r="E126" s="211"/>
      <c r="F126" s="211"/>
    </row>
    <row r="128" spans="1:9" x14ac:dyDescent="0.35">
      <c r="A128" s="190" t="s">
        <v>59</v>
      </c>
      <c r="B128" s="191"/>
      <c r="C128" s="191"/>
      <c r="D128" s="191"/>
      <c r="E128" s="191"/>
      <c r="F128" s="191"/>
      <c r="G128" s="191"/>
    </row>
    <row r="129" spans="1:9" x14ac:dyDescent="0.35">
      <c r="A129" s="191"/>
      <c r="B129" s="191"/>
      <c r="C129" s="191"/>
      <c r="D129" s="191"/>
      <c r="E129" s="191"/>
      <c r="F129" s="191"/>
      <c r="G129" s="191"/>
    </row>
    <row r="130" spans="1:9" x14ac:dyDescent="0.35">
      <c r="A130" s="190" t="s">
        <v>58</v>
      </c>
      <c r="B130" s="191"/>
      <c r="C130" s="191"/>
      <c r="D130" s="191"/>
      <c r="E130" s="191"/>
      <c r="F130" s="191"/>
      <c r="G130" s="191"/>
    </row>
    <row r="131" spans="1:9" x14ac:dyDescent="0.35">
      <c r="A131" s="191"/>
      <c r="B131" s="191"/>
      <c r="C131" s="191"/>
      <c r="D131" s="191"/>
      <c r="E131" s="191"/>
      <c r="F131" s="191"/>
      <c r="G131" s="191"/>
    </row>
    <row r="132" spans="1:9" x14ac:dyDescent="0.35">
      <c r="A132" s="190" t="s">
        <v>57</v>
      </c>
      <c r="B132" s="191"/>
      <c r="C132" s="191"/>
      <c r="D132" s="191"/>
      <c r="E132" s="191"/>
      <c r="F132" s="191"/>
      <c r="G132" s="191"/>
    </row>
    <row r="133" spans="1:9" x14ac:dyDescent="0.35">
      <c r="A133" s="191"/>
      <c r="B133" s="191"/>
      <c r="C133" s="191"/>
      <c r="D133" s="191"/>
      <c r="E133" s="191"/>
      <c r="F133" s="191"/>
      <c r="G133" s="191"/>
    </row>
    <row r="134" spans="1:9" x14ac:dyDescent="0.35">
      <c r="A134" s="209" t="s">
        <v>56</v>
      </c>
      <c r="B134" s="208"/>
      <c r="C134" s="44"/>
      <c r="D134" s="207" t="s">
        <v>55</v>
      </c>
      <c r="E134" s="208"/>
      <c r="F134" s="208"/>
      <c r="G134" s="208"/>
    </row>
    <row r="135" spans="1:9" x14ac:dyDescent="0.35">
      <c r="A135" s="59" t="s">
        <v>54</v>
      </c>
      <c r="B135" s="59" t="s">
        <v>53</v>
      </c>
      <c r="C135" s="59" t="s">
        <v>52</v>
      </c>
      <c r="D135" s="58" t="s">
        <v>51</v>
      </c>
      <c r="E135" s="203" t="s">
        <v>50</v>
      </c>
      <c r="F135" s="57" t="s">
        <v>49</v>
      </c>
      <c r="G135" s="56" t="s">
        <v>48</v>
      </c>
    </row>
    <row r="136" spans="1:9" x14ac:dyDescent="0.35">
      <c r="A136" s="55" t="s">
        <v>47</v>
      </c>
      <c r="B136" s="55" t="s">
        <v>46</v>
      </c>
      <c r="C136" s="55" t="s">
        <v>45</v>
      </c>
      <c r="D136" s="4" t="s">
        <v>44</v>
      </c>
      <c r="E136" s="204"/>
      <c r="F136" s="54" t="s">
        <v>43</v>
      </c>
      <c r="G136" s="53" t="s">
        <v>42</v>
      </c>
    </row>
    <row r="137" spans="1:9" x14ac:dyDescent="0.35">
      <c r="A137" s="52"/>
      <c r="B137" s="52">
        <v>1</v>
      </c>
      <c r="C137" s="205" t="s">
        <v>18</v>
      </c>
      <c r="D137" s="206"/>
      <c r="E137" s="206"/>
      <c r="F137" s="206"/>
      <c r="G137" s="206"/>
    </row>
    <row r="138" spans="1:9" x14ac:dyDescent="0.35">
      <c r="A138" s="47">
        <v>1</v>
      </c>
      <c r="B138" s="8"/>
      <c r="C138" s="51" t="s">
        <v>41</v>
      </c>
      <c r="D138" s="8" t="s">
        <v>40</v>
      </c>
      <c r="E138" s="50">
        <v>1</v>
      </c>
      <c r="F138" s="49">
        <v>0</v>
      </c>
      <c r="G138" s="45">
        <v>0</v>
      </c>
      <c r="H138" s="48"/>
      <c r="I138" s="48"/>
    </row>
    <row r="139" spans="1:9" x14ac:dyDescent="0.35">
      <c r="A139" s="47"/>
      <c r="B139" s="47"/>
      <c r="C139" s="199" t="s">
        <v>39</v>
      </c>
      <c r="D139" s="200"/>
      <c r="E139" s="200"/>
      <c r="F139" s="46"/>
      <c r="G139" s="45">
        <v>0</v>
      </c>
    </row>
    <row r="140" spans="1:9" x14ac:dyDescent="0.35">
      <c r="A140" s="47"/>
      <c r="B140" s="47"/>
      <c r="C140" s="199" t="s">
        <v>38</v>
      </c>
      <c r="D140" s="200"/>
      <c r="E140" s="200"/>
      <c r="F140" s="46"/>
      <c r="G140" s="45">
        <v>0</v>
      </c>
    </row>
    <row r="141" spans="1:9" x14ac:dyDescent="0.35">
      <c r="A141" s="103"/>
      <c r="B141" s="104"/>
      <c r="C141" s="104" t="s">
        <v>413</v>
      </c>
      <c r="E141" s="92">
        <v>0</v>
      </c>
      <c r="F141" s="93"/>
      <c r="G141" s="94"/>
    </row>
    <row r="142" spans="1:9" x14ac:dyDescent="0.35">
      <c r="A142" s="47"/>
      <c r="B142" s="47"/>
      <c r="C142" s="199" t="s">
        <v>37</v>
      </c>
      <c r="D142" s="200"/>
      <c r="E142" s="200"/>
      <c r="F142" s="46"/>
      <c r="G142" s="45">
        <v>0</v>
      </c>
    </row>
    <row r="144" spans="1:9" x14ac:dyDescent="0.35">
      <c r="B144" s="197" t="s">
        <v>35</v>
      </c>
      <c r="C144" s="197"/>
      <c r="D144" s="197"/>
      <c r="E144" s="197"/>
      <c r="F144" s="197"/>
      <c r="G144" s="197"/>
    </row>
    <row r="145" spans="1:7" x14ac:dyDescent="0.35">
      <c r="B145" s="197" t="s">
        <v>35</v>
      </c>
      <c r="C145" s="197"/>
      <c r="D145" s="197"/>
      <c r="E145" s="197"/>
      <c r="F145" s="197"/>
      <c r="G145" s="197"/>
    </row>
    <row r="147" spans="1:7" ht="15.5" x14ac:dyDescent="0.35">
      <c r="C147" s="81" t="s">
        <v>398</v>
      </c>
    </row>
    <row r="148" spans="1:7" x14ac:dyDescent="0.35">
      <c r="C148" s="82" t="s">
        <v>6</v>
      </c>
    </row>
    <row r="150" spans="1:7" x14ac:dyDescent="0.35">
      <c r="A150" s="190" t="s">
        <v>59</v>
      </c>
      <c r="B150" s="191"/>
      <c r="C150" s="191"/>
      <c r="D150" s="191"/>
      <c r="E150" s="191"/>
      <c r="F150" s="191"/>
      <c r="G150" s="191"/>
    </row>
    <row r="151" spans="1:7" x14ac:dyDescent="0.35">
      <c r="A151" s="191"/>
      <c r="B151" s="191"/>
      <c r="C151" s="191"/>
      <c r="D151" s="191"/>
      <c r="E151" s="191"/>
      <c r="F151" s="191"/>
      <c r="G151" s="191"/>
    </row>
    <row r="152" spans="1:7" x14ac:dyDescent="0.35">
      <c r="A152" s="190" t="s">
        <v>58</v>
      </c>
      <c r="B152" s="191"/>
      <c r="C152" s="191"/>
      <c r="D152" s="191"/>
      <c r="E152" s="191"/>
      <c r="F152" s="191"/>
      <c r="G152" s="191"/>
    </row>
    <row r="153" spans="1:7" x14ac:dyDescent="0.35">
      <c r="A153" s="191"/>
      <c r="B153" s="191"/>
      <c r="C153" s="191"/>
      <c r="D153" s="191"/>
      <c r="E153" s="191"/>
      <c r="F153" s="191"/>
      <c r="G153" s="191"/>
    </row>
    <row r="154" spans="1:7" x14ac:dyDescent="0.35">
      <c r="A154" s="190" t="s">
        <v>57</v>
      </c>
      <c r="B154" s="191"/>
      <c r="C154" s="191"/>
      <c r="D154" s="191"/>
      <c r="E154" s="191"/>
      <c r="F154" s="191"/>
      <c r="G154" s="191"/>
    </row>
    <row r="155" spans="1:7" x14ac:dyDescent="0.35">
      <c r="A155" s="191"/>
      <c r="B155" s="191"/>
      <c r="C155" s="191"/>
      <c r="D155" s="191"/>
      <c r="E155" s="191"/>
      <c r="F155" s="191"/>
      <c r="G155" s="191"/>
    </row>
    <row r="156" spans="1:7" x14ac:dyDescent="0.35">
      <c r="A156" s="231" t="s">
        <v>56</v>
      </c>
      <c r="B156" s="232"/>
      <c r="C156" s="83"/>
      <c r="D156" s="233"/>
      <c r="E156" s="232"/>
      <c r="F156" s="232"/>
      <c r="G156" s="232"/>
    </row>
    <row r="157" spans="1:7" x14ac:dyDescent="0.35">
      <c r="A157" s="84" t="s">
        <v>399</v>
      </c>
      <c r="B157" s="234" t="s">
        <v>400</v>
      </c>
      <c r="C157" s="84" t="s">
        <v>401</v>
      </c>
      <c r="D157" s="86" t="s">
        <v>51</v>
      </c>
      <c r="E157" s="234" t="s">
        <v>50</v>
      </c>
      <c r="F157" s="84" t="s">
        <v>49</v>
      </c>
      <c r="G157" s="85" t="s">
        <v>402</v>
      </c>
    </row>
    <row r="158" spans="1:7" x14ac:dyDescent="0.35">
      <c r="A158" s="87" t="s">
        <v>403</v>
      </c>
      <c r="B158" s="235"/>
      <c r="C158" s="87" t="s">
        <v>404</v>
      </c>
      <c r="D158" s="88" t="s">
        <v>44</v>
      </c>
      <c r="E158" s="235"/>
      <c r="F158" s="87" t="s">
        <v>48</v>
      </c>
      <c r="G158" s="89" t="s">
        <v>48</v>
      </c>
    </row>
    <row r="159" spans="1:7" x14ac:dyDescent="0.35">
      <c r="A159" s="90" t="s">
        <v>405</v>
      </c>
      <c r="B159" s="225" t="s">
        <v>420</v>
      </c>
      <c r="C159" s="226"/>
      <c r="D159" s="226"/>
      <c r="E159" s="226"/>
      <c r="F159" s="226"/>
      <c r="G159" s="226"/>
    </row>
    <row r="160" spans="1:7" x14ac:dyDescent="0.35">
      <c r="A160" s="60">
        <v>2</v>
      </c>
      <c r="B160" s="91">
        <v>1</v>
      </c>
      <c r="C160" s="91" t="s">
        <v>421</v>
      </c>
      <c r="D160" s="91" t="s">
        <v>64</v>
      </c>
      <c r="E160" s="92">
        <v>10</v>
      </c>
      <c r="F160" s="93"/>
      <c r="G160" s="94"/>
    </row>
    <row r="161" spans="1:7" x14ac:dyDescent="0.35">
      <c r="A161" s="60">
        <v>3</v>
      </c>
      <c r="B161" s="91">
        <v>2</v>
      </c>
      <c r="C161" s="91" t="s">
        <v>422</v>
      </c>
      <c r="D161" s="91" t="s">
        <v>40</v>
      </c>
      <c r="E161" s="92">
        <v>8</v>
      </c>
      <c r="F161" s="93"/>
      <c r="G161" s="94"/>
    </row>
    <row r="162" spans="1:7" ht="41.5" x14ac:dyDescent="0.35">
      <c r="A162" s="60">
        <v>4</v>
      </c>
      <c r="B162" s="91">
        <v>3</v>
      </c>
      <c r="C162" s="91" t="s">
        <v>423</v>
      </c>
      <c r="D162" s="91" t="s">
        <v>40</v>
      </c>
      <c r="E162" s="92">
        <v>2</v>
      </c>
      <c r="F162" s="93"/>
      <c r="G162" s="94"/>
    </row>
    <row r="163" spans="1:7" ht="21.5" x14ac:dyDescent="0.35">
      <c r="A163" s="60">
        <v>5</v>
      </c>
      <c r="B163" s="91">
        <v>4</v>
      </c>
      <c r="C163" s="91" t="s">
        <v>424</v>
      </c>
      <c r="D163" s="91" t="s">
        <v>64</v>
      </c>
      <c r="E163" s="92">
        <v>4</v>
      </c>
      <c r="F163" s="93"/>
      <c r="G163" s="94"/>
    </row>
    <row r="164" spans="1:7" ht="21.5" x14ac:dyDescent="0.35">
      <c r="A164" s="60">
        <v>6</v>
      </c>
      <c r="B164" s="91">
        <v>5</v>
      </c>
      <c r="C164" s="91" t="s">
        <v>425</v>
      </c>
      <c r="D164" s="91" t="s">
        <v>40</v>
      </c>
      <c r="E164" s="92">
        <v>2</v>
      </c>
      <c r="F164" s="93"/>
      <c r="G164" s="94"/>
    </row>
    <row r="165" spans="1:7" ht="21.5" x14ac:dyDescent="0.35">
      <c r="A165" s="60">
        <v>7</v>
      </c>
      <c r="B165" s="91">
        <v>6</v>
      </c>
      <c r="C165" s="91" t="s">
        <v>426</v>
      </c>
      <c r="D165" s="91" t="s">
        <v>64</v>
      </c>
      <c r="E165" s="92">
        <v>2</v>
      </c>
      <c r="F165" s="93"/>
      <c r="G165" s="94"/>
    </row>
    <row r="166" spans="1:7" ht="21.5" x14ac:dyDescent="0.35">
      <c r="A166" s="60">
        <v>8</v>
      </c>
      <c r="B166" s="91">
        <v>7</v>
      </c>
      <c r="C166" s="91" t="s">
        <v>427</v>
      </c>
      <c r="D166" s="91" t="s">
        <v>64</v>
      </c>
      <c r="E166" s="92">
        <v>2</v>
      </c>
      <c r="F166" s="93"/>
      <c r="G166" s="94"/>
    </row>
    <row r="167" spans="1:7" ht="31.5" x14ac:dyDescent="0.35">
      <c r="A167" s="60">
        <v>9</v>
      </c>
      <c r="B167" s="91">
        <v>8</v>
      </c>
      <c r="C167" s="91" t="s">
        <v>428</v>
      </c>
      <c r="D167" s="91" t="s">
        <v>40</v>
      </c>
      <c r="E167" s="92">
        <v>2</v>
      </c>
      <c r="F167" s="93"/>
      <c r="G167" s="94"/>
    </row>
    <row r="168" spans="1:7" x14ac:dyDescent="0.35">
      <c r="A168" s="60">
        <v>10</v>
      </c>
      <c r="B168" s="91">
        <v>9</v>
      </c>
      <c r="C168" s="91" t="s">
        <v>429</v>
      </c>
      <c r="D168" s="91" t="s">
        <v>64</v>
      </c>
      <c r="E168" s="92">
        <v>4</v>
      </c>
      <c r="F168" s="93"/>
      <c r="G168" s="94"/>
    </row>
    <row r="169" spans="1:7" x14ac:dyDescent="0.35">
      <c r="A169" s="60">
        <v>11</v>
      </c>
      <c r="B169" s="91">
        <v>10</v>
      </c>
      <c r="C169" s="91" t="s">
        <v>430</v>
      </c>
      <c r="D169" s="91" t="s">
        <v>64</v>
      </c>
      <c r="E169" s="92">
        <v>10</v>
      </c>
      <c r="F169" s="93"/>
      <c r="G169" s="94"/>
    </row>
    <row r="170" spans="1:7" x14ac:dyDescent="0.35">
      <c r="A170" s="60">
        <v>12</v>
      </c>
      <c r="B170" s="91">
        <v>11</v>
      </c>
      <c r="C170" s="91" t="s">
        <v>431</v>
      </c>
      <c r="D170" s="91" t="s">
        <v>64</v>
      </c>
      <c r="E170" s="92">
        <v>1</v>
      </c>
      <c r="F170" s="93"/>
      <c r="G170" s="94"/>
    </row>
    <row r="171" spans="1:7" ht="51.5" x14ac:dyDescent="0.35">
      <c r="A171" s="60">
        <v>13</v>
      </c>
      <c r="B171" s="91">
        <v>12</v>
      </c>
      <c r="C171" s="91" t="s">
        <v>432</v>
      </c>
      <c r="D171" s="91" t="s">
        <v>40</v>
      </c>
      <c r="E171" s="92">
        <v>2</v>
      </c>
      <c r="F171" s="93"/>
      <c r="G171" s="94"/>
    </row>
    <row r="172" spans="1:7" x14ac:dyDescent="0.35">
      <c r="A172" s="60">
        <v>14</v>
      </c>
      <c r="B172" s="91">
        <v>13</v>
      </c>
      <c r="C172" s="91" t="s">
        <v>433</v>
      </c>
      <c r="D172" s="91" t="s">
        <v>40</v>
      </c>
      <c r="E172" s="92">
        <v>1</v>
      </c>
      <c r="F172" s="93"/>
      <c r="G172" s="94"/>
    </row>
    <row r="173" spans="1:7" x14ac:dyDescent="0.35">
      <c r="A173" s="227" t="s">
        <v>411</v>
      </c>
      <c r="B173" s="228"/>
      <c r="C173" s="228"/>
      <c r="D173" s="95"/>
      <c r="E173" s="96"/>
      <c r="F173" s="97"/>
      <c r="G173" s="98"/>
    </row>
    <row r="174" spans="1:7" x14ac:dyDescent="0.35">
      <c r="A174" s="229" t="s">
        <v>434</v>
      </c>
      <c r="B174" s="230"/>
      <c r="C174" s="230"/>
      <c r="D174" s="99"/>
      <c r="E174" s="100"/>
      <c r="F174" s="101"/>
      <c r="G174" s="102"/>
    </row>
    <row r="175" spans="1:7" x14ac:dyDescent="0.35">
      <c r="A175" s="103"/>
      <c r="B175" s="104"/>
      <c r="C175" s="104" t="s">
        <v>413</v>
      </c>
      <c r="E175" s="92">
        <v>0</v>
      </c>
      <c r="F175" s="93"/>
      <c r="G175" s="94"/>
    </row>
    <row r="176" spans="1:7" x14ac:dyDescent="0.35">
      <c r="A176" s="105"/>
      <c r="B176" s="105"/>
      <c r="C176" s="105" t="s">
        <v>435</v>
      </c>
      <c r="E176" s="106">
        <v>0</v>
      </c>
      <c r="F176" s="107"/>
      <c r="G176" s="108"/>
    </row>
    <row r="178" spans="2:7" x14ac:dyDescent="0.35">
      <c r="B178" s="197" t="s">
        <v>35</v>
      </c>
      <c r="C178" s="197"/>
      <c r="D178" s="197"/>
      <c r="E178" s="197"/>
      <c r="F178" s="197"/>
      <c r="G178" s="197"/>
    </row>
    <row r="179" spans="2:7" x14ac:dyDescent="0.35">
      <c r="B179" s="197" t="s">
        <v>35</v>
      </c>
      <c r="C179" s="197"/>
      <c r="D179" s="197"/>
      <c r="E179" s="197"/>
      <c r="F179" s="197"/>
      <c r="G179" s="197"/>
    </row>
  </sheetData>
  <mergeCells count="72">
    <mergeCell ref="C142:E142"/>
    <mergeCell ref="B144:G144"/>
    <mergeCell ref="B145:G145"/>
    <mergeCell ref="B178:G178"/>
    <mergeCell ref="B179:G179"/>
    <mergeCell ref="A154:G155"/>
    <mergeCell ref="A156:B156"/>
    <mergeCell ref="D156:G156"/>
    <mergeCell ref="B157:B158"/>
    <mergeCell ref="E157:E158"/>
    <mergeCell ref="B159:G159"/>
    <mergeCell ref="A173:C173"/>
    <mergeCell ref="A174:C174"/>
    <mergeCell ref="A11:B11"/>
    <mergeCell ref="D11:G11"/>
    <mergeCell ref="C85:G85"/>
    <mergeCell ref="C73:F73"/>
    <mergeCell ref="C74:F74"/>
    <mergeCell ref="A76:G77"/>
    <mergeCell ref="C14:G14"/>
    <mergeCell ref="C41:E41"/>
    <mergeCell ref="C42:E42"/>
    <mergeCell ref="C43:E43"/>
    <mergeCell ref="C44:E44"/>
    <mergeCell ref="A55:G56"/>
    <mergeCell ref="A57:B57"/>
    <mergeCell ref="D57:G57"/>
    <mergeCell ref="B58:B59"/>
    <mergeCell ref="E58:E59"/>
    <mergeCell ref="C2:F2"/>
    <mergeCell ref="C3:F3"/>
    <mergeCell ref="A5:G6"/>
    <mergeCell ref="A7:G8"/>
    <mergeCell ref="A9:G10"/>
    <mergeCell ref="A66:C66"/>
    <mergeCell ref="A51:G52"/>
    <mergeCell ref="A53:G54"/>
    <mergeCell ref="A106:G107"/>
    <mergeCell ref="E12:E13"/>
    <mergeCell ref="B60:G60"/>
    <mergeCell ref="A65:C65"/>
    <mergeCell ref="A78:G79"/>
    <mergeCell ref="A80:G81"/>
    <mergeCell ref="A82:B82"/>
    <mergeCell ref="D82:G82"/>
    <mergeCell ref="E83:E84"/>
    <mergeCell ref="C97:E97"/>
    <mergeCell ref="C98:E98"/>
    <mergeCell ref="C99:E99"/>
    <mergeCell ref="C100:E100"/>
    <mergeCell ref="A108:G109"/>
    <mergeCell ref="A110:G111"/>
    <mergeCell ref="A112:B112"/>
    <mergeCell ref="D112:G112"/>
    <mergeCell ref="B113:B114"/>
    <mergeCell ref="E113:E114"/>
    <mergeCell ref="B115:G115"/>
    <mergeCell ref="A118:C118"/>
    <mergeCell ref="A119:C119"/>
    <mergeCell ref="A150:G151"/>
    <mergeCell ref="A152:G153"/>
    <mergeCell ref="C139:E139"/>
    <mergeCell ref="C125:F125"/>
    <mergeCell ref="C126:F126"/>
    <mergeCell ref="A128:G129"/>
    <mergeCell ref="A130:G131"/>
    <mergeCell ref="A132:G133"/>
    <mergeCell ref="A134:B134"/>
    <mergeCell ref="D134:G134"/>
    <mergeCell ref="E135:E136"/>
    <mergeCell ref="C137:G137"/>
    <mergeCell ref="C140:E140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A424C-3862-458B-A6E5-FCB312CAA485}">
  <dimension ref="A2:G114"/>
  <sheetViews>
    <sheetView workbookViewId="0">
      <selection activeCell="C1" sqref="C1"/>
    </sheetView>
  </sheetViews>
  <sheetFormatPr defaultColWidth="9.1796875" defaultRowHeight="11.5" x14ac:dyDescent="0.25"/>
  <cols>
    <col min="1" max="1" width="7.7265625" style="5" customWidth="1"/>
    <col min="2" max="2" width="10.7265625" style="5" customWidth="1"/>
    <col min="3" max="3" width="35.7265625" style="5" customWidth="1"/>
    <col min="4" max="5" width="10.7265625" style="5" customWidth="1"/>
    <col min="6" max="7" width="10.7265625" style="62" customWidth="1"/>
    <col min="8" max="16384" width="9.1796875" style="5"/>
  </cols>
  <sheetData>
    <row r="2" spans="1:7" x14ac:dyDescent="0.25">
      <c r="A2" s="64" t="s">
        <v>223</v>
      </c>
      <c r="B2" s="64"/>
      <c r="C2" s="64"/>
      <c r="D2" s="64"/>
      <c r="E2" s="64"/>
      <c r="F2" s="63"/>
      <c r="G2" s="77" t="s">
        <v>222</v>
      </c>
    </row>
    <row r="3" spans="1:7" x14ac:dyDescent="0.25">
      <c r="A3" s="5" t="s">
        <v>221</v>
      </c>
      <c r="G3" s="80" t="s">
        <v>221</v>
      </c>
    </row>
    <row r="4" spans="1:7" x14ac:dyDescent="0.25">
      <c r="C4" s="5" t="s">
        <v>220</v>
      </c>
      <c r="G4" s="80"/>
    </row>
    <row r="5" spans="1:7" x14ac:dyDescent="0.25">
      <c r="A5" s="5" t="s">
        <v>219</v>
      </c>
      <c r="G5" s="80" t="s">
        <v>219</v>
      </c>
    </row>
    <row r="7" spans="1:7" ht="18" x14ac:dyDescent="0.4">
      <c r="D7" s="79" t="s">
        <v>438</v>
      </c>
    </row>
    <row r="8" spans="1:7" x14ac:dyDescent="0.25">
      <c r="D8" s="78" t="s">
        <v>6</v>
      </c>
    </row>
    <row r="10" spans="1:7" ht="12" x14ac:dyDescent="0.25">
      <c r="A10" s="213" t="s">
        <v>217</v>
      </c>
      <c r="B10" s="213"/>
      <c r="C10" s="214" t="s">
        <v>216</v>
      </c>
      <c r="D10" s="214"/>
      <c r="E10" s="214"/>
      <c r="F10" s="215"/>
      <c r="G10" s="215"/>
    </row>
    <row r="11" spans="1:7" ht="12" x14ac:dyDescent="0.25">
      <c r="A11" s="213" t="s">
        <v>215</v>
      </c>
      <c r="B11" s="213"/>
      <c r="C11" s="214" t="s">
        <v>439</v>
      </c>
      <c r="D11" s="214"/>
      <c r="E11" s="214"/>
      <c r="F11" s="215"/>
      <c r="G11" s="215"/>
    </row>
    <row r="12" spans="1:7" ht="12" x14ac:dyDescent="0.25">
      <c r="A12" s="213" t="s">
        <v>213</v>
      </c>
      <c r="B12" s="213"/>
      <c r="C12" s="214" t="s">
        <v>440</v>
      </c>
      <c r="D12" s="214"/>
      <c r="E12" s="214"/>
      <c r="F12" s="215"/>
      <c r="G12" s="215"/>
    </row>
    <row r="13" spans="1:7" x14ac:dyDescent="0.25">
      <c r="A13" s="216">
        <v>45986</v>
      </c>
      <c r="B13" s="216"/>
      <c r="F13" s="77" t="s">
        <v>211</v>
      </c>
      <c r="G13" s="77">
        <f>G78</f>
        <v>0</v>
      </c>
    </row>
    <row r="14" spans="1:7" x14ac:dyDescent="0.25">
      <c r="A14" s="217" t="s">
        <v>210</v>
      </c>
      <c r="B14" s="217" t="s">
        <v>209</v>
      </c>
      <c r="C14" s="217" t="s">
        <v>208</v>
      </c>
      <c r="D14" s="217" t="s">
        <v>207</v>
      </c>
      <c r="E14" s="219" t="s">
        <v>50</v>
      </c>
      <c r="F14" s="221" t="s">
        <v>43</v>
      </c>
      <c r="G14" s="223" t="s">
        <v>42</v>
      </c>
    </row>
    <row r="15" spans="1:7" x14ac:dyDescent="0.25">
      <c r="A15" s="218"/>
      <c r="B15" s="218"/>
      <c r="C15" s="218"/>
      <c r="D15" s="218"/>
      <c r="E15" s="220"/>
      <c r="F15" s="222"/>
      <c r="G15" s="224"/>
    </row>
    <row r="16" spans="1:7" x14ac:dyDescent="0.25">
      <c r="C16" s="64" t="s">
        <v>441</v>
      </c>
      <c r="D16" s="64"/>
    </row>
    <row r="17" spans="1:7" ht="46" x14ac:dyDescent="0.25">
      <c r="A17" s="76">
        <v>1</v>
      </c>
      <c r="B17" s="75"/>
      <c r="C17" s="74" t="s">
        <v>442</v>
      </c>
      <c r="D17" s="73" t="s">
        <v>227</v>
      </c>
      <c r="E17" s="72">
        <v>3.44E-2</v>
      </c>
      <c r="F17" s="71"/>
      <c r="G17" s="71">
        <f t="shared" ref="G17:G31" si="0">ROUND(E17*F17,2)</f>
        <v>0</v>
      </c>
    </row>
    <row r="18" spans="1:7" ht="57.5" x14ac:dyDescent="0.25">
      <c r="A18" s="76">
        <v>2</v>
      </c>
      <c r="B18" s="75"/>
      <c r="C18" s="74" t="s">
        <v>443</v>
      </c>
      <c r="D18" s="73" t="s">
        <v>227</v>
      </c>
      <c r="E18" s="72">
        <v>3.44E-2</v>
      </c>
      <c r="F18" s="71"/>
      <c r="G18" s="71">
        <f t="shared" si="0"/>
        <v>0</v>
      </c>
    </row>
    <row r="19" spans="1:7" ht="23" x14ac:dyDescent="0.25">
      <c r="A19" s="76">
        <v>3</v>
      </c>
      <c r="B19" s="75"/>
      <c r="C19" s="74" t="s">
        <v>444</v>
      </c>
      <c r="D19" s="73" t="s">
        <v>106</v>
      </c>
      <c r="E19" s="72">
        <v>8.6</v>
      </c>
      <c r="F19" s="71"/>
      <c r="G19" s="71">
        <f t="shared" si="0"/>
        <v>0</v>
      </c>
    </row>
    <row r="20" spans="1:7" ht="23" x14ac:dyDescent="0.25">
      <c r="A20" s="76">
        <v>4</v>
      </c>
      <c r="B20" s="75"/>
      <c r="C20" s="74" t="s">
        <v>445</v>
      </c>
      <c r="D20" s="73" t="s">
        <v>67</v>
      </c>
      <c r="E20" s="72">
        <v>35.4</v>
      </c>
      <c r="F20" s="71"/>
      <c r="G20" s="71">
        <f t="shared" si="0"/>
        <v>0</v>
      </c>
    </row>
    <row r="21" spans="1:7" ht="23" x14ac:dyDescent="0.25">
      <c r="A21" s="76">
        <v>5</v>
      </c>
      <c r="B21" s="75"/>
      <c r="C21" s="74" t="s">
        <v>446</v>
      </c>
      <c r="D21" s="73" t="s">
        <v>67</v>
      </c>
      <c r="E21" s="72">
        <v>34.74</v>
      </c>
      <c r="F21" s="71"/>
      <c r="G21" s="71">
        <f t="shared" si="0"/>
        <v>0</v>
      </c>
    </row>
    <row r="22" spans="1:7" ht="23" x14ac:dyDescent="0.25">
      <c r="A22" s="76">
        <v>6</v>
      </c>
      <c r="B22" s="75"/>
      <c r="C22" s="74" t="s">
        <v>447</v>
      </c>
      <c r="D22" s="73" t="s">
        <v>67</v>
      </c>
      <c r="E22" s="72">
        <v>1.01</v>
      </c>
      <c r="F22" s="71"/>
      <c r="G22" s="71">
        <f t="shared" si="0"/>
        <v>0</v>
      </c>
    </row>
    <row r="23" spans="1:7" ht="23" x14ac:dyDescent="0.25">
      <c r="A23" s="76">
        <v>7</v>
      </c>
      <c r="B23" s="75"/>
      <c r="C23" s="74" t="s">
        <v>448</v>
      </c>
      <c r="D23" s="73" t="s">
        <v>64</v>
      </c>
      <c r="E23" s="72">
        <v>1</v>
      </c>
      <c r="F23" s="71"/>
      <c r="G23" s="71">
        <f t="shared" si="0"/>
        <v>0</v>
      </c>
    </row>
    <row r="24" spans="1:7" ht="23" x14ac:dyDescent="0.25">
      <c r="A24" s="76">
        <v>8</v>
      </c>
      <c r="B24" s="75"/>
      <c r="C24" s="74" t="s">
        <v>449</v>
      </c>
      <c r="D24" s="73" t="s">
        <v>64</v>
      </c>
      <c r="E24" s="72">
        <v>1</v>
      </c>
      <c r="F24" s="71"/>
      <c r="G24" s="71">
        <f t="shared" si="0"/>
        <v>0</v>
      </c>
    </row>
    <row r="25" spans="1:7" ht="23" x14ac:dyDescent="0.25">
      <c r="A25" s="76">
        <v>9</v>
      </c>
      <c r="B25" s="75"/>
      <c r="C25" s="74" t="s">
        <v>450</v>
      </c>
      <c r="D25" s="73" t="s">
        <v>64</v>
      </c>
      <c r="E25" s="72">
        <v>1</v>
      </c>
      <c r="F25" s="71"/>
      <c r="G25" s="71">
        <f t="shared" si="0"/>
        <v>0</v>
      </c>
    </row>
    <row r="26" spans="1:7" ht="23" x14ac:dyDescent="0.25">
      <c r="A26" s="76">
        <v>10</v>
      </c>
      <c r="B26" s="75"/>
      <c r="C26" s="74" t="s">
        <v>451</v>
      </c>
      <c r="D26" s="73" t="s">
        <v>64</v>
      </c>
      <c r="E26" s="72">
        <v>1</v>
      </c>
      <c r="F26" s="71"/>
      <c r="G26" s="71">
        <f t="shared" si="0"/>
        <v>0</v>
      </c>
    </row>
    <row r="27" spans="1:7" x14ac:dyDescent="0.25">
      <c r="A27" s="76">
        <v>11</v>
      </c>
      <c r="B27" s="75"/>
      <c r="C27" s="74" t="s">
        <v>452</v>
      </c>
      <c r="D27" s="73" t="s">
        <v>64</v>
      </c>
      <c r="E27" s="72">
        <v>1</v>
      </c>
      <c r="F27" s="71"/>
      <c r="G27" s="71">
        <f t="shared" si="0"/>
        <v>0</v>
      </c>
    </row>
    <row r="28" spans="1:7" ht="34.5" x14ac:dyDescent="0.25">
      <c r="A28" s="76">
        <v>12</v>
      </c>
      <c r="B28" s="75"/>
      <c r="C28" s="74" t="s">
        <v>453</v>
      </c>
      <c r="D28" s="73" t="s">
        <v>64</v>
      </c>
      <c r="E28" s="72">
        <v>1</v>
      </c>
      <c r="F28" s="71"/>
      <c r="G28" s="71">
        <f t="shared" si="0"/>
        <v>0</v>
      </c>
    </row>
    <row r="29" spans="1:7" ht="34.5" x14ac:dyDescent="0.25">
      <c r="A29" s="76">
        <v>13</v>
      </c>
      <c r="B29" s="75"/>
      <c r="C29" s="74" t="s">
        <v>454</v>
      </c>
      <c r="D29" s="73" t="s">
        <v>64</v>
      </c>
      <c r="E29" s="72">
        <v>1</v>
      </c>
      <c r="F29" s="71"/>
      <c r="G29" s="71">
        <f t="shared" si="0"/>
        <v>0</v>
      </c>
    </row>
    <row r="30" spans="1:7" ht="34.5" x14ac:dyDescent="0.25">
      <c r="A30" s="76">
        <v>14</v>
      </c>
      <c r="B30" s="75"/>
      <c r="C30" s="74" t="s">
        <v>321</v>
      </c>
      <c r="D30" s="73" t="s">
        <v>229</v>
      </c>
      <c r="E30" s="72">
        <v>0.223</v>
      </c>
      <c r="F30" s="71"/>
      <c r="G30" s="71">
        <f t="shared" si="0"/>
        <v>0</v>
      </c>
    </row>
    <row r="31" spans="1:7" ht="23" x14ac:dyDescent="0.25">
      <c r="A31" s="76">
        <v>15</v>
      </c>
      <c r="B31" s="75"/>
      <c r="C31" s="74" t="s">
        <v>455</v>
      </c>
      <c r="D31" s="73" t="s">
        <v>64</v>
      </c>
      <c r="E31" s="72">
        <v>1</v>
      </c>
      <c r="F31" s="71"/>
      <c r="G31" s="71">
        <f t="shared" si="0"/>
        <v>0</v>
      </c>
    </row>
    <row r="32" spans="1:7" x14ac:dyDescent="0.25">
      <c r="A32" s="70"/>
      <c r="B32" s="69"/>
      <c r="C32" s="66" t="s">
        <v>456</v>
      </c>
      <c r="D32" s="66"/>
      <c r="E32" s="66"/>
      <c r="F32" s="65"/>
      <c r="G32" s="67">
        <f>SUM(G17:G31)</f>
        <v>0</v>
      </c>
    </row>
    <row r="33" spans="1:7" x14ac:dyDescent="0.25">
      <c r="C33" s="64" t="s">
        <v>457</v>
      </c>
      <c r="D33" s="64"/>
    </row>
    <row r="34" spans="1:7" ht="46" x14ac:dyDescent="0.25">
      <c r="A34" s="76">
        <v>16</v>
      </c>
      <c r="B34" s="75"/>
      <c r="C34" s="74" t="s">
        <v>442</v>
      </c>
      <c r="D34" s="73" t="s">
        <v>227</v>
      </c>
      <c r="E34" s="72">
        <v>0.13800000000000001</v>
      </c>
      <c r="F34" s="71"/>
      <c r="G34" s="71">
        <f t="shared" ref="G34:G53" si="1">ROUND(E34*F34,2)</f>
        <v>0</v>
      </c>
    </row>
    <row r="35" spans="1:7" ht="57.5" x14ac:dyDescent="0.25">
      <c r="A35" s="76">
        <v>17</v>
      </c>
      <c r="B35" s="75"/>
      <c r="C35" s="74" t="s">
        <v>443</v>
      </c>
      <c r="D35" s="73" t="s">
        <v>227</v>
      </c>
      <c r="E35" s="72">
        <v>0.13800000000000001</v>
      </c>
      <c r="F35" s="71"/>
      <c r="G35" s="71">
        <f t="shared" si="1"/>
        <v>0</v>
      </c>
    </row>
    <row r="36" spans="1:7" ht="23" x14ac:dyDescent="0.25">
      <c r="A36" s="76">
        <v>18</v>
      </c>
      <c r="B36" s="75"/>
      <c r="C36" s="74" t="s">
        <v>444</v>
      </c>
      <c r="D36" s="73" t="s">
        <v>106</v>
      </c>
      <c r="E36" s="72">
        <v>34.5</v>
      </c>
      <c r="F36" s="71"/>
      <c r="G36" s="71">
        <f t="shared" si="1"/>
        <v>0</v>
      </c>
    </row>
    <row r="37" spans="1:7" ht="34.5" x14ac:dyDescent="0.25">
      <c r="A37" s="76">
        <v>19</v>
      </c>
      <c r="B37" s="75"/>
      <c r="C37" s="74" t="s">
        <v>458</v>
      </c>
      <c r="D37" s="73" t="s">
        <v>67</v>
      </c>
      <c r="E37" s="72">
        <v>22</v>
      </c>
      <c r="F37" s="71"/>
      <c r="G37" s="71">
        <f t="shared" si="1"/>
        <v>0</v>
      </c>
    </row>
    <row r="38" spans="1:7" ht="34.5" x14ac:dyDescent="0.25">
      <c r="A38" s="76">
        <v>20</v>
      </c>
      <c r="B38" s="75"/>
      <c r="C38" s="74" t="s">
        <v>459</v>
      </c>
      <c r="D38" s="73" t="s">
        <v>67</v>
      </c>
      <c r="E38" s="72">
        <v>115.8</v>
      </c>
      <c r="F38" s="71"/>
      <c r="G38" s="71">
        <f t="shared" si="1"/>
        <v>0</v>
      </c>
    </row>
    <row r="39" spans="1:7" ht="23" x14ac:dyDescent="0.25">
      <c r="A39" s="76">
        <v>21</v>
      </c>
      <c r="B39" s="75"/>
      <c r="C39" s="74" t="s">
        <v>460</v>
      </c>
      <c r="D39" s="73" t="s">
        <v>64</v>
      </c>
      <c r="E39" s="72">
        <v>3</v>
      </c>
      <c r="F39" s="71"/>
      <c r="G39" s="71">
        <f t="shared" si="1"/>
        <v>0</v>
      </c>
    </row>
    <row r="40" spans="1:7" ht="23" x14ac:dyDescent="0.25">
      <c r="A40" s="76">
        <v>22</v>
      </c>
      <c r="B40" s="75"/>
      <c r="C40" s="74" t="s">
        <v>461</v>
      </c>
      <c r="D40" s="73" t="s">
        <v>64</v>
      </c>
      <c r="E40" s="72">
        <v>2</v>
      </c>
      <c r="F40" s="71"/>
      <c r="G40" s="71">
        <f t="shared" si="1"/>
        <v>0</v>
      </c>
    </row>
    <row r="41" spans="1:7" ht="23" x14ac:dyDescent="0.25">
      <c r="A41" s="76">
        <v>23</v>
      </c>
      <c r="B41" s="75"/>
      <c r="C41" s="74" t="s">
        <v>462</v>
      </c>
      <c r="D41" s="73" t="s">
        <v>64</v>
      </c>
      <c r="E41" s="72">
        <v>1</v>
      </c>
      <c r="F41" s="71"/>
      <c r="G41" s="71">
        <f t="shared" si="1"/>
        <v>0</v>
      </c>
    </row>
    <row r="42" spans="1:7" ht="23" x14ac:dyDescent="0.25">
      <c r="A42" s="76">
        <v>24</v>
      </c>
      <c r="B42" s="75"/>
      <c r="C42" s="74" t="s">
        <v>463</v>
      </c>
      <c r="D42" s="73" t="s">
        <v>64</v>
      </c>
      <c r="E42" s="72">
        <v>1</v>
      </c>
      <c r="F42" s="71"/>
      <c r="G42" s="71">
        <f t="shared" si="1"/>
        <v>0</v>
      </c>
    </row>
    <row r="43" spans="1:7" ht="23" x14ac:dyDescent="0.25">
      <c r="A43" s="76">
        <v>25</v>
      </c>
      <c r="B43" s="75"/>
      <c r="C43" s="74" t="s">
        <v>464</v>
      </c>
      <c r="D43" s="73" t="s">
        <v>67</v>
      </c>
      <c r="E43" s="72">
        <v>109.08</v>
      </c>
      <c r="F43" s="71"/>
      <c r="G43" s="71">
        <f t="shared" si="1"/>
        <v>0</v>
      </c>
    </row>
    <row r="44" spans="1:7" ht="34.5" x14ac:dyDescent="0.25">
      <c r="A44" s="76">
        <v>26</v>
      </c>
      <c r="B44" s="75"/>
      <c r="C44" s="74" t="s">
        <v>465</v>
      </c>
      <c r="D44" s="73" t="s">
        <v>67</v>
      </c>
      <c r="E44" s="72">
        <v>1</v>
      </c>
      <c r="F44" s="71"/>
      <c r="G44" s="71">
        <f t="shared" si="1"/>
        <v>0</v>
      </c>
    </row>
    <row r="45" spans="1:7" ht="23" x14ac:dyDescent="0.25">
      <c r="A45" s="76">
        <v>27</v>
      </c>
      <c r="B45" s="75"/>
      <c r="C45" s="74" t="s">
        <v>466</v>
      </c>
      <c r="D45" s="73" t="s">
        <v>67</v>
      </c>
      <c r="E45" s="72">
        <v>1</v>
      </c>
      <c r="F45" s="71"/>
      <c r="G45" s="71">
        <f t="shared" si="1"/>
        <v>0</v>
      </c>
    </row>
    <row r="46" spans="1:7" ht="34.5" x14ac:dyDescent="0.25">
      <c r="A46" s="76">
        <v>28</v>
      </c>
      <c r="B46" s="75"/>
      <c r="C46" s="74" t="s">
        <v>454</v>
      </c>
      <c r="D46" s="73" t="s">
        <v>64</v>
      </c>
      <c r="E46" s="72">
        <v>1</v>
      </c>
      <c r="F46" s="71"/>
      <c r="G46" s="71">
        <f t="shared" si="1"/>
        <v>0</v>
      </c>
    </row>
    <row r="47" spans="1:7" ht="46" x14ac:dyDescent="0.25">
      <c r="A47" s="76">
        <v>29</v>
      </c>
      <c r="B47" s="75"/>
      <c r="C47" s="74" t="s">
        <v>467</v>
      </c>
      <c r="D47" s="73" t="s">
        <v>106</v>
      </c>
      <c r="E47" s="72">
        <v>1</v>
      </c>
      <c r="F47" s="71"/>
      <c r="G47" s="71">
        <f t="shared" si="1"/>
        <v>0</v>
      </c>
    </row>
    <row r="48" spans="1:7" ht="23" x14ac:dyDescent="0.25">
      <c r="A48" s="76">
        <v>30</v>
      </c>
      <c r="B48" s="75"/>
      <c r="C48" s="74" t="s">
        <v>468</v>
      </c>
      <c r="D48" s="73" t="s">
        <v>64</v>
      </c>
      <c r="E48" s="72">
        <v>1</v>
      </c>
      <c r="F48" s="71"/>
      <c r="G48" s="71">
        <f t="shared" si="1"/>
        <v>0</v>
      </c>
    </row>
    <row r="49" spans="1:7" ht="23" x14ac:dyDescent="0.25">
      <c r="A49" s="76">
        <v>31</v>
      </c>
      <c r="B49" s="75"/>
      <c r="C49" s="74" t="s">
        <v>469</v>
      </c>
      <c r="D49" s="73" t="s">
        <v>64</v>
      </c>
      <c r="E49" s="72">
        <v>1</v>
      </c>
      <c r="F49" s="71"/>
      <c r="G49" s="71">
        <f t="shared" si="1"/>
        <v>0</v>
      </c>
    </row>
    <row r="50" spans="1:7" ht="46" x14ac:dyDescent="0.25">
      <c r="A50" s="76">
        <v>32</v>
      </c>
      <c r="B50" s="75"/>
      <c r="C50" s="74" t="s">
        <v>470</v>
      </c>
      <c r="D50" s="73" t="s">
        <v>64</v>
      </c>
      <c r="E50" s="72">
        <v>1</v>
      </c>
      <c r="F50" s="71"/>
      <c r="G50" s="71">
        <f t="shared" si="1"/>
        <v>0</v>
      </c>
    </row>
    <row r="51" spans="1:7" ht="34.5" x14ac:dyDescent="0.25">
      <c r="A51" s="76">
        <v>33</v>
      </c>
      <c r="B51" s="75"/>
      <c r="C51" s="74" t="s">
        <v>471</v>
      </c>
      <c r="D51" s="73" t="s">
        <v>229</v>
      </c>
      <c r="E51" s="72">
        <v>1.1579999999999999</v>
      </c>
      <c r="F51" s="71"/>
      <c r="G51" s="71">
        <f t="shared" si="1"/>
        <v>0</v>
      </c>
    </row>
    <row r="52" spans="1:7" ht="34.5" x14ac:dyDescent="0.25">
      <c r="A52" s="76">
        <v>34</v>
      </c>
      <c r="B52" s="75"/>
      <c r="C52" s="74" t="s">
        <v>472</v>
      </c>
      <c r="D52" s="73" t="s">
        <v>229</v>
      </c>
      <c r="E52" s="72">
        <v>0.22</v>
      </c>
      <c r="F52" s="71"/>
      <c r="G52" s="71">
        <f t="shared" si="1"/>
        <v>0</v>
      </c>
    </row>
    <row r="53" spans="1:7" ht="23" x14ac:dyDescent="0.25">
      <c r="A53" s="76">
        <v>35</v>
      </c>
      <c r="B53" s="75"/>
      <c r="C53" s="74" t="s">
        <v>455</v>
      </c>
      <c r="D53" s="73" t="s">
        <v>64</v>
      </c>
      <c r="E53" s="72">
        <v>3</v>
      </c>
      <c r="F53" s="71"/>
      <c r="G53" s="71">
        <f t="shared" si="1"/>
        <v>0</v>
      </c>
    </row>
    <row r="54" spans="1:7" x14ac:dyDescent="0.25">
      <c r="A54" s="70"/>
      <c r="B54" s="69"/>
      <c r="C54" s="66" t="s">
        <v>473</v>
      </c>
      <c r="D54" s="66"/>
      <c r="E54" s="66"/>
      <c r="F54" s="65"/>
      <c r="G54" s="67">
        <f>SUM(G34:G53)</f>
        <v>0</v>
      </c>
    </row>
    <row r="55" spans="1:7" x14ac:dyDescent="0.25">
      <c r="C55" s="64" t="s">
        <v>474</v>
      </c>
      <c r="D55" s="64"/>
    </row>
    <row r="56" spans="1:7" ht="46" x14ac:dyDescent="0.25">
      <c r="A56" s="76">
        <v>36</v>
      </c>
      <c r="B56" s="75"/>
      <c r="C56" s="74" t="s">
        <v>442</v>
      </c>
      <c r="D56" s="73" t="s">
        <v>227</v>
      </c>
      <c r="E56" s="72">
        <v>0.13600000000000001</v>
      </c>
      <c r="F56" s="71"/>
      <c r="G56" s="71">
        <f t="shared" ref="G56:G74" si="2">ROUND(E56*F56,2)</f>
        <v>0</v>
      </c>
    </row>
    <row r="57" spans="1:7" ht="57.5" x14ac:dyDescent="0.25">
      <c r="A57" s="76">
        <v>37</v>
      </c>
      <c r="B57" s="75"/>
      <c r="C57" s="74" t="s">
        <v>443</v>
      </c>
      <c r="D57" s="73" t="s">
        <v>227</v>
      </c>
      <c r="E57" s="72">
        <v>0.13600000000000001</v>
      </c>
      <c r="F57" s="71"/>
      <c r="G57" s="71">
        <f t="shared" si="2"/>
        <v>0</v>
      </c>
    </row>
    <row r="58" spans="1:7" ht="23" x14ac:dyDescent="0.25">
      <c r="A58" s="76">
        <v>38</v>
      </c>
      <c r="B58" s="75"/>
      <c r="C58" s="74" t="s">
        <v>444</v>
      </c>
      <c r="D58" s="73" t="s">
        <v>106</v>
      </c>
      <c r="E58" s="72">
        <v>34.1</v>
      </c>
      <c r="F58" s="71"/>
      <c r="G58" s="71">
        <f t="shared" si="2"/>
        <v>0</v>
      </c>
    </row>
    <row r="59" spans="1:7" ht="34.5" x14ac:dyDescent="0.25">
      <c r="A59" s="76">
        <v>39</v>
      </c>
      <c r="B59" s="75"/>
      <c r="C59" s="74" t="s">
        <v>475</v>
      </c>
      <c r="D59" s="73" t="s">
        <v>67</v>
      </c>
      <c r="E59" s="72">
        <v>16.8</v>
      </c>
      <c r="F59" s="71"/>
      <c r="G59" s="71">
        <f t="shared" si="2"/>
        <v>0</v>
      </c>
    </row>
    <row r="60" spans="1:7" ht="34.5" x14ac:dyDescent="0.25">
      <c r="A60" s="76">
        <v>40</v>
      </c>
      <c r="B60" s="75"/>
      <c r="C60" s="74" t="s">
        <v>458</v>
      </c>
      <c r="D60" s="73" t="s">
        <v>67</v>
      </c>
      <c r="E60" s="72">
        <v>10.3</v>
      </c>
      <c r="F60" s="71"/>
      <c r="G60" s="71">
        <f t="shared" si="2"/>
        <v>0</v>
      </c>
    </row>
    <row r="61" spans="1:7" ht="34.5" x14ac:dyDescent="0.25">
      <c r="A61" s="76">
        <v>41</v>
      </c>
      <c r="B61" s="75"/>
      <c r="C61" s="74" t="s">
        <v>459</v>
      </c>
      <c r="D61" s="73" t="s">
        <v>67</v>
      </c>
      <c r="E61" s="72">
        <v>109.1</v>
      </c>
      <c r="F61" s="71"/>
      <c r="G61" s="71">
        <f t="shared" si="2"/>
        <v>0</v>
      </c>
    </row>
    <row r="62" spans="1:7" ht="23" x14ac:dyDescent="0.25">
      <c r="A62" s="76">
        <v>42</v>
      </c>
      <c r="B62" s="75"/>
      <c r="C62" s="74" t="s">
        <v>476</v>
      </c>
      <c r="D62" s="73" t="s">
        <v>64</v>
      </c>
      <c r="E62" s="72">
        <v>3</v>
      </c>
      <c r="F62" s="71"/>
      <c r="G62" s="71">
        <f t="shared" si="2"/>
        <v>0</v>
      </c>
    </row>
    <row r="63" spans="1:7" ht="23" x14ac:dyDescent="0.25">
      <c r="A63" s="76">
        <v>43</v>
      </c>
      <c r="B63" s="75"/>
      <c r="C63" s="74" t="s">
        <v>460</v>
      </c>
      <c r="D63" s="73" t="s">
        <v>64</v>
      </c>
      <c r="E63" s="72">
        <v>2</v>
      </c>
      <c r="F63" s="71"/>
      <c r="G63" s="71">
        <f t="shared" si="2"/>
        <v>0</v>
      </c>
    </row>
    <row r="64" spans="1:7" ht="23" x14ac:dyDescent="0.25">
      <c r="A64" s="76">
        <v>44</v>
      </c>
      <c r="B64" s="75"/>
      <c r="C64" s="74" t="s">
        <v>477</v>
      </c>
      <c r="D64" s="73" t="s">
        <v>67</v>
      </c>
      <c r="E64" s="72">
        <v>109.1</v>
      </c>
      <c r="F64" s="71"/>
      <c r="G64" s="71">
        <f t="shared" si="2"/>
        <v>0</v>
      </c>
    </row>
    <row r="65" spans="1:7" ht="34.5" x14ac:dyDescent="0.25">
      <c r="A65" s="76">
        <v>45</v>
      </c>
      <c r="B65" s="75"/>
      <c r="C65" s="74" t="s">
        <v>465</v>
      </c>
      <c r="D65" s="73" t="s">
        <v>67</v>
      </c>
      <c r="E65" s="72">
        <v>1</v>
      </c>
      <c r="F65" s="71"/>
      <c r="G65" s="71">
        <f t="shared" si="2"/>
        <v>0</v>
      </c>
    </row>
    <row r="66" spans="1:7" ht="23" x14ac:dyDescent="0.25">
      <c r="A66" s="76">
        <v>46</v>
      </c>
      <c r="B66" s="75"/>
      <c r="C66" s="74" t="s">
        <v>466</v>
      </c>
      <c r="D66" s="73" t="s">
        <v>67</v>
      </c>
      <c r="E66" s="72">
        <v>1</v>
      </c>
      <c r="F66" s="71"/>
      <c r="G66" s="71">
        <f t="shared" si="2"/>
        <v>0</v>
      </c>
    </row>
    <row r="67" spans="1:7" ht="34.5" x14ac:dyDescent="0.25">
      <c r="A67" s="76">
        <v>47</v>
      </c>
      <c r="B67" s="75"/>
      <c r="C67" s="74" t="s">
        <v>454</v>
      </c>
      <c r="D67" s="73" t="s">
        <v>64</v>
      </c>
      <c r="E67" s="72">
        <v>1</v>
      </c>
      <c r="F67" s="71"/>
      <c r="G67" s="71">
        <f t="shared" si="2"/>
        <v>0</v>
      </c>
    </row>
    <row r="68" spans="1:7" ht="46" x14ac:dyDescent="0.25">
      <c r="A68" s="76">
        <v>48</v>
      </c>
      <c r="B68" s="75"/>
      <c r="C68" s="74" t="s">
        <v>478</v>
      </c>
      <c r="D68" s="73" t="s">
        <v>106</v>
      </c>
      <c r="E68" s="72">
        <v>2</v>
      </c>
      <c r="F68" s="71"/>
      <c r="G68" s="71">
        <f t="shared" si="2"/>
        <v>0</v>
      </c>
    </row>
    <row r="69" spans="1:7" ht="23" x14ac:dyDescent="0.25">
      <c r="A69" s="76">
        <v>49</v>
      </c>
      <c r="B69" s="75"/>
      <c r="C69" s="74" t="s">
        <v>468</v>
      </c>
      <c r="D69" s="73" t="s">
        <v>64</v>
      </c>
      <c r="E69" s="72">
        <v>1</v>
      </c>
      <c r="F69" s="71"/>
      <c r="G69" s="71">
        <f t="shared" si="2"/>
        <v>0</v>
      </c>
    </row>
    <row r="70" spans="1:7" ht="23" x14ac:dyDescent="0.25">
      <c r="A70" s="76">
        <v>50</v>
      </c>
      <c r="B70" s="75"/>
      <c r="C70" s="74" t="s">
        <v>469</v>
      </c>
      <c r="D70" s="73" t="s">
        <v>64</v>
      </c>
      <c r="E70" s="72">
        <v>2</v>
      </c>
      <c r="F70" s="71"/>
      <c r="G70" s="71">
        <f t="shared" si="2"/>
        <v>0</v>
      </c>
    </row>
    <row r="71" spans="1:7" ht="34.5" x14ac:dyDescent="0.25">
      <c r="A71" s="76">
        <v>51</v>
      </c>
      <c r="B71" s="75"/>
      <c r="C71" s="74" t="s">
        <v>479</v>
      </c>
      <c r="D71" s="73" t="s">
        <v>229</v>
      </c>
      <c r="E71" s="72">
        <v>1.0900000000000001</v>
      </c>
      <c r="F71" s="71"/>
      <c r="G71" s="71">
        <f t="shared" si="2"/>
        <v>0</v>
      </c>
    </row>
    <row r="72" spans="1:7" ht="34.5" x14ac:dyDescent="0.25">
      <c r="A72" s="76">
        <v>52</v>
      </c>
      <c r="B72" s="75"/>
      <c r="C72" s="74" t="s">
        <v>472</v>
      </c>
      <c r="D72" s="73" t="s">
        <v>229</v>
      </c>
      <c r="E72" s="72">
        <v>0.1</v>
      </c>
      <c r="F72" s="71"/>
      <c r="G72" s="71">
        <f t="shared" si="2"/>
        <v>0</v>
      </c>
    </row>
    <row r="73" spans="1:7" ht="34.5" x14ac:dyDescent="0.25">
      <c r="A73" s="76">
        <v>53</v>
      </c>
      <c r="B73" s="75"/>
      <c r="C73" s="74" t="s">
        <v>480</v>
      </c>
      <c r="D73" s="73" t="s">
        <v>229</v>
      </c>
      <c r="E73" s="72">
        <v>0.17</v>
      </c>
      <c r="F73" s="71"/>
      <c r="G73" s="71">
        <f t="shared" si="2"/>
        <v>0</v>
      </c>
    </row>
    <row r="74" spans="1:7" ht="23" x14ac:dyDescent="0.25">
      <c r="A74" s="76">
        <v>54</v>
      </c>
      <c r="B74" s="75"/>
      <c r="C74" s="74" t="s">
        <v>455</v>
      </c>
      <c r="D74" s="73" t="s">
        <v>64</v>
      </c>
      <c r="E74" s="72">
        <v>3</v>
      </c>
      <c r="F74" s="71"/>
      <c r="G74" s="71">
        <f t="shared" si="2"/>
        <v>0</v>
      </c>
    </row>
    <row r="75" spans="1:7" x14ac:dyDescent="0.25">
      <c r="A75" s="70"/>
      <c r="B75" s="69"/>
      <c r="C75" s="66" t="s">
        <v>481</v>
      </c>
      <c r="D75" s="66"/>
      <c r="E75" s="66"/>
      <c r="F75" s="65"/>
      <c r="G75" s="67">
        <f>SUM(G56:G74)</f>
        <v>0</v>
      </c>
    </row>
    <row r="76" spans="1:7" x14ac:dyDescent="0.25">
      <c r="A76" s="64"/>
      <c r="B76" s="64" t="s">
        <v>202</v>
      </c>
      <c r="C76" s="64"/>
      <c r="D76" s="64"/>
      <c r="E76" s="64"/>
      <c r="F76" s="63"/>
      <c r="G76" s="63">
        <f>SUM(G32,G54,G75)</f>
        <v>0</v>
      </c>
    </row>
    <row r="77" spans="1:7" x14ac:dyDescent="0.25">
      <c r="A77" s="68"/>
      <c r="B77" s="66"/>
      <c r="C77" s="66" t="s">
        <v>201</v>
      </c>
      <c r="D77" s="66" t="s">
        <v>200</v>
      </c>
      <c r="E77" s="66"/>
      <c r="F77" s="65"/>
      <c r="G77" s="67">
        <f>ROUND(G76*0.21,2)</f>
        <v>0</v>
      </c>
    </row>
    <row r="78" spans="1:7" x14ac:dyDescent="0.25">
      <c r="A78" s="66"/>
      <c r="B78" s="66" t="s">
        <v>199</v>
      </c>
      <c r="C78" s="66"/>
      <c r="D78" s="66"/>
      <c r="E78" s="66"/>
      <c r="F78" s="65"/>
      <c r="G78" s="65">
        <f>G76+G77</f>
        <v>0</v>
      </c>
    </row>
    <row r="79" spans="1:7" x14ac:dyDescent="0.25">
      <c r="A79" s="64"/>
      <c r="B79" s="64"/>
      <c r="C79" s="64"/>
      <c r="D79" s="64"/>
      <c r="E79" s="64"/>
      <c r="F79" s="63"/>
      <c r="G79" s="63"/>
    </row>
    <row r="80" spans="1:7" x14ac:dyDescent="0.25">
      <c r="C80" s="5" t="s">
        <v>352</v>
      </c>
    </row>
    <row r="84" spans="1:7" x14ac:dyDescent="0.25">
      <c r="A84" s="64" t="s">
        <v>223</v>
      </c>
      <c r="B84" s="64"/>
      <c r="C84" s="64"/>
      <c r="D84" s="64"/>
      <c r="E84" s="64"/>
      <c r="F84" s="63"/>
      <c r="G84" s="77" t="s">
        <v>222</v>
      </c>
    </row>
    <row r="85" spans="1:7" x14ac:dyDescent="0.25">
      <c r="A85" s="5" t="s">
        <v>221</v>
      </c>
      <c r="G85" s="80" t="s">
        <v>221</v>
      </c>
    </row>
    <row r="86" spans="1:7" x14ac:dyDescent="0.25">
      <c r="C86" s="5" t="s">
        <v>220</v>
      </c>
      <c r="G86" s="80"/>
    </row>
    <row r="87" spans="1:7" x14ac:dyDescent="0.25">
      <c r="A87" s="5" t="s">
        <v>219</v>
      </c>
      <c r="G87" s="80" t="s">
        <v>219</v>
      </c>
    </row>
    <row r="89" spans="1:7" ht="18" x14ac:dyDescent="0.4">
      <c r="D89" s="79" t="s">
        <v>482</v>
      </c>
    </row>
    <row r="90" spans="1:7" x14ac:dyDescent="0.25">
      <c r="D90" s="78" t="s">
        <v>6</v>
      </c>
    </row>
    <row r="92" spans="1:7" ht="12" x14ac:dyDescent="0.25">
      <c r="A92" s="213" t="s">
        <v>217</v>
      </c>
      <c r="B92" s="213"/>
      <c r="C92" s="214" t="s">
        <v>216</v>
      </c>
      <c r="D92" s="214"/>
      <c r="E92" s="214"/>
      <c r="F92" s="215"/>
      <c r="G92" s="215"/>
    </row>
    <row r="93" spans="1:7" ht="12" x14ac:dyDescent="0.25">
      <c r="A93" s="213" t="s">
        <v>215</v>
      </c>
      <c r="B93" s="213"/>
      <c r="C93" s="214" t="s">
        <v>439</v>
      </c>
      <c r="D93" s="214"/>
      <c r="E93" s="214"/>
      <c r="F93" s="215"/>
      <c r="G93" s="215"/>
    </row>
    <row r="94" spans="1:7" ht="12" x14ac:dyDescent="0.25">
      <c r="A94" s="213" t="s">
        <v>213</v>
      </c>
      <c r="B94" s="213"/>
      <c r="C94" s="214" t="s">
        <v>483</v>
      </c>
      <c r="D94" s="214"/>
      <c r="E94" s="214"/>
      <c r="F94" s="215"/>
      <c r="G94" s="215"/>
    </row>
    <row r="95" spans="1:7" x14ac:dyDescent="0.25">
      <c r="A95" s="216">
        <v>45986</v>
      </c>
      <c r="B95" s="216"/>
      <c r="F95" s="77" t="s">
        <v>211</v>
      </c>
      <c r="G95" s="77">
        <f>G112</f>
        <v>0</v>
      </c>
    </row>
    <row r="96" spans="1:7" x14ac:dyDescent="0.25">
      <c r="A96" s="217" t="s">
        <v>210</v>
      </c>
      <c r="B96" s="217" t="s">
        <v>209</v>
      </c>
      <c r="C96" s="217" t="s">
        <v>208</v>
      </c>
      <c r="D96" s="217" t="s">
        <v>207</v>
      </c>
      <c r="E96" s="219" t="s">
        <v>50</v>
      </c>
      <c r="F96" s="221" t="s">
        <v>43</v>
      </c>
      <c r="G96" s="223" t="s">
        <v>42</v>
      </c>
    </row>
    <row r="97" spans="1:7" x14ac:dyDescent="0.25">
      <c r="A97" s="218"/>
      <c r="B97" s="218"/>
      <c r="C97" s="218"/>
      <c r="D97" s="218"/>
      <c r="E97" s="220"/>
      <c r="F97" s="222"/>
      <c r="G97" s="224"/>
    </row>
    <row r="98" spans="1:7" x14ac:dyDescent="0.25">
      <c r="C98" s="64" t="s">
        <v>441</v>
      </c>
      <c r="D98" s="64"/>
    </row>
    <row r="99" spans="1:7" ht="34.5" x14ac:dyDescent="0.25">
      <c r="A99" s="76">
        <v>1</v>
      </c>
      <c r="B99" s="75"/>
      <c r="C99" s="74" t="s">
        <v>484</v>
      </c>
      <c r="D99" s="73" t="s">
        <v>40</v>
      </c>
      <c r="E99" s="72">
        <v>1</v>
      </c>
      <c r="F99" s="71"/>
      <c r="G99" s="71">
        <f>ROUND(E99*F99,2)</f>
        <v>0</v>
      </c>
    </row>
    <row r="100" spans="1:7" x14ac:dyDescent="0.25">
      <c r="A100" s="70"/>
      <c r="B100" s="69"/>
      <c r="C100" s="66" t="s">
        <v>456</v>
      </c>
      <c r="D100" s="66"/>
      <c r="E100" s="66"/>
      <c r="F100" s="65"/>
      <c r="G100" s="67">
        <f>SUM(G99:G99)</f>
        <v>0</v>
      </c>
    </row>
    <row r="101" spans="1:7" x14ac:dyDescent="0.25">
      <c r="C101" s="64" t="s">
        <v>457</v>
      </c>
      <c r="D101" s="64"/>
    </row>
    <row r="102" spans="1:7" ht="115" x14ac:dyDescent="0.25">
      <c r="A102" s="76">
        <v>2</v>
      </c>
      <c r="B102" s="75"/>
      <c r="C102" s="74" t="s">
        <v>485</v>
      </c>
      <c r="D102" s="73" t="s">
        <v>40</v>
      </c>
      <c r="E102" s="72">
        <v>1</v>
      </c>
      <c r="F102" s="71"/>
      <c r="G102" s="71">
        <f>ROUND(E102*F102,2)</f>
        <v>0</v>
      </c>
    </row>
    <row r="103" spans="1:7" ht="34.5" x14ac:dyDescent="0.25">
      <c r="A103" s="76">
        <v>3</v>
      </c>
      <c r="B103" s="75"/>
      <c r="C103" s="74" t="s">
        <v>486</v>
      </c>
      <c r="D103" s="73" t="s">
        <v>40</v>
      </c>
      <c r="E103" s="72">
        <v>1</v>
      </c>
      <c r="F103" s="71"/>
      <c r="G103" s="71">
        <f>ROUND(E103*F103,2)</f>
        <v>0</v>
      </c>
    </row>
    <row r="104" spans="1:7" ht="23" x14ac:dyDescent="0.25">
      <c r="A104" s="76">
        <v>4</v>
      </c>
      <c r="B104" s="75"/>
      <c r="C104" s="74" t="s">
        <v>487</v>
      </c>
      <c r="D104" s="73" t="s">
        <v>40</v>
      </c>
      <c r="E104" s="72">
        <v>1</v>
      </c>
      <c r="F104" s="71"/>
      <c r="G104" s="71">
        <f>ROUND(E104*F104,2)</f>
        <v>0</v>
      </c>
    </row>
    <row r="105" spans="1:7" x14ac:dyDescent="0.25">
      <c r="A105" s="70"/>
      <c r="B105" s="69"/>
      <c r="C105" s="66" t="s">
        <v>473</v>
      </c>
      <c r="D105" s="66"/>
      <c r="E105" s="66"/>
      <c r="F105" s="65"/>
      <c r="G105" s="67">
        <f>SUM(G102:G104)</f>
        <v>0</v>
      </c>
    </row>
    <row r="106" spans="1:7" x14ac:dyDescent="0.25">
      <c r="C106" s="64" t="s">
        <v>474</v>
      </c>
      <c r="D106" s="64"/>
    </row>
    <row r="107" spans="1:7" ht="287.5" x14ac:dyDescent="0.25">
      <c r="A107" s="76">
        <v>5</v>
      </c>
      <c r="B107" s="75"/>
      <c r="C107" s="74" t="s">
        <v>488</v>
      </c>
      <c r="D107" s="73" t="s">
        <v>40</v>
      </c>
      <c r="E107" s="72">
        <v>1</v>
      </c>
      <c r="F107" s="71"/>
      <c r="G107" s="71">
        <f>ROUND(E107*F107,2)</f>
        <v>0</v>
      </c>
    </row>
    <row r="108" spans="1:7" ht="80.5" x14ac:dyDescent="0.25">
      <c r="A108" s="76">
        <v>6</v>
      </c>
      <c r="B108" s="75"/>
      <c r="C108" s="74" t="s">
        <v>489</v>
      </c>
      <c r="D108" s="73" t="s">
        <v>40</v>
      </c>
      <c r="E108" s="72">
        <v>1</v>
      </c>
      <c r="F108" s="71"/>
      <c r="G108" s="71">
        <f>ROUND(E108*F108,2)</f>
        <v>0</v>
      </c>
    </row>
    <row r="109" spans="1:7" x14ac:dyDescent="0.25">
      <c r="A109" s="70"/>
      <c r="B109" s="69"/>
      <c r="C109" s="66" t="s">
        <v>481</v>
      </c>
      <c r="D109" s="66"/>
      <c r="E109" s="66"/>
      <c r="F109" s="65"/>
      <c r="G109" s="67">
        <f>SUM(G107:G108)</f>
        <v>0</v>
      </c>
    </row>
    <row r="110" spans="1:7" x14ac:dyDescent="0.25">
      <c r="A110" s="64"/>
      <c r="B110" s="64" t="s">
        <v>202</v>
      </c>
      <c r="C110" s="64"/>
      <c r="D110" s="64"/>
      <c r="E110" s="64"/>
      <c r="F110" s="63"/>
      <c r="G110" s="63">
        <f>SUM(G100,G105,G109)</f>
        <v>0</v>
      </c>
    </row>
    <row r="111" spans="1:7" x14ac:dyDescent="0.25">
      <c r="A111" s="68"/>
      <c r="B111" s="66"/>
      <c r="C111" s="66" t="s">
        <v>201</v>
      </c>
      <c r="D111" s="66" t="s">
        <v>200</v>
      </c>
      <c r="E111" s="66"/>
      <c r="F111" s="65"/>
      <c r="G111" s="67">
        <f>ROUND(G110*0.21,2)</f>
        <v>0</v>
      </c>
    </row>
    <row r="112" spans="1:7" x14ac:dyDescent="0.25">
      <c r="A112" s="66"/>
      <c r="B112" s="66" t="s">
        <v>199</v>
      </c>
      <c r="C112" s="66"/>
      <c r="D112" s="66"/>
      <c r="E112" s="66"/>
      <c r="F112" s="65"/>
      <c r="G112" s="65">
        <f>G110+G111</f>
        <v>0</v>
      </c>
    </row>
    <row r="113" spans="1:7" x14ac:dyDescent="0.25">
      <c r="A113" s="64"/>
      <c r="B113" s="64"/>
      <c r="C113" s="64"/>
      <c r="D113" s="64"/>
      <c r="E113" s="64"/>
      <c r="F113" s="63"/>
      <c r="G113" s="63"/>
    </row>
    <row r="114" spans="1:7" x14ac:dyDescent="0.25">
      <c r="C114" s="5" t="s">
        <v>198</v>
      </c>
    </row>
  </sheetData>
  <mergeCells count="28">
    <mergeCell ref="A94:B94"/>
    <mergeCell ref="C94:G94"/>
    <mergeCell ref="A95:B95"/>
    <mergeCell ref="A96:A97"/>
    <mergeCell ref="B96:B97"/>
    <mergeCell ref="C96:C97"/>
    <mergeCell ref="D96:D97"/>
    <mergeCell ref="E96:E97"/>
    <mergeCell ref="F96:F97"/>
    <mergeCell ref="G96:G97"/>
    <mergeCell ref="F14:F15"/>
    <mergeCell ref="G14:G15"/>
    <mergeCell ref="A92:B92"/>
    <mergeCell ref="C92:G92"/>
    <mergeCell ref="A93:B93"/>
    <mergeCell ref="C93:G93"/>
    <mergeCell ref="E14:E15"/>
    <mergeCell ref="A13:B13"/>
    <mergeCell ref="A14:A15"/>
    <mergeCell ref="B14:B15"/>
    <mergeCell ref="C14:C15"/>
    <mergeCell ref="D14:D15"/>
    <mergeCell ref="A10:B10"/>
    <mergeCell ref="C10:G10"/>
    <mergeCell ref="A11:B11"/>
    <mergeCell ref="C11:G11"/>
    <mergeCell ref="A12:B12"/>
    <mergeCell ref="C12:G12"/>
  </mergeCells>
  <pageMargins left="0.54166666666666663" right="0.1388888888888889" top="0.54166666666666663" bottom="0.54166666666666663" header="0.3" footer="0.3"/>
  <pageSetup paperSize="9" orientation="landscape" r:id="rId1"/>
  <rowBreaks count="2" manualBreakCount="2">
    <brk id="82" max="16383" man="1"/>
    <brk id="11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4C8F-C210-4949-8117-2B9997C58493}">
  <dimension ref="A1:K114"/>
  <sheetViews>
    <sheetView workbookViewId="0">
      <selection activeCell="B1" sqref="B1"/>
    </sheetView>
  </sheetViews>
  <sheetFormatPr defaultRowHeight="12.5" x14ac:dyDescent="0.25"/>
  <cols>
    <col min="1" max="1" width="4" style="20" customWidth="1"/>
    <col min="2" max="2" width="9.453125" style="20" customWidth="1"/>
    <col min="3" max="3" width="36.7265625" style="18" customWidth="1"/>
    <col min="4" max="4" width="5.81640625" style="18" customWidth="1"/>
    <col min="5" max="5" width="14.81640625" style="110" customWidth="1"/>
    <col min="6" max="6" width="12.7265625" style="14" customWidth="1"/>
    <col min="7" max="7" width="15.453125" style="13" customWidth="1"/>
    <col min="8" max="8" width="11.81640625" style="13" customWidth="1"/>
    <col min="9" max="16384" width="8.7265625" style="12"/>
  </cols>
  <sheetData>
    <row r="1" spans="1:11" x14ac:dyDescent="0.25">
      <c r="A1" s="12"/>
      <c r="B1" s="12"/>
      <c r="C1" s="12"/>
      <c r="D1" s="12"/>
      <c r="E1" s="12"/>
      <c r="F1" s="12"/>
      <c r="G1" s="12"/>
      <c r="H1" s="12"/>
    </row>
    <row r="2" spans="1:11" ht="15.5" x14ac:dyDescent="0.35">
      <c r="A2" s="12"/>
      <c r="B2" s="12"/>
      <c r="C2" s="12"/>
      <c r="D2" s="132"/>
      <c r="E2" s="131" t="s">
        <v>60</v>
      </c>
      <c r="F2" s="12"/>
      <c r="G2" s="12"/>
      <c r="H2" s="12"/>
    </row>
    <row r="3" spans="1:11" ht="13.5" customHeight="1" x14ac:dyDescent="0.25">
      <c r="A3" s="12"/>
      <c r="B3" s="12"/>
      <c r="C3" s="12"/>
      <c r="D3" s="40"/>
      <c r="E3" s="130" t="s">
        <v>6</v>
      </c>
      <c r="F3" s="12"/>
      <c r="G3" s="12"/>
      <c r="H3" s="12"/>
    </row>
    <row r="4" spans="1:11" ht="13.5" customHeight="1" x14ac:dyDescent="0.3">
      <c r="A4" s="12"/>
      <c r="B4" s="12"/>
      <c r="C4" s="12"/>
      <c r="D4" s="41"/>
      <c r="E4" s="12"/>
      <c r="F4" s="12"/>
      <c r="G4" s="12"/>
      <c r="H4" s="12"/>
    </row>
    <row r="5" spans="1:11" ht="13.5" customHeight="1" x14ac:dyDescent="0.25">
      <c r="A5" s="249" t="s">
        <v>59</v>
      </c>
      <c r="B5" s="182"/>
      <c r="C5" s="182"/>
      <c r="D5" s="182"/>
      <c r="E5" s="182"/>
      <c r="F5" s="182"/>
      <c r="G5" s="182"/>
      <c r="H5" s="12"/>
    </row>
    <row r="6" spans="1:11" ht="13.5" customHeight="1" x14ac:dyDescent="0.25">
      <c r="A6" s="182"/>
      <c r="B6" s="182"/>
      <c r="C6" s="182"/>
      <c r="D6" s="182"/>
      <c r="E6" s="182"/>
      <c r="F6" s="182"/>
      <c r="G6" s="182"/>
      <c r="H6" s="12"/>
    </row>
    <row r="7" spans="1:11" ht="13.5" customHeight="1" x14ac:dyDescent="0.25">
      <c r="A7" s="249" t="s">
        <v>566</v>
      </c>
      <c r="B7" s="182"/>
      <c r="C7" s="182"/>
      <c r="D7" s="182"/>
      <c r="E7" s="182"/>
      <c r="F7" s="182"/>
      <c r="G7" s="182"/>
      <c r="H7" s="12"/>
    </row>
    <row r="8" spans="1:11" ht="13.5" customHeight="1" x14ac:dyDescent="0.25">
      <c r="A8" s="182"/>
      <c r="B8" s="182"/>
      <c r="C8" s="182"/>
      <c r="D8" s="182"/>
      <c r="E8" s="182"/>
      <c r="F8" s="182"/>
      <c r="G8" s="182"/>
      <c r="H8" s="12"/>
    </row>
    <row r="9" spans="1:11" ht="13.5" customHeight="1" x14ac:dyDescent="0.25">
      <c r="A9" s="249" t="s">
        <v>565</v>
      </c>
      <c r="B9" s="182"/>
      <c r="C9" s="182"/>
      <c r="D9" s="182"/>
      <c r="E9" s="182"/>
      <c r="F9" s="182"/>
      <c r="G9" s="182"/>
      <c r="H9" s="12"/>
    </row>
    <row r="10" spans="1:11" ht="13.5" customHeight="1" x14ac:dyDescent="0.25">
      <c r="A10" s="182"/>
      <c r="B10" s="182"/>
      <c r="C10" s="182"/>
      <c r="D10" s="182"/>
      <c r="E10" s="182"/>
      <c r="F10" s="182"/>
      <c r="G10" s="182"/>
      <c r="H10" s="12"/>
    </row>
    <row r="11" spans="1:11" x14ac:dyDescent="0.25">
      <c r="A11" s="129"/>
      <c r="B11" s="128" t="s">
        <v>56</v>
      </c>
      <c r="C11" s="35"/>
      <c r="D11" s="250" t="s">
        <v>564</v>
      </c>
      <c r="E11" s="251"/>
      <c r="F11" s="251"/>
      <c r="G11" s="251"/>
      <c r="H11" s="35"/>
    </row>
    <row r="12" spans="1:11" ht="12.75" customHeight="1" x14ac:dyDescent="0.25">
      <c r="A12" s="127" t="s">
        <v>54</v>
      </c>
      <c r="B12" s="127" t="s">
        <v>53</v>
      </c>
      <c r="C12" s="127" t="s">
        <v>563</v>
      </c>
      <c r="D12" s="127" t="s">
        <v>51</v>
      </c>
      <c r="E12" s="247" t="s">
        <v>50</v>
      </c>
      <c r="F12" s="126" t="s">
        <v>562</v>
      </c>
      <c r="G12" s="125" t="s">
        <v>48</v>
      </c>
      <c r="H12" s="40"/>
    </row>
    <row r="13" spans="1:11" x14ac:dyDescent="0.25">
      <c r="A13" s="124" t="s">
        <v>47</v>
      </c>
      <c r="B13" s="124" t="s">
        <v>46</v>
      </c>
      <c r="C13" s="124" t="s">
        <v>45</v>
      </c>
      <c r="D13" s="124" t="s">
        <v>44</v>
      </c>
      <c r="E13" s="248"/>
      <c r="F13" s="123" t="s">
        <v>561</v>
      </c>
      <c r="G13" s="122" t="s">
        <v>560</v>
      </c>
    </row>
    <row r="14" spans="1:11" ht="13" x14ac:dyDescent="0.3">
      <c r="A14" s="121"/>
      <c r="B14" s="121" t="s">
        <v>559</v>
      </c>
      <c r="C14" s="241" t="s">
        <v>490</v>
      </c>
      <c r="D14" s="242"/>
      <c r="E14" s="242"/>
      <c r="F14" s="242"/>
      <c r="G14" s="242"/>
      <c r="I14" s="29"/>
      <c r="J14" s="29"/>
      <c r="K14" s="29"/>
    </row>
    <row r="15" spans="1:11" ht="23" x14ac:dyDescent="0.3">
      <c r="A15" s="118" t="s">
        <v>559</v>
      </c>
      <c r="B15" s="117" t="s">
        <v>24</v>
      </c>
      <c r="C15" s="28" t="s">
        <v>558</v>
      </c>
      <c r="D15" s="117" t="s">
        <v>108</v>
      </c>
      <c r="E15" s="116">
        <v>2.02</v>
      </c>
      <c r="F15" s="115">
        <v>0</v>
      </c>
      <c r="G15" s="112">
        <v>0</v>
      </c>
      <c r="I15" s="120"/>
      <c r="J15" s="29"/>
      <c r="K15" s="29"/>
    </row>
    <row r="16" spans="1:11" ht="23" x14ac:dyDescent="0.3">
      <c r="A16" s="118" t="s">
        <v>557</v>
      </c>
      <c r="B16" s="117" t="s">
        <v>24</v>
      </c>
      <c r="C16" s="28" t="s">
        <v>541</v>
      </c>
      <c r="D16" s="117" t="s">
        <v>121</v>
      </c>
      <c r="E16" s="116">
        <v>202</v>
      </c>
      <c r="F16" s="115">
        <v>0</v>
      </c>
      <c r="G16" s="112">
        <v>0</v>
      </c>
      <c r="I16" s="120"/>
      <c r="J16" s="29"/>
      <c r="K16" s="29"/>
    </row>
    <row r="17" spans="1:11" ht="34.5" x14ac:dyDescent="0.3">
      <c r="A17" s="118" t="s">
        <v>556</v>
      </c>
      <c r="B17" s="117" t="s">
        <v>24</v>
      </c>
      <c r="C17" s="28" t="s">
        <v>555</v>
      </c>
      <c r="D17" s="117" t="s">
        <v>108</v>
      </c>
      <c r="E17" s="116">
        <v>2.2999999999999998</v>
      </c>
      <c r="F17" s="115">
        <v>0</v>
      </c>
      <c r="G17" s="112">
        <v>0</v>
      </c>
      <c r="I17" s="120"/>
      <c r="J17" s="29"/>
      <c r="K17" s="29"/>
    </row>
    <row r="18" spans="1:11" ht="23" x14ac:dyDescent="0.3">
      <c r="A18" s="118" t="s">
        <v>554</v>
      </c>
      <c r="B18" s="117" t="s">
        <v>24</v>
      </c>
      <c r="C18" s="28" t="s">
        <v>541</v>
      </c>
      <c r="D18" s="117" t="s">
        <v>121</v>
      </c>
      <c r="E18" s="116">
        <v>230</v>
      </c>
      <c r="F18" s="115">
        <v>0</v>
      </c>
      <c r="G18" s="112">
        <v>0</v>
      </c>
      <c r="I18" s="120"/>
      <c r="J18" s="29"/>
      <c r="K18" s="29"/>
    </row>
    <row r="19" spans="1:11" ht="23" x14ac:dyDescent="0.3">
      <c r="A19" s="118" t="s">
        <v>553</v>
      </c>
      <c r="B19" s="117" t="s">
        <v>24</v>
      </c>
      <c r="C19" s="28" t="s">
        <v>539</v>
      </c>
      <c r="D19" s="117" t="s">
        <v>108</v>
      </c>
      <c r="E19" s="116">
        <v>2.2999999999999998</v>
      </c>
      <c r="F19" s="115">
        <v>0</v>
      </c>
      <c r="G19" s="112">
        <v>0</v>
      </c>
      <c r="I19" s="120"/>
      <c r="J19" s="29"/>
      <c r="K19" s="29"/>
    </row>
    <row r="20" spans="1:11" ht="23" x14ac:dyDescent="0.25">
      <c r="A20" s="118" t="s">
        <v>552</v>
      </c>
      <c r="B20" s="117" t="s">
        <v>24</v>
      </c>
      <c r="C20" s="28" t="s">
        <v>551</v>
      </c>
      <c r="D20" s="117" t="s">
        <v>108</v>
      </c>
      <c r="E20" s="116">
        <v>2.2999999999999998</v>
      </c>
      <c r="F20" s="115">
        <v>0</v>
      </c>
      <c r="G20" s="112">
        <v>0</v>
      </c>
      <c r="I20" s="114"/>
    </row>
    <row r="21" spans="1:11" ht="46" x14ac:dyDescent="0.25">
      <c r="A21" s="118" t="s">
        <v>550</v>
      </c>
      <c r="B21" s="117" t="s">
        <v>24</v>
      </c>
      <c r="C21" s="28" t="s">
        <v>549</v>
      </c>
      <c r="D21" s="117" t="s">
        <v>520</v>
      </c>
      <c r="E21" s="119">
        <v>0.71630000000000005</v>
      </c>
      <c r="F21" s="115">
        <v>0</v>
      </c>
      <c r="G21" s="112">
        <v>0</v>
      </c>
      <c r="I21" s="114"/>
    </row>
    <row r="22" spans="1:11" ht="23" x14ac:dyDescent="0.25">
      <c r="A22" s="118" t="s">
        <v>548</v>
      </c>
      <c r="B22" s="117" t="s">
        <v>24</v>
      </c>
      <c r="C22" s="28" t="s">
        <v>547</v>
      </c>
      <c r="D22" s="117" t="s">
        <v>108</v>
      </c>
      <c r="E22" s="119">
        <v>9.6000000000000002E-2</v>
      </c>
      <c r="F22" s="115">
        <v>0</v>
      </c>
      <c r="G22" s="112">
        <v>0</v>
      </c>
      <c r="I22" s="114"/>
    </row>
    <row r="23" spans="1:11" ht="23" x14ac:dyDescent="0.25">
      <c r="A23" s="118" t="s">
        <v>546</v>
      </c>
      <c r="B23" s="117" t="s">
        <v>24</v>
      </c>
      <c r="C23" s="28" t="s">
        <v>545</v>
      </c>
      <c r="D23" s="117" t="s">
        <v>121</v>
      </c>
      <c r="E23" s="116">
        <v>9.6</v>
      </c>
      <c r="F23" s="115">
        <v>0</v>
      </c>
      <c r="G23" s="112">
        <v>0</v>
      </c>
      <c r="I23" s="114"/>
    </row>
    <row r="24" spans="1:11" ht="34.5" x14ac:dyDescent="0.25">
      <c r="A24" s="118" t="s">
        <v>544</v>
      </c>
      <c r="B24" s="117" t="s">
        <v>24</v>
      </c>
      <c r="C24" s="28" t="s">
        <v>543</v>
      </c>
      <c r="D24" s="117" t="s">
        <v>108</v>
      </c>
      <c r="E24" s="119">
        <v>0.5</v>
      </c>
      <c r="F24" s="115">
        <v>0</v>
      </c>
      <c r="G24" s="112">
        <v>0</v>
      </c>
      <c r="I24" s="114"/>
    </row>
    <row r="25" spans="1:11" ht="23" x14ac:dyDescent="0.25">
      <c r="A25" s="118" t="s">
        <v>542</v>
      </c>
      <c r="B25" s="117" t="s">
        <v>24</v>
      </c>
      <c r="C25" s="28" t="s">
        <v>541</v>
      </c>
      <c r="D25" s="117" t="s">
        <v>121</v>
      </c>
      <c r="E25" s="116">
        <v>50</v>
      </c>
      <c r="F25" s="115">
        <v>0</v>
      </c>
      <c r="G25" s="112">
        <v>0</v>
      </c>
      <c r="I25" s="114"/>
    </row>
    <row r="26" spans="1:11" ht="23" x14ac:dyDescent="0.25">
      <c r="A26" s="118" t="s">
        <v>540</v>
      </c>
      <c r="B26" s="117" t="s">
        <v>24</v>
      </c>
      <c r="C26" s="28" t="s">
        <v>539</v>
      </c>
      <c r="D26" s="117" t="s">
        <v>108</v>
      </c>
      <c r="E26" s="119">
        <v>0.5</v>
      </c>
      <c r="F26" s="115">
        <v>0</v>
      </c>
      <c r="G26" s="112">
        <v>0</v>
      </c>
      <c r="I26" s="114"/>
    </row>
    <row r="27" spans="1:11" ht="34.5" x14ac:dyDescent="0.25">
      <c r="A27" s="118" t="s">
        <v>538</v>
      </c>
      <c r="B27" s="117" t="s">
        <v>24</v>
      </c>
      <c r="C27" s="28" t="s">
        <v>537</v>
      </c>
      <c r="D27" s="117" t="s">
        <v>108</v>
      </c>
      <c r="E27" s="119">
        <v>0.5</v>
      </c>
      <c r="F27" s="115">
        <v>0</v>
      </c>
      <c r="G27" s="112">
        <v>0</v>
      </c>
      <c r="I27" s="114"/>
    </row>
    <row r="28" spans="1:11" ht="34.5" x14ac:dyDescent="0.25">
      <c r="A28" s="118" t="s">
        <v>536</v>
      </c>
      <c r="B28" s="117" t="s">
        <v>24</v>
      </c>
      <c r="C28" s="28" t="s">
        <v>535</v>
      </c>
      <c r="D28" s="117" t="s">
        <v>108</v>
      </c>
      <c r="E28" s="119">
        <v>0.5</v>
      </c>
      <c r="F28" s="115">
        <v>0</v>
      </c>
      <c r="G28" s="112">
        <v>0</v>
      </c>
      <c r="I28" s="114"/>
    </row>
    <row r="29" spans="1:11" ht="23" x14ac:dyDescent="0.25">
      <c r="A29" s="118" t="s">
        <v>534</v>
      </c>
      <c r="B29" s="117" t="s">
        <v>24</v>
      </c>
      <c r="C29" s="28" t="s">
        <v>533</v>
      </c>
      <c r="D29" s="117" t="s">
        <v>69</v>
      </c>
      <c r="E29" s="116">
        <v>1.2</v>
      </c>
      <c r="F29" s="115">
        <v>0</v>
      </c>
      <c r="G29" s="112">
        <v>0</v>
      </c>
      <c r="I29" s="114"/>
    </row>
    <row r="30" spans="1:11" ht="23" x14ac:dyDescent="0.25">
      <c r="A30" s="118" t="s">
        <v>532</v>
      </c>
      <c r="B30" s="117" t="s">
        <v>24</v>
      </c>
      <c r="C30" s="28" t="s">
        <v>531</v>
      </c>
      <c r="D30" s="117" t="s">
        <v>44</v>
      </c>
      <c r="E30" s="116">
        <v>120</v>
      </c>
      <c r="F30" s="115">
        <v>0</v>
      </c>
      <c r="G30" s="112">
        <v>0</v>
      </c>
      <c r="I30" s="114"/>
    </row>
    <row r="31" spans="1:11" ht="23" x14ac:dyDescent="0.25">
      <c r="A31" s="118" t="s">
        <v>530</v>
      </c>
      <c r="B31" s="117" t="s">
        <v>24</v>
      </c>
      <c r="C31" s="28" t="s">
        <v>529</v>
      </c>
      <c r="D31" s="117" t="s">
        <v>69</v>
      </c>
      <c r="E31" s="119">
        <v>0.93</v>
      </c>
      <c r="F31" s="115">
        <v>0</v>
      </c>
      <c r="G31" s="112">
        <v>0</v>
      </c>
      <c r="I31" s="114"/>
    </row>
    <row r="32" spans="1:11" x14ac:dyDescent="0.25">
      <c r="A32" s="118" t="s">
        <v>528</v>
      </c>
      <c r="B32" s="117" t="s">
        <v>24</v>
      </c>
      <c r="C32" s="28" t="s">
        <v>527</v>
      </c>
      <c r="D32" s="117" t="s">
        <v>44</v>
      </c>
      <c r="E32" s="116">
        <v>58</v>
      </c>
      <c r="F32" s="115">
        <v>0</v>
      </c>
      <c r="G32" s="112">
        <v>0</v>
      </c>
      <c r="I32" s="114"/>
    </row>
    <row r="33" spans="1:9" ht="23" x14ac:dyDescent="0.25">
      <c r="A33" s="118" t="s">
        <v>526</v>
      </c>
      <c r="B33" s="117" t="s">
        <v>24</v>
      </c>
      <c r="C33" s="28" t="s">
        <v>525</v>
      </c>
      <c r="D33" s="117" t="s">
        <v>44</v>
      </c>
      <c r="E33" s="116">
        <v>35</v>
      </c>
      <c r="F33" s="115">
        <v>0</v>
      </c>
      <c r="G33" s="112">
        <v>0</v>
      </c>
      <c r="I33" s="114"/>
    </row>
    <row r="34" spans="1:9" x14ac:dyDescent="0.25">
      <c r="A34" s="118" t="s">
        <v>524</v>
      </c>
      <c r="B34" s="117" t="s">
        <v>24</v>
      </c>
      <c r="C34" s="28" t="s">
        <v>523</v>
      </c>
      <c r="D34" s="117" t="s">
        <v>106</v>
      </c>
      <c r="E34" s="116">
        <v>96</v>
      </c>
      <c r="F34" s="115">
        <v>0</v>
      </c>
      <c r="G34" s="112">
        <v>0</v>
      </c>
      <c r="I34" s="114"/>
    </row>
    <row r="35" spans="1:9" ht="34.5" x14ac:dyDescent="0.25">
      <c r="A35" s="118" t="s">
        <v>522</v>
      </c>
      <c r="B35" s="117" t="s">
        <v>24</v>
      </c>
      <c r="C35" s="28" t="s">
        <v>521</v>
      </c>
      <c r="D35" s="117" t="s">
        <v>520</v>
      </c>
      <c r="E35" s="119">
        <v>1.7999999999999999E-2</v>
      </c>
      <c r="F35" s="115">
        <v>0</v>
      </c>
      <c r="G35" s="112">
        <v>0</v>
      </c>
      <c r="I35" s="114"/>
    </row>
    <row r="36" spans="1:9" ht="34.5" x14ac:dyDescent="0.25">
      <c r="A36" s="118" t="s">
        <v>519</v>
      </c>
      <c r="B36" s="117" t="s">
        <v>24</v>
      </c>
      <c r="C36" s="28" t="s">
        <v>518</v>
      </c>
      <c r="D36" s="117" t="s">
        <v>108</v>
      </c>
      <c r="E36" s="116">
        <v>5</v>
      </c>
      <c r="F36" s="115">
        <v>0</v>
      </c>
      <c r="G36" s="112">
        <v>0</v>
      </c>
      <c r="I36" s="114"/>
    </row>
    <row r="37" spans="1:9" ht="34.5" x14ac:dyDescent="0.25">
      <c r="A37" s="118" t="s">
        <v>517</v>
      </c>
      <c r="B37" s="117" t="s">
        <v>24</v>
      </c>
      <c r="C37" s="28" t="s">
        <v>516</v>
      </c>
      <c r="D37" s="117" t="s">
        <v>69</v>
      </c>
      <c r="E37" s="119">
        <v>0.21</v>
      </c>
      <c r="F37" s="115">
        <v>0</v>
      </c>
      <c r="G37" s="112">
        <v>0</v>
      </c>
      <c r="I37" s="114"/>
    </row>
    <row r="38" spans="1:9" ht="34.5" x14ac:dyDescent="0.25">
      <c r="A38" s="118" t="s">
        <v>515</v>
      </c>
      <c r="B38" s="117" t="s">
        <v>24</v>
      </c>
      <c r="C38" s="28" t="s">
        <v>514</v>
      </c>
      <c r="D38" s="117" t="s">
        <v>64</v>
      </c>
      <c r="E38" s="116">
        <v>9</v>
      </c>
      <c r="F38" s="115">
        <v>0</v>
      </c>
      <c r="G38" s="112">
        <v>0</v>
      </c>
      <c r="I38" s="114"/>
    </row>
    <row r="39" spans="1:9" x14ac:dyDescent="0.25">
      <c r="A39" s="118" t="s">
        <v>513</v>
      </c>
      <c r="B39" s="117" t="s">
        <v>24</v>
      </c>
      <c r="C39" s="28" t="s">
        <v>512</v>
      </c>
      <c r="D39" s="117" t="s">
        <v>64</v>
      </c>
      <c r="E39" s="116">
        <v>9</v>
      </c>
      <c r="F39" s="115">
        <v>0</v>
      </c>
      <c r="G39" s="112">
        <v>0</v>
      </c>
      <c r="I39" s="114"/>
    </row>
    <row r="40" spans="1:9" ht="23" x14ac:dyDescent="0.25">
      <c r="A40" s="118" t="s">
        <v>511</v>
      </c>
      <c r="B40" s="117" t="s">
        <v>24</v>
      </c>
      <c r="C40" s="28" t="s">
        <v>510</v>
      </c>
      <c r="D40" s="117" t="s">
        <v>64</v>
      </c>
      <c r="E40" s="116">
        <v>1</v>
      </c>
      <c r="F40" s="115">
        <v>0</v>
      </c>
      <c r="G40" s="112">
        <v>0</v>
      </c>
      <c r="I40" s="114"/>
    </row>
    <row r="41" spans="1:9" ht="23" x14ac:dyDescent="0.25">
      <c r="A41" s="118" t="s">
        <v>509</v>
      </c>
      <c r="B41" s="117" t="s">
        <v>24</v>
      </c>
      <c r="C41" s="28" t="s">
        <v>508</v>
      </c>
      <c r="D41" s="117" t="s">
        <v>44</v>
      </c>
      <c r="E41" s="116">
        <v>1</v>
      </c>
      <c r="F41" s="115">
        <v>0</v>
      </c>
      <c r="G41" s="112">
        <v>0</v>
      </c>
      <c r="I41" s="114"/>
    </row>
    <row r="42" spans="1:9" ht="46" x14ac:dyDescent="0.25">
      <c r="A42" s="118" t="s">
        <v>507</v>
      </c>
      <c r="B42" s="117" t="s">
        <v>24</v>
      </c>
      <c r="C42" s="28" t="s">
        <v>494</v>
      </c>
      <c r="D42" s="117" t="s">
        <v>121</v>
      </c>
      <c r="E42" s="116">
        <v>1</v>
      </c>
      <c r="F42" s="115">
        <v>0</v>
      </c>
      <c r="G42" s="112">
        <v>0</v>
      </c>
      <c r="I42" s="114"/>
    </row>
    <row r="43" spans="1:9" ht="34.5" x14ac:dyDescent="0.25">
      <c r="A43" s="118" t="s">
        <v>506</v>
      </c>
      <c r="B43" s="117" t="s">
        <v>24</v>
      </c>
      <c r="C43" s="28" t="s">
        <v>505</v>
      </c>
      <c r="D43" s="117" t="s">
        <v>110</v>
      </c>
      <c r="E43" s="116">
        <v>2</v>
      </c>
      <c r="F43" s="115">
        <v>0</v>
      </c>
      <c r="G43" s="112">
        <v>0</v>
      </c>
      <c r="I43" s="114"/>
    </row>
    <row r="44" spans="1:9" ht="46" x14ac:dyDescent="0.25">
      <c r="A44" s="118" t="s">
        <v>504</v>
      </c>
      <c r="B44" s="117" t="s">
        <v>24</v>
      </c>
      <c r="C44" s="28" t="s">
        <v>503</v>
      </c>
      <c r="D44" s="117" t="s">
        <v>496</v>
      </c>
      <c r="E44" s="119">
        <v>0.40400000000000003</v>
      </c>
      <c r="F44" s="115">
        <v>0</v>
      </c>
      <c r="G44" s="112">
        <v>0</v>
      </c>
      <c r="I44" s="114"/>
    </row>
    <row r="45" spans="1:9" ht="46" x14ac:dyDescent="0.25">
      <c r="A45" s="118" t="s">
        <v>502</v>
      </c>
      <c r="B45" s="117" t="s">
        <v>24</v>
      </c>
      <c r="C45" s="28" t="s">
        <v>501</v>
      </c>
      <c r="D45" s="117" t="s">
        <v>496</v>
      </c>
      <c r="E45" s="119">
        <v>0.40400000000000003</v>
      </c>
      <c r="F45" s="115">
        <v>0</v>
      </c>
      <c r="G45" s="112">
        <v>0</v>
      </c>
      <c r="I45" s="114"/>
    </row>
    <row r="46" spans="1:9" ht="34.5" x14ac:dyDescent="0.25">
      <c r="A46" s="118" t="s">
        <v>500</v>
      </c>
      <c r="B46" s="117" t="s">
        <v>24</v>
      </c>
      <c r="C46" s="28" t="s">
        <v>499</v>
      </c>
      <c r="D46" s="117" t="s">
        <v>496</v>
      </c>
      <c r="E46" s="119">
        <v>0.67300000000000004</v>
      </c>
      <c r="F46" s="115">
        <v>0</v>
      </c>
      <c r="G46" s="112">
        <v>0</v>
      </c>
      <c r="I46" s="114"/>
    </row>
    <row r="47" spans="1:9" ht="34.5" x14ac:dyDescent="0.25">
      <c r="A47" s="118" t="s">
        <v>498</v>
      </c>
      <c r="B47" s="117" t="s">
        <v>24</v>
      </c>
      <c r="C47" s="28" t="s">
        <v>497</v>
      </c>
      <c r="D47" s="117" t="s">
        <v>496</v>
      </c>
      <c r="E47" s="119">
        <v>0.67300000000000004</v>
      </c>
      <c r="F47" s="115">
        <v>0</v>
      </c>
      <c r="G47" s="112">
        <v>0</v>
      </c>
      <c r="I47" s="114"/>
    </row>
    <row r="48" spans="1:9" ht="46" x14ac:dyDescent="0.25">
      <c r="A48" s="118" t="s">
        <v>495</v>
      </c>
      <c r="B48" s="117" t="s">
        <v>24</v>
      </c>
      <c r="C48" s="28" t="s">
        <v>494</v>
      </c>
      <c r="D48" s="117" t="s">
        <v>121</v>
      </c>
      <c r="E48" s="116">
        <v>3</v>
      </c>
      <c r="F48" s="115">
        <v>0</v>
      </c>
      <c r="G48" s="112">
        <v>0</v>
      </c>
      <c r="I48" s="114"/>
    </row>
    <row r="49" spans="1:9" ht="46" x14ac:dyDescent="0.25">
      <c r="A49" s="118" t="s">
        <v>493</v>
      </c>
      <c r="B49" s="117" t="s">
        <v>24</v>
      </c>
      <c r="C49" s="28" t="s">
        <v>492</v>
      </c>
      <c r="D49" s="117" t="s">
        <v>64</v>
      </c>
      <c r="E49" s="116">
        <v>1</v>
      </c>
      <c r="F49" s="115">
        <v>0</v>
      </c>
      <c r="G49" s="112">
        <v>0</v>
      </c>
      <c r="I49" s="114"/>
    </row>
    <row r="50" spans="1:9" ht="13" x14ac:dyDescent="0.25">
      <c r="A50" s="111"/>
      <c r="B50" s="111"/>
      <c r="C50" s="243" t="s">
        <v>39</v>
      </c>
      <c r="D50" s="244"/>
      <c r="E50" s="244"/>
      <c r="F50" s="113"/>
      <c r="G50" s="112">
        <v>0</v>
      </c>
    </row>
    <row r="51" spans="1:9" ht="13" x14ac:dyDescent="0.25">
      <c r="A51" s="111"/>
      <c r="B51" s="111"/>
      <c r="C51" s="243" t="s">
        <v>155</v>
      </c>
      <c r="D51" s="244"/>
      <c r="E51" s="244"/>
      <c r="F51" s="113"/>
      <c r="G51" s="112">
        <v>0</v>
      </c>
    </row>
    <row r="52" spans="1:9" x14ac:dyDescent="0.25">
      <c r="A52" s="111"/>
      <c r="B52" s="111"/>
      <c r="C52" s="245" t="s">
        <v>62</v>
      </c>
      <c r="D52" s="246"/>
      <c r="E52" s="246"/>
      <c r="F52" s="113"/>
      <c r="G52" s="112">
        <v>0</v>
      </c>
    </row>
    <row r="53" spans="1:9" ht="13" x14ac:dyDescent="0.25">
      <c r="A53" s="111"/>
      <c r="B53" s="111"/>
      <c r="C53" s="243" t="s">
        <v>154</v>
      </c>
      <c r="D53" s="244"/>
      <c r="E53" s="244"/>
      <c r="F53" s="113"/>
      <c r="G53" s="112">
        <v>0</v>
      </c>
    </row>
    <row r="54" spans="1:9" x14ac:dyDescent="0.25">
      <c r="A54" s="111"/>
      <c r="B54" s="111"/>
    </row>
    <row r="55" spans="1:9" x14ac:dyDescent="0.25">
      <c r="A55" s="111"/>
      <c r="B55" s="111"/>
    </row>
    <row r="56" spans="1:9" x14ac:dyDescent="0.25">
      <c r="A56" s="111"/>
      <c r="B56" s="111"/>
    </row>
    <row r="57" spans="1:9" customFormat="1" ht="14.5" x14ac:dyDescent="0.35"/>
    <row r="58" spans="1:9" customFormat="1" ht="15.5" x14ac:dyDescent="0.35">
      <c r="C58" s="133" t="s">
        <v>398</v>
      </c>
      <c r="D58" s="134"/>
    </row>
    <row r="59" spans="1:9" customFormat="1" ht="14.5" x14ac:dyDescent="0.35">
      <c r="C59" s="135" t="s">
        <v>6</v>
      </c>
      <c r="D59" s="136"/>
    </row>
    <row r="60" spans="1:9" customFormat="1" ht="13.5" customHeight="1" x14ac:dyDescent="0.35">
      <c r="D60" s="137"/>
    </row>
    <row r="61" spans="1:9" customFormat="1" ht="13.5" customHeight="1" x14ac:dyDescent="0.35">
      <c r="A61" s="240" t="s">
        <v>59</v>
      </c>
      <c r="B61" s="191"/>
      <c r="C61" s="191"/>
      <c r="D61" s="191"/>
      <c r="E61" s="191"/>
      <c r="F61" s="191"/>
      <c r="G61" s="191"/>
    </row>
    <row r="62" spans="1:9" customFormat="1" ht="13.5" customHeight="1" x14ac:dyDescent="0.35">
      <c r="A62" s="191"/>
      <c r="B62" s="191"/>
      <c r="C62" s="191"/>
      <c r="D62" s="191"/>
      <c r="E62" s="191"/>
      <c r="F62" s="191"/>
      <c r="G62" s="191"/>
    </row>
    <row r="63" spans="1:9" customFormat="1" ht="13.5" customHeight="1" x14ac:dyDescent="0.35">
      <c r="A63" s="240" t="s">
        <v>566</v>
      </c>
      <c r="B63" s="191"/>
      <c r="C63" s="191"/>
      <c r="D63" s="191"/>
      <c r="E63" s="191"/>
      <c r="F63" s="191"/>
      <c r="G63" s="191"/>
    </row>
    <row r="64" spans="1:9" customFormat="1" ht="13.5" customHeight="1" x14ac:dyDescent="0.35">
      <c r="A64" s="191"/>
      <c r="B64" s="191"/>
      <c r="C64" s="191"/>
      <c r="D64" s="191"/>
      <c r="E64" s="191"/>
      <c r="F64" s="191"/>
      <c r="G64" s="191"/>
    </row>
    <row r="65" spans="1:11" customFormat="1" ht="13.5" customHeight="1" x14ac:dyDescent="0.35">
      <c r="A65" s="240" t="s">
        <v>565</v>
      </c>
      <c r="B65" s="191"/>
      <c r="C65" s="191"/>
      <c r="D65" s="191"/>
      <c r="E65" s="191"/>
      <c r="F65" s="191"/>
      <c r="G65" s="191"/>
    </row>
    <row r="66" spans="1:11" customFormat="1" ht="13.5" customHeight="1" x14ac:dyDescent="0.35">
      <c r="A66" s="191"/>
      <c r="B66" s="191"/>
      <c r="C66" s="191"/>
      <c r="D66" s="191"/>
      <c r="E66" s="191"/>
      <c r="F66" s="191"/>
      <c r="G66" s="191"/>
    </row>
    <row r="67" spans="1:11" customFormat="1" ht="14.5" x14ac:dyDescent="0.35">
      <c r="A67" s="138"/>
      <c r="B67" s="138">
        <f ca="1">TODAY()</f>
        <v>45986</v>
      </c>
      <c r="C67" s="139"/>
      <c r="D67" s="236"/>
      <c r="E67" s="236"/>
      <c r="F67" s="236"/>
      <c r="G67" s="236"/>
      <c r="H67" s="109"/>
    </row>
    <row r="68" spans="1:11" customFormat="1" ht="12.75" customHeight="1" x14ac:dyDescent="0.35">
      <c r="A68" s="140" t="s">
        <v>54</v>
      </c>
      <c r="B68" s="140" t="s">
        <v>567</v>
      </c>
      <c r="C68" s="140" t="s">
        <v>401</v>
      </c>
      <c r="D68" s="140" t="s">
        <v>51</v>
      </c>
      <c r="E68" s="237" t="s">
        <v>50</v>
      </c>
      <c r="F68" s="141" t="s">
        <v>568</v>
      </c>
      <c r="G68" s="142" t="s">
        <v>402</v>
      </c>
      <c r="H68" s="136"/>
    </row>
    <row r="69" spans="1:11" customFormat="1" ht="14.5" x14ac:dyDescent="0.35">
      <c r="A69" s="143" t="s">
        <v>47</v>
      </c>
      <c r="B69" s="143" t="s">
        <v>46</v>
      </c>
      <c r="C69" s="143" t="s">
        <v>404</v>
      </c>
      <c r="D69" s="143" t="s">
        <v>44</v>
      </c>
      <c r="E69" s="238"/>
      <c r="F69" s="144" t="s">
        <v>48</v>
      </c>
      <c r="G69" s="144" t="s">
        <v>48</v>
      </c>
      <c r="H69" s="145"/>
    </row>
    <row r="70" spans="1:11" customFormat="1" ht="14.5" x14ac:dyDescent="0.35">
      <c r="A70" s="146" t="s">
        <v>405</v>
      </c>
      <c r="B70" s="239" t="s">
        <v>569</v>
      </c>
      <c r="C70" s="226"/>
      <c r="D70" s="226"/>
      <c r="E70" s="226"/>
      <c r="F70" s="226"/>
      <c r="G70" s="226"/>
      <c r="H70" s="145"/>
      <c r="I70" s="147"/>
      <c r="J70" s="147"/>
      <c r="K70" s="147"/>
    </row>
    <row r="71" spans="1:11" customFormat="1" ht="14.5" x14ac:dyDescent="0.35">
      <c r="A71" s="148" t="s">
        <v>570</v>
      </c>
      <c r="B71" s="149"/>
      <c r="C71" s="150" t="s">
        <v>571</v>
      </c>
      <c r="D71" s="149" t="s">
        <v>64</v>
      </c>
      <c r="E71" s="151"/>
      <c r="F71" s="152"/>
      <c r="G71" s="153"/>
      <c r="H71" s="145"/>
      <c r="I71" s="147"/>
      <c r="J71" s="147"/>
      <c r="K71" s="147"/>
    </row>
    <row r="72" spans="1:11" customFormat="1" ht="23" x14ac:dyDescent="0.35">
      <c r="A72" s="148" t="s">
        <v>572</v>
      </c>
      <c r="B72" s="149"/>
      <c r="C72" s="150" t="s">
        <v>573</v>
      </c>
      <c r="D72" s="149" t="s">
        <v>40</v>
      </c>
      <c r="E72" s="151"/>
      <c r="F72" s="152"/>
      <c r="G72" s="153"/>
      <c r="H72" s="145"/>
      <c r="I72" s="147"/>
      <c r="J72" s="147"/>
      <c r="K72" s="147"/>
    </row>
    <row r="73" spans="1:11" customFormat="1" ht="14.5" x14ac:dyDescent="0.35">
      <c r="A73" s="148" t="s">
        <v>24</v>
      </c>
      <c r="B73" s="149" t="s">
        <v>24</v>
      </c>
      <c r="C73" s="149" t="s">
        <v>24</v>
      </c>
      <c r="D73" s="149" t="s">
        <v>24</v>
      </c>
      <c r="E73" s="151"/>
      <c r="F73" s="152"/>
      <c r="G73" s="153"/>
      <c r="H73" s="145"/>
      <c r="I73" s="147"/>
      <c r="J73" s="147"/>
      <c r="K73" s="147"/>
    </row>
    <row r="74" spans="1:11" customFormat="1" ht="14.5" x14ac:dyDescent="0.35">
      <c r="A74" s="154" t="s">
        <v>24</v>
      </c>
      <c r="B74" s="155" t="s">
        <v>24</v>
      </c>
      <c r="C74" s="156" t="s">
        <v>411</v>
      </c>
      <c r="D74" s="157" t="s">
        <v>24</v>
      </c>
      <c r="E74" s="158"/>
      <c r="F74" s="159"/>
      <c r="G74" s="160"/>
      <c r="H74" s="145"/>
      <c r="I74" s="147"/>
      <c r="J74" s="147"/>
      <c r="K74" s="147"/>
    </row>
    <row r="75" spans="1:11" customFormat="1" ht="14.5" x14ac:dyDescent="0.35">
      <c r="A75" s="154" t="s">
        <v>24</v>
      </c>
      <c r="B75" s="155" t="s">
        <v>24</v>
      </c>
      <c r="C75" s="156" t="s">
        <v>574</v>
      </c>
      <c r="D75" s="157" t="s">
        <v>24</v>
      </c>
      <c r="E75" s="158"/>
      <c r="F75" s="159"/>
      <c r="G75" s="160"/>
      <c r="H75" s="145"/>
      <c r="I75" s="147"/>
      <c r="J75" s="147"/>
      <c r="K75" s="147"/>
    </row>
    <row r="76" spans="1:11" customFormat="1" ht="14.5" x14ac:dyDescent="0.35">
      <c r="A76" s="154" t="s">
        <v>24</v>
      </c>
      <c r="B76" s="155" t="s">
        <v>24</v>
      </c>
      <c r="C76" s="156" t="s">
        <v>24</v>
      </c>
      <c r="D76" s="157" t="s">
        <v>24</v>
      </c>
      <c r="E76" s="158"/>
      <c r="F76" s="159"/>
      <c r="G76" s="160"/>
      <c r="H76" s="145"/>
    </row>
    <row r="77" spans="1:11" customFormat="1" ht="14.5" x14ac:dyDescent="0.35">
      <c r="A77" s="161" t="s">
        <v>24</v>
      </c>
      <c r="B77" s="162" t="s">
        <v>24</v>
      </c>
      <c r="C77" s="149" t="s">
        <v>413</v>
      </c>
      <c r="D77" s="157" t="s">
        <v>24</v>
      </c>
      <c r="E77" s="151"/>
      <c r="F77" s="152"/>
      <c r="G77" s="153"/>
      <c r="H77" s="145"/>
    </row>
    <row r="78" spans="1:11" customFormat="1" ht="14.5" x14ac:dyDescent="0.35">
      <c r="A78" s="154" t="s">
        <v>24</v>
      </c>
      <c r="B78" s="155" t="s">
        <v>24</v>
      </c>
      <c r="C78" s="156" t="s">
        <v>575</v>
      </c>
      <c r="D78" s="157" t="s">
        <v>24</v>
      </c>
      <c r="E78" s="158"/>
      <c r="F78" s="159"/>
      <c r="G78" s="160"/>
      <c r="H78" s="145"/>
    </row>
    <row r="79" spans="1:11" customFormat="1" ht="14.5" x14ac:dyDescent="0.35">
      <c r="A79" s="163"/>
      <c r="B79" s="163"/>
      <c r="C79" s="157"/>
      <c r="D79" s="157"/>
      <c r="E79" s="164"/>
      <c r="F79" s="165"/>
      <c r="G79" s="145"/>
      <c r="H79" s="145"/>
    </row>
    <row r="80" spans="1:11" x14ac:dyDescent="0.25">
      <c r="A80" s="111"/>
      <c r="B80" s="111"/>
    </row>
    <row r="81" spans="1:2" x14ac:dyDescent="0.25">
      <c r="A81" s="111"/>
      <c r="B81" s="111"/>
    </row>
    <row r="82" spans="1:2" x14ac:dyDescent="0.25">
      <c r="A82" s="111"/>
      <c r="B82" s="111"/>
    </row>
    <row r="83" spans="1:2" x14ac:dyDescent="0.25">
      <c r="A83" s="111"/>
      <c r="B83" s="111"/>
    </row>
    <row r="84" spans="1:2" x14ac:dyDescent="0.25">
      <c r="A84" s="111"/>
      <c r="B84" s="111"/>
    </row>
    <row r="85" spans="1:2" x14ac:dyDescent="0.25">
      <c r="A85" s="111"/>
      <c r="B85" s="111"/>
    </row>
    <row r="86" spans="1:2" x14ac:dyDescent="0.25">
      <c r="A86" s="111"/>
      <c r="B86" s="111"/>
    </row>
    <row r="87" spans="1:2" x14ac:dyDescent="0.25">
      <c r="A87" s="111"/>
      <c r="B87" s="111"/>
    </row>
    <row r="88" spans="1:2" x14ac:dyDescent="0.25">
      <c r="A88" s="111"/>
      <c r="B88" s="111"/>
    </row>
    <row r="89" spans="1:2" x14ac:dyDescent="0.25">
      <c r="A89" s="111"/>
      <c r="B89" s="111"/>
    </row>
    <row r="90" spans="1:2" x14ac:dyDescent="0.25">
      <c r="A90" s="111"/>
      <c r="B90" s="111"/>
    </row>
    <row r="91" spans="1:2" x14ac:dyDescent="0.25">
      <c r="A91" s="111"/>
      <c r="B91" s="111"/>
    </row>
    <row r="92" spans="1:2" x14ac:dyDescent="0.25">
      <c r="A92" s="111"/>
      <c r="B92" s="111"/>
    </row>
    <row r="93" spans="1:2" x14ac:dyDescent="0.25">
      <c r="A93" s="111"/>
      <c r="B93" s="111"/>
    </row>
    <row r="94" spans="1:2" x14ac:dyDescent="0.25">
      <c r="A94" s="111"/>
      <c r="B94" s="111"/>
    </row>
    <row r="95" spans="1:2" x14ac:dyDescent="0.25">
      <c r="A95" s="111"/>
      <c r="B95" s="111"/>
    </row>
    <row r="96" spans="1:2" x14ac:dyDescent="0.25">
      <c r="A96" s="111"/>
      <c r="B96" s="111"/>
    </row>
    <row r="97" spans="1:2" x14ac:dyDescent="0.25">
      <c r="A97" s="111"/>
      <c r="B97" s="111"/>
    </row>
    <row r="98" spans="1:2" x14ac:dyDescent="0.25">
      <c r="A98" s="111"/>
      <c r="B98" s="111"/>
    </row>
    <row r="99" spans="1:2" x14ac:dyDescent="0.25">
      <c r="A99" s="111"/>
      <c r="B99" s="111"/>
    </row>
    <row r="100" spans="1:2" x14ac:dyDescent="0.25">
      <c r="A100" s="111"/>
      <c r="B100" s="111"/>
    </row>
    <row r="101" spans="1:2" x14ac:dyDescent="0.25">
      <c r="A101" s="111"/>
      <c r="B101" s="111"/>
    </row>
    <row r="102" spans="1:2" x14ac:dyDescent="0.25">
      <c r="A102" s="111"/>
      <c r="B102" s="111"/>
    </row>
    <row r="103" spans="1:2" x14ac:dyDescent="0.25">
      <c r="A103" s="111"/>
      <c r="B103" s="111"/>
    </row>
    <row r="104" spans="1:2" x14ac:dyDescent="0.25">
      <c r="A104" s="111"/>
      <c r="B104" s="111"/>
    </row>
    <row r="105" spans="1:2" x14ac:dyDescent="0.25">
      <c r="A105" s="111"/>
      <c r="B105" s="111"/>
    </row>
    <row r="106" spans="1:2" x14ac:dyDescent="0.25">
      <c r="A106" s="111"/>
      <c r="B106" s="111"/>
    </row>
    <row r="107" spans="1:2" x14ac:dyDescent="0.25">
      <c r="A107" s="111"/>
      <c r="B107" s="111"/>
    </row>
    <row r="108" spans="1:2" x14ac:dyDescent="0.25">
      <c r="A108" s="111"/>
      <c r="B108" s="111"/>
    </row>
    <row r="109" spans="1:2" x14ac:dyDescent="0.25">
      <c r="A109" s="111"/>
      <c r="B109" s="111"/>
    </row>
    <row r="110" spans="1:2" x14ac:dyDescent="0.25">
      <c r="A110" s="111"/>
      <c r="B110" s="111"/>
    </row>
    <row r="111" spans="1:2" x14ac:dyDescent="0.25">
      <c r="A111" s="111"/>
      <c r="B111" s="111"/>
    </row>
    <row r="112" spans="1:2" x14ac:dyDescent="0.25">
      <c r="A112" s="111"/>
      <c r="B112" s="111"/>
    </row>
    <row r="113" spans="1:2" x14ac:dyDescent="0.25">
      <c r="A113" s="111"/>
      <c r="B113" s="111"/>
    </row>
    <row r="114" spans="1:2" x14ac:dyDescent="0.25">
      <c r="A114" s="111"/>
      <c r="B114" s="111"/>
    </row>
  </sheetData>
  <mergeCells count="16">
    <mergeCell ref="E12:E13"/>
    <mergeCell ref="A5:G6"/>
    <mergeCell ref="A7:G8"/>
    <mergeCell ref="A9:G10"/>
    <mergeCell ref="D11:G11"/>
    <mergeCell ref="C14:G14"/>
    <mergeCell ref="C50:E50"/>
    <mergeCell ref="C51:E51"/>
    <mergeCell ref="C52:E52"/>
    <mergeCell ref="C53:E53"/>
    <mergeCell ref="D67:G67"/>
    <mergeCell ref="E68:E69"/>
    <mergeCell ref="B70:G70"/>
    <mergeCell ref="A61:G62"/>
    <mergeCell ref="A63:G64"/>
    <mergeCell ref="A65:G66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9</vt:i4>
      </vt:variant>
      <vt:variant>
        <vt:lpstr>Įvardytieji diapazonai</vt:lpstr>
      </vt:variant>
      <vt:variant>
        <vt:i4>14</vt:i4>
      </vt:variant>
    </vt:vector>
  </HeadingPairs>
  <TitlesOfParts>
    <vt:vector size="23" baseType="lpstr">
      <vt:lpstr>suvestinė</vt:lpstr>
      <vt:lpstr>obj.201</vt:lpstr>
      <vt:lpstr>obj.601</vt:lpstr>
      <vt:lpstr>obj.701</vt:lpstr>
      <vt:lpstr>DKŽ SA, SK 201-101, 102</vt:lpstr>
      <vt:lpstr>DKŽ+įr. ŠVOK..201-201, 202, 301</vt:lpstr>
      <vt:lpstr>DKŽ+įr. 201-401,402,501</vt:lpstr>
      <vt:lpstr>DKŽ+įr. LVN 601-101</vt:lpstr>
      <vt:lpstr>DKŽ+įr. SP 701-101</vt:lpstr>
      <vt:lpstr>IKAINIS</vt:lpstr>
      <vt:lpstr>Irenginiai</vt:lpstr>
      <vt:lpstr>Is_viso</vt:lpstr>
      <vt:lpstr>Kaina</vt:lpstr>
      <vt:lpstr>kiekis</vt:lpstr>
      <vt:lpstr>Kitos_Islaidos</vt:lpstr>
      <vt:lpstr>Mvnt</vt:lpstr>
      <vt:lpstr>'DKŽ+įr. SP 701-101'!pavadinimas</vt:lpstr>
      <vt:lpstr>PAVADINIMAS</vt:lpstr>
      <vt:lpstr>'DKŽ+įr. SP 701-101'!Print_Titles</vt:lpstr>
      <vt:lpstr>sam_eil</vt:lpstr>
      <vt:lpstr>SAMAT_KAINA</vt:lpstr>
      <vt:lpstr>samnum</vt:lpstr>
      <vt:lpstr>Smd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Leta</dc:creator>
  <cp:lastModifiedBy>Leta</cp:lastModifiedBy>
  <cp:lastPrinted>2008-12-19T11:23:07Z</cp:lastPrinted>
  <dcterms:created xsi:type="dcterms:W3CDTF">2008-12-19T08:38:11Z</dcterms:created>
  <dcterms:modified xsi:type="dcterms:W3CDTF">2025-11-25T12:30:40Z</dcterms:modified>
</cp:coreProperties>
</file>