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arolisS\Downloads\stendai\"/>
    </mc:Choice>
  </mc:AlternateContent>
  <xr:revisionPtr revIDLastSave="0" documentId="8_{FE1F9ED7-200F-4AD1-8AF1-768D82BB81F0}" xr6:coauthVersionLast="47" xr6:coauthVersionMax="47" xr10:uidLastSave="{00000000-0000-0000-0000-000000000000}"/>
  <bookViews>
    <workbookView xWindow="-51660" yWindow="-6435" windowWidth="26895" windowHeight="20985" activeTab="7" xr2:uid="{6BC1EAF5-0D01-43F1-AE22-A39552859E42}"/>
  </bookViews>
  <sheets>
    <sheet name="DKŽ_1" sheetId="5" r:id="rId1"/>
    <sheet name="DKŽ_2" sheetId="1" r:id="rId2"/>
    <sheet name="DKŽ_3" sheetId="6" r:id="rId3"/>
    <sheet name="DKŽ_4" sheetId="7" r:id="rId4"/>
    <sheet name="DKŽ_5" sheetId="8" r:id="rId5"/>
    <sheet name="DKŽ_6" sheetId="9" r:id="rId6"/>
    <sheet name="DKŽ_7" sheetId="10" r:id="rId7"/>
    <sheet name="santrauka" sheetId="3" r:id="rId8"/>
    <sheet name="DKŽ prieda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8" l="1"/>
  <c r="I9" i="8"/>
  <c r="C11" i="3"/>
  <c r="C10" i="3"/>
  <c r="C9" i="3"/>
  <c r="C8" i="3"/>
  <c r="C7" i="3"/>
  <c r="C6" i="3"/>
  <c r="C5" i="3"/>
  <c r="C4" i="3"/>
  <c r="I17" i="10" l="1"/>
  <c r="I14" i="10"/>
  <c r="I12" i="10"/>
  <c r="I9" i="10"/>
  <c r="G6" i="10"/>
  <c r="G7" i="10"/>
  <c r="G8" i="10"/>
  <c r="G9" i="10"/>
  <c r="G10" i="10"/>
  <c r="G11" i="10"/>
  <c r="G12" i="10"/>
  <c r="G13" i="10"/>
  <c r="G14" i="10"/>
  <c r="G15" i="10"/>
  <c r="G16" i="10"/>
  <c r="G17" i="10"/>
  <c r="G19" i="8"/>
  <c r="G9" i="8"/>
  <c r="G8" i="8"/>
  <c r="G7" i="8"/>
  <c r="G6" i="8"/>
  <c r="G5" i="8"/>
  <c r="G48" i="7" l="1"/>
  <c r="I24" i="7"/>
  <c r="G14" i="7" l="1"/>
  <c r="G13" i="7"/>
  <c r="G12" i="7"/>
  <c r="G11" i="7"/>
  <c r="G10" i="7"/>
  <c r="G19" i="7"/>
  <c r="G18" i="7"/>
  <c r="G17" i="7"/>
  <c r="G16" i="7"/>
  <c r="G15" i="7"/>
  <c r="G9" i="7"/>
  <c r="G8" i="7"/>
  <c r="G7" i="7"/>
  <c r="G24" i="7"/>
  <c r="G23" i="7"/>
  <c r="G22" i="7"/>
  <c r="G21" i="7"/>
  <c r="G20" i="7"/>
  <c r="G6" i="7"/>
  <c r="G5" i="7"/>
  <c r="G27" i="6" l="1"/>
  <c r="I26" i="6"/>
  <c r="I24" i="6"/>
  <c r="I18" i="6"/>
  <c r="I11" i="6"/>
  <c r="G6" i="9"/>
  <c r="G7" i="9"/>
  <c r="G8" i="9"/>
  <c r="G9" i="9"/>
  <c r="G11" i="8"/>
  <c r="G12" i="8"/>
  <c r="G13" i="8"/>
  <c r="G14" i="8"/>
  <c r="G15" i="8"/>
  <c r="G16" i="8"/>
  <c r="G17" i="8"/>
  <c r="G18" i="8"/>
  <c r="G26" i="7"/>
  <c r="G27" i="7"/>
  <c r="G28" i="7"/>
  <c r="G29" i="7"/>
  <c r="G30" i="7"/>
  <c r="G31" i="7"/>
  <c r="G32" i="7"/>
  <c r="G33" i="7"/>
  <c r="G34" i="7"/>
  <c r="G35" i="7"/>
  <c r="G36" i="7"/>
  <c r="G37" i="7"/>
  <c r="G38" i="7"/>
  <c r="G39" i="7"/>
  <c r="G40" i="7"/>
  <c r="G41" i="7"/>
  <c r="G42" i="7"/>
  <c r="G43" i="7"/>
  <c r="G44" i="7"/>
  <c r="G45" i="7"/>
  <c r="G46" i="7"/>
  <c r="G47" i="7"/>
  <c r="G8" i="6"/>
  <c r="G9" i="6"/>
  <c r="G10" i="6"/>
  <c r="G11" i="6"/>
  <c r="G12" i="6"/>
  <c r="G13" i="6"/>
  <c r="G14" i="6"/>
  <c r="G15" i="6"/>
  <c r="G16" i="6"/>
  <c r="G17" i="6"/>
  <c r="G18" i="6"/>
  <c r="G19" i="6"/>
  <c r="G20" i="6"/>
  <c r="G21" i="6"/>
  <c r="G22" i="6"/>
  <c r="G23" i="6"/>
  <c r="G24" i="6"/>
  <c r="G25" i="6"/>
  <c r="G26" i="6"/>
  <c r="G6" i="6"/>
  <c r="G7" i="6"/>
  <c r="I18" i="1"/>
  <c r="I32" i="1"/>
  <c r="I48" i="1"/>
  <c r="I51" i="1"/>
  <c r="I70" i="1"/>
  <c r="I71" i="1"/>
  <c r="I76" i="1"/>
  <c r="I77" i="1"/>
  <c r="I12"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5" i="10"/>
  <c r="G5" i="9"/>
  <c r="G10" i="8"/>
  <c r="G25" i="7"/>
  <c r="G5" i="6"/>
  <c r="G5" i="1"/>
  <c r="I144" i="5"/>
  <c r="I140" i="5"/>
  <c r="I127" i="5"/>
  <c r="I130" i="5"/>
  <c r="I117" i="5"/>
  <c r="I87" i="5"/>
  <c r="I84" i="5"/>
  <c r="I44" i="5"/>
  <c r="I37" i="5"/>
  <c r="G38" i="5"/>
  <c r="G39" i="5"/>
  <c r="G40" i="5"/>
  <c r="G41" i="5"/>
  <c r="G42" i="5"/>
  <c r="G43" i="5"/>
  <c r="G44" i="5"/>
  <c r="G45" i="5"/>
  <c r="G46" i="5"/>
  <c r="G47" i="5"/>
  <c r="G48" i="5"/>
  <c r="G49" i="5"/>
  <c r="G50" i="5"/>
  <c r="G51" i="5"/>
  <c r="G52" i="5"/>
  <c r="G53" i="5"/>
  <c r="G54" i="5"/>
  <c r="G55" i="5"/>
  <c r="G56" i="5"/>
  <c r="G57" i="5"/>
  <c r="G58" i="5"/>
  <c r="G59" i="5"/>
  <c r="G60" i="5"/>
  <c r="G61" i="5"/>
  <c r="G62" i="5"/>
  <c r="G63" i="5"/>
  <c r="I72" i="5" s="1"/>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I123" i="5" s="1"/>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I151" i="5" s="1"/>
  <c r="G150" i="5"/>
  <c r="G151"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6" i="5"/>
  <c r="G5" i="5"/>
  <c r="I9" i="9" l="1"/>
  <c r="I47" i="7"/>
  <c r="G10" i="9"/>
  <c r="G18" i="10"/>
  <c r="G78" i="1" l="1"/>
  <c r="G152" i="5" l="1"/>
</calcChain>
</file>

<file path=xl/sharedStrings.xml><?xml version="1.0" encoding="utf-8"?>
<sst xmlns="http://schemas.openxmlformats.org/spreadsheetml/2006/main" count="1396" uniqueCount="459">
  <si>
    <t>DARBŲ KIEKIŲ ŽINIARAŠTIS NR. 1 – SUSISIEKIMO DALIS</t>
  </si>
  <si>
    <t>Skyrius</t>
  </si>
  <si>
    <t>Eilės Nr.</t>
  </si>
  <si>
    <t>Darbo pavadinimas, aprašymas</t>
  </si>
  <si>
    <t>Mato vnt.</t>
  </si>
  <si>
    <t>Kiekis</t>
  </si>
  <si>
    <t>Iš viso, Eur be PVM</t>
  </si>
  <si>
    <t>1. Paruošiamieji darbai</t>
  </si>
  <si>
    <t>1.1</t>
  </si>
  <si>
    <t>Kelio ašinės linijos ir kelio juostos nužymėjimas trasoje</t>
  </si>
  <si>
    <t>km</t>
  </si>
  <si>
    <t>1.2</t>
  </si>
  <si>
    <t>Minkštų veislių medžių ≥ Ø32 cm kirtimas, šakų genėjimas ir kelmų pašalinimas</t>
  </si>
  <si>
    <t>vnt.</t>
  </si>
  <si>
    <t>1.3</t>
  </si>
  <si>
    <t>Medienos paruošimas iš nukirstų  minkštų veislių medžių ≥ Ø32 cm</t>
  </si>
  <si>
    <t>m3</t>
  </si>
  <si>
    <t>1.4</t>
  </si>
  <si>
    <t>Minkštų veislių medžių iki Ø24 cm kirtimas, šakų genėjimas ir kelmų pašalinimas</t>
  </si>
  <si>
    <t>1.5</t>
  </si>
  <si>
    <t>Medienos paruošimas iš nukirstų  minkštų veislių medžių iki Ø24 cm</t>
  </si>
  <si>
    <t>1.6</t>
  </si>
  <si>
    <t>Minkštų veislių medžių iki Ø16 cm kirtimas, šakų genėjimas ir kelmų pašalinimas</t>
  </si>
  <si>
    <t>1.7</t>
  </si>
  <si>
    <t>Medienos paruošimas iš nukirstų  minkštų veislių medžių  iki Ø16 cm</t>
  </si>
  <si>
    <t>1.8</t>
  </si>
  <si>
    <t>Vidutinio tankumo krūmų pašalinimas rankiniu būdu</t>
  </si>
  <si>
    <t>m2</t>
  </si>
  <si>
    <t>1.9</t>
  </si>
  <si>
    <t>1.10</t>
  </si>
  <si>
    <t>Kelio ženklų skydų demontavimas nuo vienastiebių  atramų</t>
  </si>
  <si>
    <t>1.11</t>
  </si>
  <si>
    <t>Kelio ženklų skydų demontavimas nuo dvistiebių atramų</t>
  </si>
  <si>
    <t>1.12</t>
  </si>
  <si>
    <t>Kelio ženklų vienastiebių atramų demontavimas</t>
  </si>
  <si>
    <t>1.13</t>
  </si>
  <si>
    <t>Kelio ženklų dvistiebių  atramų demontavimas</t>
  </si>
  <si>
    <t>1.14</t>
  </si>
  <si>
    <t>Signalinių stulpelių išardymas (A grupės)</t>
  </si>
  <si>
    <t>1.15</t>
  </si>
  <si>
    <t>t</t>
  </si>
  <si>
    <t>1.16</t>
  </si>
  <si>
    <t>Asfalto dangos frezavimas su pakrovimu</t>
  </si>
  <si>
    <t>1.17</t>
  </si>
  <si>
    <t>1.18</t>
  </si>
  <si>
    <t>1.19</t>
  </si>
  <si>
    <t>Suoliukų išardymas</t>
  </si>
  <si>
    <t>1.20</t>
  </si>
  <si>
    <t>Šiukšlių dėžių išardymas</t>
  </si>
  <si>
    <t>1.21</t>
  </si>
  <si>
    <t>Autobusų sustojimo paviljono išardymas</t>
  </si>
  <si>
    <t>1.22</t>
  </si>
  <si>
    <t>Betoninių kelio bortų ant betoninio pagrindo išardymas</t>
  </si>
  <si>
    <t>m</t>
  </si>
  <si>
    <t>1.23</t>
  </si>
  <si>
    <t>Betoninių vejos bortų ant betoninio pagrindo išardymas</t>
  </si>
  <si>
    <t>1.24</t>
  </si>
  <si>
    <t>Betoninės dangos išardymas</t>
  </si>
  <si>
    <t>1.25</t>
  </si>
  <si>
    <t>Esamos gelžbetoninės pralaidos Ø1,0 m išardymas</t>
  </si>
  <si>
    <t>1.26</t>
  </si>
  <si>
    <t>Esamų plastikinių pralaidų Ø0,4 m išardymas</t>
  </si>
  <si>
    <t>1.27</t>
  </si>
  <si>
    <t>Esamos plastikinės pralaidos Ø0,2 m išardymas</t>
  </si>
  <si>
    <t>1.28</t>
  </si>
  <si>
    <t>Esamos gelžbetoninės pralaidos Ø0,15 m išardymas</t>
  </si>
  <si>
    <t>1.29</t>
  </si>
  <si>
    <t>Esamo gelžbetoninio tilto išardymas</t>
  </si>
  <si>
    <t>1.30</t>
  </si>
  <si>
    <t>1.31</t>
  </si>
  <si>
    <t>Dirvožemio vid. 20 cm pašalinimas, perstumiant buldozeriu iki 20 m, pakrovimas ir išvežimas iki 40 km atstumu.</t>
  </si>
  <si>
    <t>1.32</t>
  </si>
  <si>
    <t>Dirvožemio vid. 20cm pašalinimas, perstumiant buldozeriu iki 20 m, pakrovimas ir vežimas rangovo pasirinktu atstumu (sandėliavimui )</t>
  </si>
  <si>
    <t>Iš viso skyriuje 1, 
Eur be PVM</t>
  </si>
  <si>
    <t>2. Žemės sankasa</t>
  </si>
  <si>
    <t>2.1</t>
  </si>
  <si>
    <t>2.2</t>
  </si>
  <si>
    <t>Grunto kasimas ekskavatoriais iškasose, pakrovimas į autosavivarčius ir išvežimas iki 40 km atstumu.</t>
  </si>
  <si>
    <t>2.3</t>
  </si>
  <si>
    <t xml:space="preserve">Gruntų stiprinimas 20 cm storiu </t>
  </si>
  <si>
    <t>2.4</t>
  </si>
  <si>
    <t>Žemės sankasos viršaus planiravimas mechanizuotu būdu</t>
  </si>
  <si>
    <t>2.5</t>
  </si>
  <si>
    <t>Žemės sankasos viršaus tankinimas mechanizuotu būdu</t>
  </si>
  <si>
    <t>2.6</t>
  </si>
  <si>
    <t>Plotų, sankasos šlaitų, planiravimas mechanizuotu būdu</t>
  </si>
  <si>
    <t>2.7</t>
  </si>
  <si>
    <t>Plotų, sankasos šlaitų, planiravimas rankiniu būdu</t>
  </si>
  <si>
    <t>Iš viso skyriuje 2, 
Eur be PVM</t>
  </si>
  <si>
    <t>3. Kelio dangos konstrukcija 
(I dangos konstrukcijos variantas)</t>
  </si>
  <si>
    <t>3.1</t>
  </si>
  <si>
    <t>28 cm storio apsauginio šalčiui atsparaus sluoksnio įrengimas</t>
  </si>
  <si>
    <t>3.2</t>
  </si>
  <si>
    <t>20 cm storio skaldos pagrindo sluoksnio iš nesurištojo mineralinių medžiagų mišinio 0/45 įrengimas pridedant iki 20% nufrezuoto asfalto granulių (NAG)</t>
  </si>
  <si>
    <t>3.3</t>
  </si>
  <si>
    <t>10 cm storio pagrindo sluoksnis iš mišinio AC 22 PS įrengimas</t>
  </si>
  <si>
    <t>3.4</t>
  </si>
  <si>
    <t>Bituminės emulsijos C40B5-S arba C60B4-S tolygaus sluoksnio paskleidimas</t>
  </si>
  <si>
    <t>3.5</t>
  </si>
  <si>
    <t>4 cm storio apatinio asfalto sluoksnio iš mišinio AC 16 AS įrengimas</t>
  </si>
  <si>
    <t>3.6</t>
  </si>
  <si>
    <t>3.7</t>
  </si>
  <si>
    <t>3 cm storio viršutinio asfalto sluoksnio iš mišinio SMA 8 S įrengimas</t>
  </si>
  <si>
    <t>3.8</t>
  </si>
  <si>
    <t>Išilginių asfalto dangos siūlių apdorojimas bitumine mase, klojant asfaltą „karštas prie šalto“</t>
  </si>
  <si>
    <t>3.9</t>
  </si>
  <si>
    <t>Skersinių asfalto dangos siūlių apdorojimas bitumine mase, klojant asfaltą „karštas prie šalto“</t>
  </si>
  <si>
    <t>3.10</t>
  </si>
  <si>
    <t>Betoninių kelio bortų 100.15.30 ant C20/25 betono pagrindo įrengimas (1 m – 0,12 m3)</t>
  </si>
  <si>
    <t>3.11</t>
  </si>
  <si>
    <t>Betoninių nužemintų kelio bortų 100.15.22 ant C20/25 betono pagrindo įrengimas (1 m – 0,11 m3)</t>
  </si>
  <si>
    <t>3.12</t>
  </si>
  <si>
    <t>Betoninių nužemintų pereinamųjų kelio bortų 100.15.22/30 ant C20/25 betono pagrindo įrengimas (1 m – 0,12 m3)</t>
  </si>
  <si>
    <t>3.13</t>
  </si>
  <si>
    <t>Sandarinimo juostos įrengimas</t>
  </si>
  <si>
    <t>3.14</t>
  </si>
  <si>
    <t>3 cm storio asfalto sluoksnio iš mišinio SMA 8 S įrengimas dangos suvedimui</t>
  </si>
  <si>
    <t>3. Kelio dangos konstrukcija 
(II dangos konstrukcijos variantas)</t>
  </si>
  <si>
    <t>18 cm storio šalčiui nejautrių medžiagų sluoksnio įrengimas</t>
  </si>
  <si>
    <t>30 cm storio skaldos pagrindo sluoksnio iš nesurištojo mineralinių medžiagų mišinio 0/45 įrengimas pridedant iki 10% nufrezuoto asfalto granulių (NAG)</t>
  </si>
  <si>
    <t>Iš viso skyriuje 3, 
Eur be PVM</t>
  </si>
  <si>
    <t>4. Keleivių laukimo peronų , šaligatvių ir pėsčiųjų ir dviračių tako įrengimo darbai I dangos konstrukcijos variantas</t>
  </si>
  <si>
    <t>4.1</t>
  </si>
  <si>
    <t>27 cm storio apsauginio šalčiui atsparaus sluoksnio įrengimas</t>
  </si>
  <si>
    <t>4.2</t>
  </si>
  <si>
    <t>20 cm storio pagrindo iš nesurištojo skaldytų mineralinių medžiagų mišinio 0/32, 0/45 įrengimas</t>
  </si>
  <si>
    <t>4.3</t>
  </si>
  <si>
    <t>8 cm storio dangos iš asfalto mišinio AC 16 PD įrengimas</t>
  </si>
  <si>
    <t>4.4</t>
  </si>
  <si>
    <t>8 cm storio reljefinių betoninių trinkelių dangos įrengimas, neregių vedimo sistemai, siūles užpildant dolomito smulkiosios mineralinės medžiagos mišiniu 0/5</t>
  </si>
  <si>
    <t>4.5</t>
  </si>
  <si>
    <t xml:space="preserve">Vejos bortų 100.8.20 ant C20/25 betono pagrindo įrengimas </t>
  </si>
  <si>
    <t>4. Keleivių laukimo peronų , šaligatvių ir pėsčiųjų ir dviračių tako įrengimo darbai II dangos konstrukcijos variantas</t>
  </si>
  <si>
    <t>27 cm šalčiui nejautrių medžiagų sluoksnio įrengimas</t>
  </si>
  <si>
    <t>20 cm storio žvyro pagrindo sluoksnis</t>
  </si>
  <si>
    <t>`</t>
  </si>
  <si>
    <t>Iš viso skyriuje 4, 
Eur be PVM</t>
  </si>
  <si>
    <t>5. Kelkraščių įrengimo darbai</t>
  </si>
  <si>
    <t>5.1</t>
  </si>
  <si>
    <t>Kelkraščių apatinio sluoksnio įrengimas iš smėlingo grunto, atsivežant iš karjero</t>
  </si>
  <si>
    <t>5.2</t>
  </si>
  <si>
    <t>10 cm storio kelkraščių tvirtinimas  skaldos nesurištuoju mineralinių medžiagų mišiniu 11/22, pridedant 15% dirvožemio ir užsėjant daugiamečių žolių mišiniu</t>
  </si>
  <si>
    <t>5.3</t>
  </si>
  <si>
    <t>Iš viso skyriuje 5, 
Eur be PVM</t>
  </si>
  <si>
    <t>6. Vieno lygio sankryžos ir nuovažos</t>
  </si>
  <si>
    <t>6.1</t>
  </si>
  <si>
    <t>59 cm storio šalčiui nejautrių medžiagų sluoksnis įrengimas</t>
  </si>
  <si>
    <t>6.2</t>
  </si>
  <si>
    <t xml:space="preserve">20 cm skaldos pagrindo sluoksnio iš nesurištojo mineralinių medžiagų mišinio 0/45  įrengimas  </t>
  </si>
  <si>
    <t>6.3</t>
  </si>
  <si>
    <t>6 cm storio asfalto pagrindo–dangos sluoksnio iš mišinio AC 16 PD įrengimas</t>
  </si>
  <si>
    <t>6.4</t>
  </si>
  <si>
    <t>PP Ø0,4 m skersmens pralaidų įrengimas</t>
  </si>
  <si>
    <t>6.5</t>
  </si>
  <si>
    <t>Pralaidų antgalių įrengimas</t>
  </si>
  <si>
    <t>6.6</t>
  </si>
  <si>
    <t>54 cm storio šalčiui nejautrių medžiagų sluoksnis įrengimas</t>
  </si>
  <si>
    <t>6.7</t>
  </si>
  <si>
    <t>6.8</t>
  </si>
  <si>
    <t>3 cm storio dolomitinių atsijų sluoksnis</t>
  </si>
  <si>
    <t>6.9</t>
  </si>
  <si>
    <t>8 cm storio  betoninių trinkelių dangos įrengimas, siūles užpildant dolomito smulkiosios mineralinės medžiagos mišiniu 0/5</t>
  </si>
  <si>
    <t>6.10</t>
  </si>
  <si>
    <t>6.11</t>
  </si>
  <si>
    <t>6.12</t>
  </si>
  <si>
    <t>20 cm storio skaldos pagrindo sluoksnio iš nesurištojo mineralinių medžiagų mišinio 0/45</t>
  </si>
  <si>
    <t>6.13</t>
  </si>
  <si>
    <t>6.14</t>
  </si>
  <si>
    <t>6.15</t>
  </si>
  <si>
    <t>6.16</t>
  </si>
  <si>
    <t>6.17</t>
  </si>
  <si>
    <t>6.18</t>
  </si>
  <si>
    <t>20 cm storio betono pagrindo įrengimas C30/37, XF4</t>
  </si>
  <si>
    <t>6.19</t>
  </si>
  <si>
    <t>3 cm storio betono skiedinio S15 pasluoksnio įrengimas</t>
  </si>
  <si>
    <t>6.20</t>
  </si>
  <si>
    <t>10x10 cm granitinių trinkelių dangos įrengimas, siūles užpildant cementiniu skiediniu</t>
  </si>
  <si>
    <t>6.21</t>
  </si>
  <si>
    <t>10x10 cm granitinių trinkelių dangos įrengimas, siūles užpildant dolomito smulkiosios mineralinės medžiagos mišiniu 0/5</t>
  </si>
  <si>
    <t>6.22</t>
  </si>
  <si>
    <t>6.23</t>
  </si>
  <si>
    <t>6.24</t>
  </si>
  <si>
    <t>Šalčiui nejautrių medžiagų sluoksnis įrengimas</t>
  </si>
  <si>
    <t>6.25</t>
  </si>
  <si>
    <t>Temperatūrinių siūlių įrengimas nuogrindos betono pagrinde</t>
  </si>
  <si>
    <t>6.26</t>
  </si>
  <si>
    <t>Plieninė juosta su ankeriais</t>
  </si>
  <si>
    <t>6.27</t>
  </si>
  <si>
    <t>Kietos gumos įdėklas 200x28x1 cm</t>
  </si>
  <si>
    <t>6.28</t>
  </si>
  <si>
    <t>Siūlių elastinė sandariklio masė</t>
  </si>
  <si>
    <t>6.29</t>
  </si>
  <si>
    <t>Granitinių nužemintų kelio bortų 100.15.22 ant C20/25 betono pagrindo įrengimas (1 m – 0,11 m3)</t>
  </si>
  <si>
    <t>6.30</t>
  </si>
  <si>
    <t>Tolimesnės kelio atkarpos pažvyravimas vid. 20 cm storio sluoksniu žvyro mišiniu</t>
  </si>
  <si>
    <t>Iš viso skyriuje 6, 
Eur be PVM</t>
  </si>
  <si>
    <t>7. Vandens pralaidos, kertančios kelią</t>
  </si>
  <si>
    <t>7.1</t>
  </si>
  <si>
    <t>kompl.</t>
  </si>
  <si>
    <t>7.2</t>
  </si>
  <si>
    <t>7.3</t>
  </si>
  <si>
    <t>Tranšėjos užpylimas pasluoksniui gerai drenuojančiu gruntu sutankinant rankiniu būdu</t>
  </si>
  <si>
    <t>7.4</t>
  </si>
  <si>
    <t>Tranšėjos užpylimas pasluoksniui gerai drenuojančiu gruntu sutankinant mechanizuotu būdu</t>
  </si>
  <si>
    <t>7.5</t>
  </si>
  <si>
    <t>Įtekamojo ir ištekamojo antgalių įrengimas ir tvirtinimas :
- betonas C 30/37 (1,9 m3)
- betoninės plokštės P1 49x49x10 cm (19 m2)
- skalda iš mineralinių medžiagų mišinio 22/32 (h–10 cm) (2 m3)
- skalda iš mineralinių medžiagų mišinio 22/32 (h–15 cm) (0,5 m3)
- cementinis skiedinys (0,5 m3)</t>
  </si>
  <si>
    <t>7.6</t>
  </si>
  <si>
    <t>Įtekamojo ir ištekamojo antgalių įrengimas ir tvirtinimas :
- betonas C 20/25 (9 m3)
- betoninės plokštės P1 49x49x10 cm (254 m2)
- skalda iš mineralinių medžiagų mišinio 22/32 (h–10 cm) (7 m3)
- skalda iš mineralinių medžiagų mišinio 22/32 (h–15 cm) (6 m3)
- cementinis skiedinys (5 m3)</t>
  </si>
  <si>
    <t>Iš viso skyriuje 7, 
Eur be PVM</t>
  </si>
  <si>
    <t xml:space="preserve">8. Tvirtinimo darbai </t>
  </si>
  <si>
    <t>8.1</t>
  </si>
  <si>
    <t>Dirvožemio atvežimas iš sandėliavimo vietos iki 5 km atstumu</t>
  </si>
  <si>
    <t>8.2</t>
  </si>
  <si>
    <t>Šlaitų ir plotų sutvirtinimas užpilant 6 cm storio (esamo) dirvožemio sluoksniu, užsėjant daugiamečių žolių mišiniu mechanizuotu būdu</t>
  </si>
  <si>
    <t>8.3</t>
  </si>
  <si>
    <t>Šlaitų ir plotų sutvirtinimas užpilant 6 cm storio (esamo) dirvožemio sluoksniu, užsėjant daugiamečių žolių mišiniu rankiniu būdu</t>
  </si>
  <si>
    <t>8.4</t>
  </si>
  <si>
    <t>Griovio dugno tvirtinimas žvyru fr. 22/32, h=0,10 m</t>
  </si>
  <si>
    <t>Iš viso skyriuje 8, 
Eur be PVM</t>
  </si>
  <si>
    <t>9. Kelio apstatymas ir saugaus eismo organizavimas (kelio ženklai)</t>
  </si>
  <si>
    <t>9.1</t>
  </si>
  <si>
    <t>Kelio ženklų vienastiebių metalinių atramų (Ø60,3mm) ant monolitinių betoninių pamatų įrengimas :
  – atramų 25,6 m
 – skydų 10/3,3 vnt./m2</t>
  </si>
  <si>
    <t>9.2</t>
  </si>
  <si>
    <t xml:space="preserve">Kelio ženklų dvistiebių metalinių atramų (Ø76,1) ant monolitinių betoninių pamatų įrengimas:
  – atramų 34,2 m
 – skydų 12/6,2 vnt./m2 </t>
  </si>
  <si>
    <t>9.3</t>
  </si>
  <si>
    <t>Kelio ženklų vienastiebių metalinių atramų (Ø76,1mm) ant monolitinių betoninių pamatų įrengimas:
  – atramų 34,8 m
 – skydų 12/11,8 vnt./m2</t>
  </si>
  <si>
    <t>Iš viso skyriuje 9, 
Eur be PVM</t>
  </si>
  <si>
    <t>10. Kelio apstatymas ir saugaus eismo organizavimas (horizontalusis ženklinimas)</t>
  </si>
  <si>
    <t>10.1</t>
  </si>
  <si>
    <t>Dangos ženklinimas 1.1 balta siaura ištisine 0,12 m pločio linija (polimerinėmis medžiagomis)</t>
  </si>
  <si>
    <t>10.2</t>
  </si>
  <si>
    <t>Dangos ženklinimas 1.2 balta plačia ištisine 0,25 m pločio linija (polimerinėmis medžiagomis )</t>
  </si>
  <si>
    <t>10.3</t>
  </si>
  <si>
    <t>Dangos ženklinimas 1.5 balta siaura brūkšnine 0,12 m pločio linija, kai brūkšnio ir tarpo santykis 1:3 (polimerinėmis medžiagomis)</t>
  </si>
  <si>
    <t>10.4</t>
  </si>
  <si>
    <t>Dangos ženklinimas 1.6 balta siaura brūkšnine 0,12 m pločio linija, kai brūkšnio ir tarpo santykis 3:1 (polimerinėmis medžiagomis)</t>
  </si>
  <si>
    <t>10.5</t>
  </si>
  <si>
    <t>Dangos ženklinimas 1.7 balta siaura brūkšnine 0,12 m pločio linija, kai brūkšnio ir tarpo santykis 1:1 (polimerinėmis medžiagomis)</t>
  </si>
  <si>
    <t>10.6</t>
  </si>
  <si>
    <t>Dangos ženklinimas 1.7 balta siaura brūkšnine 0,12 m pločio linija, kai brūkšnio ir tarpo santykis 3:3 (polimerinėmis medžiagomis)</t>
  </si>
  <si>
    <t>10.7</t>
  </si>
  <si>
    <t>Dangos ženklinimas 1.12 iš baltų trikampių sudaryta linija (polimerinėmis medžiagomis)</t>
  </si>
  <si>
    <t>10.8</t>
  </si>
  <si>
    <t>Dangos ženklinimas 1.18   (polimerinėmis medžiagomis)</t>
  </si>
  <si>
    <t>10.9</t>
  </si>
  <si>
    <t>Dangos ženklinimas 1.15.1  (polimerinėmis medžiagomis)</t>
  </si>
  <si>
    <t>10.10</t>
  </si>
  <si>
    <t>Dangos ženklinimas 1.22 balta plačia brūkšnine 0,25 m pločio linija, kai brūkšnio ir tarpo santykis 1:1 (polimerinėmis medžiagomis)</t>
  </si>
  <si>
    <t>Iš viso skyriuje 10, 
Eur be PVM</t>
  </si>
  <si>
    <t>11. Kelio apstatymas ir saugaus eismo organizavimas (eismo saugumo priemonės)</t>
  </si>
  <si>
    <t>11.1</t>
  </si>
  <si>
    <t>Apsauginės pėsčiųjų tvorelės įrengimas</t>
  </si>
  <si>
    <t>11.2</t>
  </si>
  <si>
    <t>Plastikinių signalinių stulpelių pastatymas (A grupės)</t>
  </si>
  <si>
    <t>11.3</t>
  </si>
  <si>
    <t>Vienpusių apsauginių metalinių atitvarų N2 W4 A ant metalinių statramsčių įrengimas</t>
  </si>
  <si>
    <t>11.4</t>
  </si>
  <si>
    <t>Vienpusių apsauginių metalinių atitvarų N2 W4 A pradinio / galinio komponento įrengimas (12 metrų) (vnt.=2)</t>
  </si>
  <si>
    <t>Iš viso skyriuje 11, 
Eur be PVM</t>
  </si>
  <si>
    <t>12. Kiti darbai</t>
  </si>
  <si>
    <t>12.1</t>
  </si>
  <si>
    <t>Paviljonų pastatymas</t>
  </si>
  <si>
    <t>12.2</t>
  </si>
  <si>
    <t>Suolų pastatymas</t>
  </si>
  <si>
    <t>12.3</t>
  </si>
  <si>
    <t>Šiukšlių dėžių pastatymas</t>
  </si>
  <si>
    <t>12.4</t>
  </si>
  <si>
    <t>12.6</t>
  </si>
  <si>
    <t>Tranšėjų kasimas rankiniu būdu kabeliams II gr. grunte</t>
  </si>
  <si>
    <t>12.7</t>
  </si>
  <si>
    <t>Tranšėjų užpylimas rankiniu būdu kabeliams II gr. grunte</t>
  </si>
  <si>
    <t>12.8</t>
  </si>
  <si>
    <t>RAIN kabelio apsaugojimas sudedamais plastikiniais d110 dėklais</t>
  </si>
  <si>
    <t>Iš viso skyriuje 12, 
Eur be PVM</t>
  </si>
  <si>
    <t>IŠ VISO ŽINIARAŠTYJE 1, EUR BE PVM</t>
  </si>
  <si>
    <t>Dirvožemio vid. 20 cm pašalinimas, perstumiant buldozeriu iki 20 m, pakrovimas ir išvežimas iki 40 km atstumu</t>
  </si>
  <si>
    <t>Grunto kasimas ekskavatoriais iškasose, pakrovimas į autosavivarčius ir išvežimas iki 40 km atstumu</t>
  </si>
  <si>
    <t>4. Šaligatvių įrengimo darbai I dangos konstrukcijos variantas</t>
  </si>
  <si>
    <t>8 cm storio  reljefinių betoninių trinkelių dangos įrengimas, siūles užpildant dolomito smulkiosios mineralinės medžiagos mišiniu 0/5</t>
  </si>
  <si>
    <t>4.6</t>
  </si>
  <si>
    <t>4.7</t>
  </si>
  <si>
    <t>4. Šaligatvių įrengimo darbai II dangos konstrukcijos variantas</t>
  </si>
  <si>
    <t>27 cm storio šalčiui nejautrių medžiagų sluoksnis įrengimas</t>
  </si>
  <si>
    <t xml:space="preserve">15 cm skaldos pagrindo sluoksnio iš nesurištojo mineralinių medžiagų mišinio 0/45  įrengimas  </t>
  </si>
  <si>
    <t xml:space="preserve">7. Tvirtinimo darbai </t>
  </si>
  <si>
    <t>Kelio ženklų vienastiebių metalinių atramų (Ø76,1mm) ant monolitinių betoninių pamatų įrengimas:
  – atramų 7,4 m
 – skydų 2/0,958 vnt./m2</t>
  </si>
  <si>
    <t>IŠ VISO ŽINIARAŠTYJE 2, EUR BE PVM</t>
  </si>
  <si>
    <t>DARBŲ KIEKIŲ ŽINIARAŠTIS NR. 3 – VANDENTIEKIO IR NUOTEKŲ ŠALINIMO DALIS</t>
  </si>
  <si>
    <t>Plastikiniai lygūs DN200 SN8 klasės vamzdžiai</t>
  </si>
  <si>
    <t>Plastikiniai lygūs DN300 SN8 klasės vamzdžiai</t>
  </si>
  <si>
    <t>Protarpinės vamzdžių pravedimui per g/b šulinio sienas, kai vamzdžių DN200</t>
  </si>
  <si>
    <t>Protarpinės vamzdžių pravedimui per g/b šulinio sienas, kai vamzdžių DN300</t>
  </si>
  <si>
    <t>Šulinio nužymėjimo ženklai</t>
  </si>
  <si>
    <t>Tranšėjų kasimas mechanizuotai iki 2,5 m gylio grunte (su grunto išvežimu iki 1 km sandėliavimui)</t>
  </si>
  <si>
    <r>
      <t>m</t>
    </r>
    <r>
      <rPr>
        <i/>
        <vertAlign val="superscript"/>
        <sz val="11"/>
        <rFont val="Times New Roman"/>
        <family val="1"/>
        <charset val="186"/>
      </rPr>
      <t>3</t>
    </r>
  </si>
  <si>
    <t>Grunto kasimas rankiniu būdu sankirtose su kitomis komunikacijomis</t>
  </si>
  <si>
    <t>Tranšėjų dugno pagilinimas rankiniu būdu ir išlyginimas</t>
  </si>
  <si>
    <t>Vamzdžių užpylimas smėliniu gruntu, sutankinant vibroplokštėmis</t>
  </si>
  <si>
    <t>Vamzdžių užpylimas smėliniu gruntu, sutankinant rankiniu būdu</t>
  </si>
  <si>
    <t>Vamzdynų užpylimas vietiniu gruntu ir sutankinimas vibroplokštėmis, atvežant gruntą iš sandėliavimo vietos</t>
  </si>
  <si>
    <t>Likusio grunto išvežimas</t>
  </si>
  <si>
    <t>3. Drenažo įrengimas</t>
  </si>
  <si>
    <t>Grunto kasimas ekskavatoriais, pakrovimas į autosavivarčius pervežimas iki 2 km atstumu į pylimus ir darbas juose</t>
  </si>
  <si>
    <t>Drenažo pagrindo įrengimas iš skaldelės 5/11</t>
  </si>
  <si>
    <t>Skaldelės 11/22 įrengimas</t>
  </si>
  <si>
    <r>
      <t>Filtruojančios geosintetinės medžiagos paklojimas (svoris ≥ 170 g/m</t>
    </r>
    <r>
      <rPr>
        <vertAlign val="superscript"/>
        <sz val="11"/>
        <rFont val="Times New Roman"/>
        <family val="1"/>
        <charset val="186"/>
      </rPr>
      <t>2</t>
    </r>
    <r>
      <rPr>
        <sz val="11"/>
        <rFont val="Times New Roman"/>
        <family val="1"/>
        <charset val="186"/>
      </rPr>
      <t>)</t>
    </r>
  </si>
  <si>
    <r>
      <t>m</t>
    </r>
    <r>
      <rPr>
        <vertAlign val="superscript"/>
        <sz val="11"/>
        <rFont val="Times New Roman"/>
        <family val="1"/>
        <charset val="186"/>
      </rPr>
      <t>2</t>
    </r>
  </si>
  <si>
    <t>Tranšėjos užpylimas apsauginiu šalčiui atspariu gruntu ir sutankinimas</t>
  </si>
  <si>
    <t>4. Vamzdynų bandymai</t>
  </si>
  <si>
    <t>Paklotų vamzdynų tinklo hidraulinis bandymas</t>
  </si>
  <si>
    <t>Paklotų vamzdynų tinklo apžiūra TV kamera</t>
  </si>
  <si>
    <t>IŠ VISO ŽINIARAŠTYJE 3, EUR BE PVM</t>
  </si>
  <si>
    <t>DARBŲ KIEKIŲ ŽINIARAŠTIS NR. 4 – ELEKTROTECHNIKOS (GATVĖS APŠVIETIMO) DALIS</t>
  </si>
  <si>
    <t>Esamo tinklo apsaugojimas</t>
  </si>
  <si>
    <t>Tranšėjos kasimas, užpylimas ir tankinimas (rankiniu būdu)</t>
  </si>
  <si>
    <t>Tranšėjos kasimas, užpylimas ir tankinimas (mechanizuotu būdu)</t>
  </si>
  <si>
    <t>Signalinės juostos klojimas</t>
  </si>
  <si>
    <t>Vamzdžio tiesimas paruoštoje tranšėjoje</t>
  </si>
  <si>
    <t>Vamzdžio tiesimas uždaru būdu</t>
  </si>
  <si>
    <t>Kabelio tiesimas vamzdžiuose, blokuose, laidadėžėse</t>
  </si>
  <si>
    <t>Smėlio pagrindo paruošimas po pamatais, iškastoje duobėje. 0,1m3/vnt</t>
  </si>
  <si>
    <t>Pamatų apšvietimo atramoms įrengimas</t>
  </si>
  <si>
    <t>Atramų įrengimas</t>
  </si>
  <si>
    <t>Šviestuvų įrengimas</t>
  </si>
  <si>
    <t>Galinės movos su terminiais vamzdeliais montavimas</t>
  </si>
  <si>
    <t>Atsišakojimo gnybtų sumontavimas atramos viduje</t>
  </si>
  <si>
    <t>Automatinio jungiklio montavimas atramoje</t>
  </si>
  <si>
    <t>Elektros įrenginių žymėjimas</t>
  </si>
  <si>
    <t>Apšvietimo valdymo skydo surinkimas ir montavimas</t>
  </si>
  <si>
    <r>
      <t xml:space="preserve">Įžeminimo įrengimas ir varžos matavimas (iki 10 </t>
    </r>
    <r>
      <rPr>
        <sz val="11"/>
        <rFont val="Calibri"/>
        <family val="2"/>
        <charset val="186"/>
      </rPr>
      <t>Ω</t>
    </r>
    <r>
      <rPr>
        <sz val="12.65"/>
        <rFont val="Times New Roman"/>
        <family val="1"/>
        <charset val="186"/>
      </rPr>
      <t>)</t>
    </r>
  </si>
  <si>
    <t>Įžeminimo įrengimas ir varžos matavimas (iki 30 Ω)</t>
  </si>
  <si>
    <t>Kabelio izoliacijos varžos matavimas</t>
  </si>
  <si>
    <t>Fazinio ir nulinio laidų grandinės varžos matavimas</t>
  </si>
  <si>
    <t>Įrangos derinimo, paleidimo darbai</t>
  </si>
  <si>
    <t>Išpildomosios dokumentacijos parengimas</t>
  </si>
  <si>
    <t>IŠ VISO ŽINIARAŠTYJE 4, EUR BE PVM</t>
  </si>
  <si>
    <t>DARBŲ KIEKIŲ ŽINIARAŠTIS NR. 5 – ELEKTRONINIŲ RYŠIŲ DALIS</t>
  </si>
  <si>
    <t>Grunto kasimas ir sandėliavimas vietoje (supilant šalia tranšėjos)</t>
  </si>
  <si>
    <t>Prieduobių užpylimas</t>
  </si>
  <si>
    <t>Movos kabeliui 30x2 įrengimas</t>
  </si>
  <si>
    <t>Kabelio 30x2 talpos matavimų kompleksas</t>
  </si>
  <si>
    <t>IŠ VISO ŽINIARAŠTYJE 5, EUR BE PVM</t>
  </si>
  <si>
    <t>1. Vandens nuvedimas. Drenažas</t>
  </si>
  <si>
    <t xml:space="preserve">PVC aklių d50 įrengimas </t>
  </si>
  <si>
    <t>PVC aklių d110-160 įrengimas</t>
  </si>
  <si>
    <t>Paviršinio vandens nuleistuvo PN-45 įrengimas griovyje</t>
  </si>
  <si>
    <t>IŠ VISO ŽINIARAŠTYJE 6, EUR BE PVM</t>
  </si>
  <si>
    <t>DARBŲ KIEKIŲ ŽINIARAŠTIS NR. 7 – Pasirengimo statybai ir statybos darbų organizavimo dalis</t>
  </si>
  <si>
    <t>Griovio vagos užtvenkimas molingu gruntu</t>
  </si>
  <si>
    <t>Vandens pašalinimas siurblių pagalba  iš atitverto upelio griovio vagos</t>
  </si>
  <si>
    <t>val.</t>
  </si>
  <si>
    <t>Žemės sankasos įrengimas panaudojant nukastas nuo kelio medžiagas</t>
  </si>
  <si>
    <t xml:space="preserve">3. Laikinojo kelio įrengimo darbai </t>
  </si>
  <si>
    <t>20 cm storio skaldos pagrindo sluoksnio įrengimas panaudojant nukastas kelio skaldos pagrindo medžiagas</t>
  </si>
  <si>
    <t>10 cm storio dangos sluoksnio įrengimas panaudojant  nufrezuotas naudoto asfalto granules</t>
  </si>
  <si>
    <t>4. Kiti darbai</t>
  </si>
  <si>
    <t>Laikinojo kelio išardymas ir išvežimas iki 10 km atstumu</t>
  </si>
  <si>
    <t>IŠ VISO ŽINIARAŠTYJE 7, EUR BE PVM</t>
  </si>
  <si>
    <t>DARBŲ KIEKIŲ ŽINIARAŠČIŲ SANTRAUKA</t>
  </si>
  <si>
    <t>Darbų kiekių žin. nr.</t>
  </si>
  <si>
    <t>Žiniaraščio pavadinimas</t>
  </si>
  <si>
    <t>Vertė, EUR be PVM</t>
  </si>
  <si>
    <t>Vandentiekio ir nuotekų šalinimo dalis</t>
  </si>
  <si>
    <t>Melioracijos statinių dalis</t>
  </si>
  <si>
    <t>Pasirengimo statybai ir statybos darbų organizavimo dalis</t>
  </si>
  <si>
    <t>Vertės į pasiūlymo formą</t>
  </si>
  <si>
    <t>Iš viso žiniaraščiuose (Eur be PVM):</t>
  </si>
  <si>
    <t>Žiniaraščio priedas</t>
  </si>
  <si>
    <r>
      <t xml:space="preserve">DARBŲ KIEKIŲ ŽINIARAŠTIS NR. 6 – </t>
    </r>
    <r>
      <rPr>
        <b/>
        <sz val="11"/>
        <color rgb="FFFF0000"/>
        <rFont val="Times New Roman"/>
        <family val="1"/>
        <charset val="186"/>
      </rPr>
      <t>MELIORACIJOS DALIS</t>
    </r>
  </si>
  <si>
    <r>
      <t xml:space="preserve">Pralaidos iš metalinių vamzdžių Ø1,0 m įrengimas :
 - tranšėjos iškasimas mechanizuotu būdu,  pakrovimas į autosavivarčius ir išvežimas iki 10 km atstumu (91 m3)
</t>
    </r>
    <r>
      <rPr>
        <sz val="11"/>
        <color rgb="FFFF0000"/>
        <rFont val="Times New Roman"/>
        <family val="1"/>
        <charset val="186"/>
      </rPr>
      <t xml:space="preserve"> - metalinio vamzdžio Ø1,0 m įrengimas (18,6 m)</t>
    </r>
    <r>
      <rPr>
        <sz val="11"/>
        <rFont val="Times New Roman"/>
        <family val="1"/>
        <charset val="186"/>
      </rPr>
      <t xml:space="preserve">
 - smėlio pagrindo sluoksnio iš nesurištojo mineralinių medžiagų mišinio 0/32 įrengimas atraminėse prizmėse (2 m3)
 - neaustinės geotekstilės (svoris ≥ 200 g/m2) atraminės prizmės klojimas (49 m2)
 - geomembranos (t ≥ 1,5 mm) atraminės prizmės klojimas (15 m2)
 - atraminės prizmės įrengimas iš šalčiui atsparių medžiagų gruntu ir sutankinimas (15 m3)
 - smėlio pagrindo po vamzdžiu įrengimas (5 m3)
 - neaustinės geotekstilės (svoris ≥ 170 g/m2) paklojimas (150 m2)</t>
    </r>
  </si>
  <si>
    <r>
      <t xml:space="preserve">Surenkamos metalinės pralaidos Ø 4,60 x 2,98 įrengimas :
 - smėlio pagrindo sluoksnio iš nesurištojo mineralinių medžiagų mišinio 0/32 įrengimas atraminėse prizmėse (10 m3)
</t>
    </r>
    <r>
      <rPr>
        <sz val="11"/>
        <color rgb="FFFF0000"/>
        <rFont val="Times New Roman"/>
        <family val="1"/>
        <charset val="186"/>
      </rPr>
      <t xml:space="preserve"> - surenkamos metalinės pralaidos Ø 4,60 x 2,98 įrengimas (23,90 m)</t>
    </r>
    <r>
      <rPr>
        <sz val="11"/>
        <rFont val="Times New Roman"/>
        <family val="1"/>
        <charset val="186"/>
      </rPr>
      <t xml:space="preserve">
 - neaustinės geotekstilės (svoris ≥ 200 g/m2) atraminės prizmės klojimas (158 m2)
 - geomembranos (t ≥ 1,5 mm) atraminės prizmės klojimas (68 m2)
 - atraminės prizmės įrengimas iš šalčiui atsparių medžiagų gruntu ir sutankinimas (88 m3)
 - smėlio pagrindo po vamzdžiu įrengimas (60 m3)
 - neaustinės geotekstilės (svoris ≥ 170 g/m2) paklojimas (460 m2)
 - atraminių blokų 1,45 m x 4,35 m įrengimas betono klasė ne mažesnė C20/25 (4,5 m3)</t>
    </r>
  </si>
  <si>
    <t>Ryšio šulinio RKŠ-1 montavimas (įskaitant žemės darbus)</t>
  </si>
  <si>
    <t xml:space="preserve">kompl. </t>
  </si>
  <si>
    <r>
      <t>Medžių atliekų smulkinimas, pakrovimas ir išvežimas</t>
    </r>
    <r>
      <rPr>
        <sz val="11"/>
        <color rgb="FFFF0000"/>
        <rFont val="Times New Roman"/>
        <family val="1"/>
        <charset val="186"/>
      </rPr>
      <t xml:space="preserve"> rangovo pasirinktu atstumu utilizavimui</t>
    </r>
  </si>
  <si>
    <r>
      <rPr>
        <b/>
        <i/>
        <sz val="11"/>
        <color theme="1"/>
        <rFont val="Times New Roman"/>
        <family val="1"/>
        <charset val="186"/>
      </rPr>
      <t xml:space="preserve">Pastaba: </t>
    </r>
    <r>
      <rPr>
        <i/>
        <sz val="11"/>
        <color theme="1"/>
        <rFont val="Times New Roman"/>
        <family val="1"/>
        <charset val="186"/>
      </rPr>
      <t>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r>
  </si>
  <si>
    <r>
      <rPr>
        <b/>
        <sz val="11"/>
        <rFont val="Times New Roman"/>
        <family val="1"/>
        <charset val="186"/>
      </rPr>
      <t>Negrąžinamos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</si>
  <si>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rFont val="Times New Roman"/>
        <family val="1"/>
        <charset val="186"/>
      </rPr>
      <t>Statybinės atliekos</t>
    </r>
    <r>
      <rPr>
        <sz val="11"/>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</si>
  <si>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Valstybinės reikšmės krašto kelio Nr. 217 Klaipėda–Jokūbavas ruožo nuo 6,385 iki 8,026 km rekonstravimas</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</si>
  <si>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(9 vnt.)</t>
  </si>
  <si>
    <r>
      <t xml:space="preserve">Kelio ženklų skydų ir atramų (be pamatų), signalinių stulpelių  ir kt. pakrovimas ir išvežimas </t>
    </r>
    <r>
      <rPr>
        <sz val="11"/>
        <color rgb="FFFF0000"/>
        <rFont val="Times New Roman"/>
        <family val="1"/>
        <charset val="186"/>
      </rPr>
      <t>(žiūrėti žiniaraščio priedą dėl išvežimo)</t>
    </r>
  </si>
  <si>
    <r>
      <t xml:space="preserve">Nufrezuoto asfalto granulių pervežimas </t>
    </r>
    <r>
      <rPr>
        <sz val="11"/>
        <color rgb="FFFF0000"/>
        <rFont val="Times New Roman"/>
        <family val="1"/>
        <charset val="186"/>
      </rPr>
      <t>į laikiną sandėliavimo aikštelę rangovo pasirinktu atstumu</t>
    </r>
  </si>
  <si>
    <r>
      <t xml:space="preserve">Išardytų konstr. ir elementų (betoninių kelio ženklų pamatų, suoliukų, šiukšlių dėžių, paviljono, pralaidų, tilto konstrukcijų) pakrovimas ir išvežimas </t>
    </r>
    <r>
      <rPr>
        <sz val="11"/>
        <color rgb="FFFF0000"/>
        <rFont val="Times New Roman"/>
        <family val="1"/>
        <charset val="186"/>
      </rPr>
      <t>(žiūrėti žiniaraščio priedą dėl išvežimo)</t>
    </r>
  </si>
  <si>
    <t>Grunto kasimas ekskavatoriais iškasose, pakrovimas į autosavivarčius ir pervežimas iki 2 km atstumu į pylimus ir darbas juose</t>
  </si>
  <si>
    <r>
      <t xml:space="preserve">6 cm storio kelkraščių tvirtinimas  dirvožemiu ir užsėjant daugiamečių žolių mišiniu:
</t>
    </r>
    <r>
      <rPr>
        <sz val="11"/>
        <color rgb="FFFF0000"/>
        <rFont val="Times New Roman"/>
        <family val="1"/>
        <charset val="186"/>
      </rPr>
      <t xml:space="preserve">  - dirvožemis, atvežant iš sandėliavimo vietos (59 m3)</t>
    </r>
  </si>
  <si>
    <r>
      <t xml:space="preserve">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t>
    </r>
    <r>
      <rPr>
        <sz val="11"/>
        <color rgb="FFFF0000"/>
        <rFont val="Times New Roman"/>
        <family val="1"/>
        <charset val="186"/>
      </rPr>
      <t>(5 ha)</t>
    </r>
  </si>
  <si>
    <t>1.33</t>
  </si>
  <si>
    <t>Vieneto kaina, Eur be PVM  (pildo Rangovas)</t>
  </si>
  <si>
    <t>Pastaba: Rangovas pildo pasirinktinai I arba II variantą</t>
  </si>
  <si>
    <r>
      <t>Kelio ženklų skydų ir atramų (be pamatų),  ir kt. pakrovimas ir išvežimas</t>
    </r>
    <r>
      <rPr>
        <sz val="11"/>
        <color rgb="FFFF0000"/>
        <rFont val="Times New Roman"/>
        <family val="1"/>
        <charset val="186"/>
      </rPr>
      <t xml:space="preserve"> (žiūrėti žiniaraščio priedą dėl išvežimo)</t>
    </r>
  </si>
  <si>
    <r>
      <rPr>
        <sz val="11"/>
        <color rgb="FFFF0000"/>
        <rFont val="Times New Roman"/>
        <family val="1"/>
        <charset val="186"/>
      </rPr>
      <t xml:space="preserve">Negrąžinamos </t>
    </r>
    <r>
      <rPr>
        <sz val="11"/>
        <rFont val="Times New Roman"/>
        <family val="1"/>
        <charset val="186"/>
      </rPr>
      <t xml:space="preserve">medžiagos (nufrezuotas asfaltas), </t>
    </r>
    <r>
      <rPr>
        <sz val="11"/>
        <color rgb="FFFF0000"/>
        <rFont val="Times New Roman"/>
        <family val="1"/>
        <charset val="186"/>
      </rPr>
      <t>įkainis 11,2 Eur/m3</t>
    </r>
    <r>
      <rPr>
        <sz val="11"/>
        <rFont val="Times New Roman"/>
        <family val="1"/>
        <charset val="186"/>
      </rPr>
      <t xml:space="preserve"> (sąmatoje įvertinamas su minuso ženklu)</t>
    </r>
  </si>
  <si>
    <r>
      <t>Esamų plastikinių pralaidų Ø0,4 m išardymas ir išvežimas</t>
    </r>
    <r>
      <rPr>
        <sz val="11"/>
        <color rgb="FFFF0000"/>
        <rFont val="Times New Roman"/>
        <family val="1"/>
        <charset val="186"/>
      </rPr>
      <t xml:space="preserve"> (žiūrėti žiniaraščio priedą dėl išvežimo)</t>
    </r>
  </si>
  <si>
    <t>4.8</t>
  </si>
  <si>
    <r>
      <t xml:space="preserve">6 cm storio kelkraščių tvirtinimas  dirvožemiu ir užsėjant daugiamečių žolių mišiniu:
</t>
    </r>
    <r>
      <rPr>
        <sz val="11"/>
        <color rgb="FFFF0000"/>
        <rFont val="Times New Roman"/>
        <family val="1"/>
        <charset val="186"/>
      </rPr>
      <t xml:space="preserve"> –   dirvožemis, atvežant iš sandėliavimo vietos (12 m3)</t>
    </r>
  </si>
  <si>
    <r>
      <t xml:space="preserve">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t>
    </r>
    <r>
      <rPr>
        <sz val="11"/>
        <color rgb="FFFF0000"/>
        <rFont val="Times New Roman"/>
        <family val="1"/>
        <charset val="186"/>
      </rPr>
      <t>(0,04 ha)</t>
    </r>
  </si>
  <si>
    <t>8. Kelio apstatymas ir saugaus eismo organizavimas (kelio ženklai ir horizontalusis ženklinimas)</t>
  </si>
  <si>
    <t>9. Kiti darbai</t>
  </si>
  <si>
    <t>8.5</t>
  </si>
  <si>
    <t>1. Paviršinių nuotekų tinklų įrengimas</t>
  </si>
  <si>
    <t>2. Žemės darbai paviršinių nuotekų įrengimui</t>
  </si>
  <si>
    <t xml:space="preserve">Naujos drenažinės linijos iš Ø113/126 mm drenažo vamzdžių su geotekstilės filtru klojimas, įrengiant drenažo prizmę iš skaldelės </t>
  </si>
  <si>
    <t>Gatvės šviestuvas LED 80W</t>
  </si>
  <si>
    <t>Gatvės šviestuvas LED 100W</t>
  </si>
  <si>
    <t>Gatvės šviestuvas LED 45.5W</t>
  </si>
  <si>
    <t>Atrama šviestuvams. H=8.6m</t>
  </si>
  <si>
    <t>Atrama šviestuvams. H=6.5m</t>
  </si>
  <si>
    <t>Gembė 1+1m</t>
  </si>
  <si>
    <t>Kabelis aliuminio gyslomis 4x25mm²</t>
  </si>
  <si>
    <t>1kV galinė mova su terminiais vamzdeliais 4x25mm²</t>
  </si>
  <si>
    <t>PE vamzdis Ø75mm</t>
  </si>
  <si>
    <t>2.8</t>
  </si>
  <si>
    <t>HDPE vamzdis Ø110mm</t>
  </si>
  <si>
    <t>Kabelio signalinė juosta</t>
  </si>
  <si>
    <t>2.12</t>
  </si>
  <si>
    <t xml:space="preserve">Atsišakojimo gnybtynas </t>
  </si>
  <si>
    <t>2.9</t>
  </si>
  <si>
    <t>Automatinis jungiklis 1P C6A (montuojamas atramoje)</t>
  </si>
  <si>
    <t>2.13</t>
  </si>
  <si>
    <t>Apšvietimo valdymo skydas</t>
  </si>
  <si>
    <t>2.15</t>
  </si>
  <si>
    <t>Elektros įrenginių žymenys</t>
  </si>
  <si>
    <t>2.14</t>
  </si>
  <si>
    <t>2.10</t>
  </si>
  <si>
    <t>2.11</t>
  </si>
  <si>
    <t>Pamatas VGAP-3 (8.6 m aukščio atramai)</t>
  </si>
  <si>
    <t>Pamatas VGAP-4 (6.5 m aukščio atramai)</t>
  </si>
  <si>
    <t>Kabelis vario gyslomis 3x1.5 mm² su dviguba PVC izoliacija</t>
  </si>
  <si>
    <t>Įžeminimo komplektas R≤30Ω:
  - Cinkuoti metaliniai gaminiai  (207,79 kg)
  - Cinkuota metalinė juosta 25x4 (26,4 kg)</t>
  </si>
  <si>
    <t>Įžeminimo komplektas R≤10Ω:
  - Cinkuoti metaliniai gaminiai  (49,41 kg)
  - Cinkuota metalinė juosta 25x4 (2,4 kg)</t>
  </si>
  <si>
    <t>2.16</t>
  </si>
  <si>
    <t>2.17</t>
  </si>
  <si>
    <t>2.18</t>
  </si>
  <si>
    <t>2.19</t>
  </si>
  <si>
    <t>2.20</t>
  </si>
  <si>
    <t>2.21</t>
  </si>
  <si>
    <t>2.22</t>
  </si>
  <si>
    <t>2.23</t>
  </si>
  <si>
    <t>2. Darbai</t>
  </si>
  <si>
    <t>1. Medžiagos</t>
  </si>
  <si>
    <r>
      <t xml:space="preserve">Naujai įrengiami d 0,7 m g/b surinkimo šuliniai su hidroizoliacija ir ketiniais D400 klasės dangčiais:
</t>
    </r>
    <r>
      <rPr>
        <sz val="11"/>
        <color rgb="FFFF0000"/>
        <rFont val="Times New Roman"/>
        <family val="1"/>
        <charset val="186"/>
      </rPr>
      <t xml:space="preserve">  - bordiūrinės grotelės (10 vnt.)
  - suminis šulinio aukštis (20,5 m)</t>
    </r>
  </si>
  <si>
    <r>
      <t xml:space="preserve">Naujai įrengiami d 1,0 m g/b kanalizacijos šuliniai su hidroizoliacija ir ketiniais D400 klasės dangčiais:
</t>
    </r>
    <r>
      <rPr>
        <sz val="11"/>
        <color rgb="FFFF0000"/>
        <rFont val="Times New Roman"/>
        <family val="1"/>
        <charset val="186"/>
      </rPr>
      <t xml:space="preserve">  - aklini liukai (7 vnt.)
  - suminis šulinio aukštis (14,5 m)
  - latakų šulinio dugne įrengimas iš C12/15 markės (4 m3)</t>
    </r>
  </si>
  <si>
    <t>Kabelis 30x2x0.5</t>
  </si>
  <si>
    <t>Termiškai susitraukiančios movos 30x2x0.5</t>
  </si>
  <si>
    <t>Surenkamas apsauginis dėklas d110</t>
  </si>
  <si>
    <t>Vamzdis HDPE d110</t>
  </si>
  <si>
    <t>Ryšio šulinys RKŠ-1</t>
  </si>
  <si>
    <t>Drenažo linijų ieškojimas ekskavatoriai (keramikiniai d50-150 vamzdžiai demontuojami)</t>
  </si>
  <si>
    <t>PVC gofruotų vamzdžių klojimas, kasant tranšėjas ekskavatoriais mineraliniuose gruntuose, kai vamzdžio vidinis skersmuo 113 mm, įtraukaint sujungimo movas</t>
  </si>
  <si>
    <t>Darbo vietų aptvėrimas vadovaujantis pagal T DVAER 12 reikalavimus</t>
  </si>
  <si>
    <t>Statybvietės įrengimas ir išardymas (įtraukiami į statybvietės paruošimo darbus)</t>
  </si>
  <si>
    <t>Dirvožemio vid. 20 cm pašalinimas, perstumiant buldozeriu iki 20 m, sandėliuojant vietoje</t>
  </si>
  <si>
    <t>Kanalo vagos užtvenkimo molingu gruntu iškasimas, pakrovimas ir išvežimas 10 km atstumu</t>
  </si>
  <si>
    <t>Augalinio sluoksnio atstatymas, užpilant h = 10 cm esamu dirvožemio sluoksniu ir apsėjant žole</t>
  </si>
  <si>
    <t>Susiekimo dalis</t>
  </si>
  <si>
    <t>DARBŲ KIEKIŲ ŽINIARAŠTIS NR. 2 – SUSISIEKIMO DALIS (KELIAS NR. NR. 2255)</t>
  </si>
  <si>
    <r>
      <rPr>
        <sz val="11"/>
        <color rgb="FFFF0000"/>
        <rFont val="Times New Roman"/>
        <family val="1"/>
        <charset val="186"/>
      </rPr>
      <t>Negrąžinamos</t>
    </r>
    <r>
      <rPr>
        <sz val="11"/>
        <rFont val="Times New Roman"/>
        <family val="1"/>
        <charset val="186"/>
      </rPr>
      <t xml:space="preserve"> medžiagos (nufrezuotas asfaltas), įkainis </t>
    </r>
    <r>
      <rPr>
        <sz val="11"/>
        <color rgb="FFFF0000"/>
        <rFont val="Times New Roman"/>
        <family val="1"/>
        <charset val="186"/>
      </rPr>
      <t xml:space="preserve">11,2 </t>
    </r>
    <r>
      <rPr>
        <sz val="11"/>
        <rFont val="Times New Roman"/>
        <family val="1"/>
        <charset val="186"/>
      </rPr>
      <t>Eur/m3 (sąmatoje įvertinamas su minuso ženklu)</t>
    </r>
  </si>
  <si>
    <t>Susisiekimo dalis (kelias Nr. 2255)</t>
  </si>
  <si>
    <t>Elektroninių ryšių dalis</t>
  </si>
  <si>
    <t>Elektrotechnikos (gatvės apšvietimo) dalis</t>
  </si>
  <si>
    <r>
      <rPr>
        <b/>
        <sz val="11"/>
        <rFont val="Times New Roman"/>
        <family val="1"/>
        <charset val="186"/>
      </rPr>
      <t>Sandėliavimo medžiagos</t>
    </r>
    <r>
      <rPr>
        <sz val="11"/>
        <rFont val="Times New Roman"/>
        <family val="1"/>
        <charset val="186"/>
      </rPr>
      <t xml:space="preserve">
Vykdant valstybinės reikšmės kelių rekonstravimo ir (ar) remonto darbus susidarančios medžiagos, kurios nenaudojamos projekte ir nėra priskiriamos negrąžinamoms medžiagoms transportuojamos į AB „Via Lietuva“ nurodytas sandėliavimo vietą:
</t>
    </r>
    <r>
      <rPr>
        <b/>
        <sz val="11"/>
        <color rgb="FFFF0000"/>
        <rFont val="Times New Roman"/>
        <family val="1"/>
        <charset val="186"/>
      </rPr>
      <t xml:space="preserve"> - AB „Kelių priežiūra“ Kretingos kelių tarnybos Plungės meistriją, Stoties g. 11a, Plungė.
</t>
    </r>
    <r>
      <rPr>
        <sz val="11"/>
        <rFont val="Times New Roman"/>
        <family val="1"/>
        <charset val="186"/>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</si>
</sst>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Arial"/>
      <family val="2"/>
      <charset val="186"/>
    </font>
    <font>
      <sz val="11"/>
      <name val="Calibri"/>
      <family val="2"/>
      <charset val="186"/>
    </font>
    <font>
      <sz val="12.65"/>
      <name val="Times New Roman"/>
      <family val="1"/>
      <charset val="186"/>
    </font>
    <font>
      <sz val="10"/>
      <color theme="1"/>
      <name val="Times New Roman"/>
      <family val="1"/>
      <charset val="186"/>
    </font>
    <font>
      <b/>
      <sz val="16"/>
      <name val="Times New Roman"/>
      <family val="1"/>
      <charset val="186"/>
    </font>
    <font>
      <vertAlign val="superscript"/>
      <sz val="11"/>
      <name val="Times New Roman"/>
      <family val="1"/>
      <charset val="186"/>
    </font>
    <font>
      <sz val="11"/>
      <color rgb="FF000000"/>
      <name val="Times New Roman"/>
      <family val="1"/>
      <charset val="186"/>
    </font>
    <font>
      <i/>
      <vertAlign val="superscript"/>
      <sz val="11"/>
      <name val="Times New Roman"/>
      <family val="1"/>
      <charset val="186"/>
    </font>
    <font>
      <i/>
      <sz val="11"/>
      <color rgb="FFFF0000"/>
      <name val="Times New Roman"/>
      <family val="1"/>
      <charset val="186"/>
    </font>
    <font>
      <sz val="11"/>
      <color theme="1"/>
      <name val="Calibri"/>
      <family val="2"/>
      <charset val="186"/>
      <scheme val="minor"/>
    </font>
    <font>
      <i/>
      <sz val="11"/>
      <color theme="1"/>
      <name val="Times New Roman"/>
      <family val="1"/>
      <charset val="186"/>
    </font>
    <font>
      <b/>
      <i/>
      <sz val="11"/>
      <color theme="1"/>
      <name val="Times New Roman"/>
      <family val="1"/>
      <charset val="186"/>
    </font>
    <font>
      <b/>
      <i/>
      <sz val="11"/>
      <name val="Times New Roman"/>
      <family val="1"/>
      <charset val="186"/>
    </font>
    <font>
      <sz val="11"/>
      <name val="Times New Roman"/>
      <family val="1"/>
    </font>
    <font>
      <b/>
      <sz val="11"/>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cellStyleXfs>
  <cellXfs count="22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164" fontId="5" fillId="4" borderId="2" xfId="0" applyNumberFormat="1" applyFont="1" applyFill="1" applyBorder="1" applyAlignment="1" applyProtection="1">
      <alignment horizontal="center" vertical="center"/>
      <protection locked="0"/>
    </xf>
    <xf numFmtId="164" fontId="5" fillId="4" borderId="5" xfId="0" applyNumberFormat="1" applyFont="1" applyFill="1" applyBorder="1" applyAlignment="1" applyProtection="1">
      <alignment horizontal="center" vertical="center"/>
      <protection locked="0"/>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4" borderId="2"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49" fontId="5" fillId="0" borderId="14" xfId="0" applyNumberFormat="1" applyFont="1" applyBorder="1" applyAlignment="1">
      <alignment horizontal="center" vertical="center" wrapText="1"/>
    </xf>
    <xf numFmtId="0" fontId="14" fillId="0" borderId="0" xfId="0" applyFont="1"/>
    <xf numFmtId="49" fontId="9"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 fontId="4" fillId="4" borderId="15" xfId="3" applyNumberFormat="1" applyFont="1" applyFill="1" applyBorder="1" applyAlignment="1" applyProtection="1">
      <alignment horizontal="center" vertical="center" wrapText="1"/>
      <protection locked="0"/>
    </xf>
    <xf numFmtId="4" fontId="5" fillId="0" borderId="16"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4" borderId="15" xfId="0" applyNumberFormat="1" applyFont="1" applyFill="1" applyBorder="1" applyAlignment="1" applyProtection="1">
      <alignment horizontal="center" vertical="center" wrapText="1"/>
      <protection locked="0"/>
    </xf>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4" fillId="4" borderId="17" xfId="4" applyNumberFormat="1" applyFont="1" applyFill="1" applyBorder="1" applyAlignment="1" applyProtection="1">
      <alignment horizontal="center" vertical="center" wrapText="1"/>
      <protection locked="0"/>
    </xf>
    <xf numFmtId="49" fontId="9" fillId="0" borderId="18" xfId="0" applyNumberFormat="1" applyFont="1" applyBorder="1" applyAlignment="1">
      <alignment horizontal="center" vertical="center" wrapText="1"/>
    </xf>
    <xf numFmtId="4" fontId="4" fillId="0" borderId="19" xfId="0" applyNumberFormat="1" applyFont="1" applyBorder="1" applyAlignment="1" applyProtection="1">
      <alignment horizontal="center" vertical="center" wrapText="1"/>
      <protection locked="0"/>
    </xf>
    <xf numFmtId="49" fontId="9" fillId="0" borderId="22" xfId="0" applyNumberFormat="1" applyFont="1" applyBorder="1" applyAlignment="1">
      <alignment horizontal="center" vertical="center" wrapText="1"/>
    </xf>
    <xf numFmtId="0" fontId="4" fillId="0" borderId="23" xfId="3" applyFont="1" applyBorder="1" applyAlignment="1">
      <alignment horizontal="center" vertical="center" wrapText="1"/>
    </xf>
    <xf numFmtId="4" fontId="4" fillId="0" borderId="20" xfId="3" applyNumberFormat="1" applyFont="1" applyBorder="1" applyAlignment="1">
      <alignment horizontal="center" vertical="center" wrapText="1"/>
    </xf>
    <xf numFmtId="49" fontId="9" fillId="0" borderId="1" xfId="4" applyNumberFormat="1" applyFont="1" applyBorder="1" applyAlignment="1">
      <alignment horizontal="center" vertical="center" wrapText="1"/>
    </xf>
    <xf numFmtId="0" fontId="5" fillId="0" borderId="1" xfId="4" applyFont="1" applyBorder="1" applyAlignment="1">
      <alignment horizontal="left" vertical="center" wrapText="1"/>
    </xf>
    <xf numFmtId="0" fontId="5" fillId="0" borderId="1" xfId="0" applyFont="1" applyBorder="1" applyAlignment="1">
      <alignment horizontal="center" vertical="center" wrapText="1"/>
    </xf>
    <xf numFmtId="49" fontId="9"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4" fontId="5" fillId="4" borderId="5" xfId="4" applyNumberFormat="1" applyFont="1" applyFill="1" applyBorder="1" applyAlignment="1" applyProtection="1">
      <alignment horizontal="center" vertical="center" wrapText="1"/>
      <protection locked="0"/>
    </xf>
    <xf numFmtId="49" fontId="9" fillId="0" borderId="15" xfId="4" applyNumberFormat="1" applyFont="1" applyBorder="1" applyAlignment="1">
      <alignment horizontal="center" vertical="center" wrapText="1"/>
    </xf>
    <xf numFmtId="0" fontId="4" fillId="0" borderId="5" xfId="2" applyFont="1" applyBorder="1" applyAlignment="1" applyProtection="1">
      <alignment horizontal="center" vertical="center" wrapText="1"/>
    </xf>
    <xf numFmtId="2" fontId="4" fillId="0" borderId="5" xfId="2" applyNumberFormat="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5" fillId="0" borderId="0" xfId="0" applyFont="1" applyAlignment="1" applyProtection="1">
      <alignment wrapText="1"/>
      <protection locked="0"/>
    </xf>
    <xf numFmtId="4" fontId="4" fillId="0" borderId="0" xfId="0" applyNumberFormat="1" applyFont="1" applyAlignment="1" applyProtection="1">
      <alignment horizontal="center" vertical="center"/>
      <protection locked="0"/>
    </xf>
    <xf numFmtId="0" fontId="5" fillId="0" borderId="0" xfId="0" applyFont="1" applyProtection="1">
      <protection locked="0"/>
    </xf>
    <xf numFmtId="0" fontId="4" fillId="0" borderId="0" xfId="1" applyFont="1" applyAlignment="1" applyProtection="1">
      <alignment horizontal="center" vertical="center" wrapText="1"/>
    </xf>
    <xf numFmtId="2" fontId="4" fillId="0" borderId="0" xfId="1" applyNumberFormat="1" applyFont="1" applyAlignment="1" applyProtection="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xf numFmtId="2" fontId="5" fillId="0" borderId="0" xfId="0" applyNumberFormat="1" applyFont="1"/>
    <xf numFmtId="0" fontId="5" fillId="0" borderId="0" xfId="0" applyFont="1" applyAlignment="1" applyProtection="1">
      <alignment horizontal="center" vertical="center"/>
      <protection locked="0"/>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7" fillId="0" borderId="5" xfId="2" applyFont="1" applyBorder="1" applyAlignment="1" applyProtection="1">
      <alignment horizontal="left" vertical="center" wrapText="1"/>
    </xf>
    <xf numFmtId="0" fontId="17" fillId="0" borderId="5" xfId="2" applyFont="1" applyBorder="1" applyAlignment="1" applyProtection="1">
      <alignment horizontal="center" vertical="center" wrapText="1"/>
    </xf>
    <xf numFmtId="1" fontId="17" fillId="0" borderId="5" xfId="2" applyNumberFormat="1" applyFont="1" applyBorder="1" applyAlignment="1" applyProtection="1">
      <alignment horizontal="center" vertical="center" wrapText="1"/>
    </xf>
    <xf numFmtId="4" fontId="4" fillId="4" borderId="18" xfId="3" applyNumberFormat="1" applyFont="1" applyFill="1" applyBorder="1" applyAlignment="1" applyProtection="1">
      <alignment horizontal="center" vertical="center" wrapText="1"/>
      <protection locked="0"/>
    </xf>
    <xf numFmtId="0" fontId="5" fillId="0" borderId="5" xfId="0" applyFont="1" applyBorder="1" applyAlignment="1">
      <alignment horizontal="left" vertical="center" wrapText="1"/>
    </xf>
    <xf numFmtId="1" fontId="5" fillId="0" borderId="5" xfId="0" applyNumberFormat="1" applyFont="1" applyBorder="1" applyAlignment="1">
      <alignment horizontal="center" vertical="center"/>
    </xf>
    <xf numFmtId="0" fontId="7" fillId="0" borderId="29" xfId="0" applyFont="1" applyBorder="1" applyAlignment="1">
      <alignment wrapText="1"/>
    </xf>
    <xf numFmtId="49" fontId="2" fillId="0" borderId="0" xfId="1" applyNumberFormat="1" applyFont="1" applyAlignment="1" applyProtection="1">
      <alignment horizontal="center" vertical="center" wrapText="1"/>
    </xf>
    <xf numFmtId="49" fontId="4" fillId="0" borderId="0" xfId="4" applyNumberFormat="1" applyFont="1" applyAlignment="1">
      <alignment vertical="center"/>
    </xf>
    <xf numFmtId="49" fontId="4" fillId="0" borderId="0" xfId="4" applyNumberFormat="1" applyFont="1" applyAlignment="1">
      <alignment horizontal="right" vertical="center"/>
    </xf>
    <xf numFmtId="49" fontId="7" fillId="0" borderId="0" xfId="0" applyNumberFormat="1" applyFont="1"/>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164" fontId="5" fillId="4" borderId="15" xfId="0" applyNumberFormat="1" applyFont="1" applyFill="1" applyBorder="1" applyAlignment="1" applyProtection="1">
      <alignment horizontal="center" vertical="center"/>
      <protection locked="0"/>
    </xf>
    <xf numFmtId="49" fontId="2" fillId="0" borderId="5" xfId="2" applyNumberFormat="1" applyFont="1" applyBorder="1" applyAlignment="1" applyProtection="1">
      <alignment horizontal="center" vertical="center" wrapText="1"/>
    </xf>
    <xf numFmtId="49" fontId="9" fillId="0" borderId="30"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23" fillId="0" borderId="0" xfId="0" applyFont="1" applyAlignment="1">
      <alignment horizontal="center"/>
    </xf>
    <xf numFmtId="0" fontId="20" fillId="0" borderId="0" xfId="0" applyFont="1"/>
    <xf numFmtId="0" fontId="20" fillId="0" borderId="0" xfId="0" applyFont="1" applyAlignment="1">
      <alignment horizontal="left" vertical="center"/>
    </xf>
    <xf numFmtId="49" fontId="24" fillId="0" borderId="1" xfId="0" applyNumberFormat="1" applyFont="1" applyBorder="1" applyAlignment="1">
      <alignment horizontal="left" vertical="center" wrapText="1"/>
    </xf>
    <xf numFmtId="0" fontId="24" fillId="0" borderId="26" xfId="0" applyFont="1" applyBorder="1" applyAlignment="1">
      <alignment horizontal="center" vertical="center" wrapText="1"/>
    </xf>
    <xf numFmtId="0" fontId="24" fillId="0" borderId="1" xfId="0" applyFont="1" applyBorder="1" applyAlignment="1">
      <alignment horizontal="center" vertical="center" wrapText="1"/>
    </xf>
    <xf numFmtId="4" fontId="3" fillId="4" borderId="1" xfId="3" applyNumberFormat="1" applyFont="1" applyFill="1" applyBorder="1" applyAlignment="1" applyProtection="1">
      <alignment horizontal="center" vertical="center" wrapText="1"/>
      <protection locked="0"/>
    </xf>
    <xf numFmtId="49" fontId="6" fillId="0" borderId="15" xfId="0" applyNumberFormat="1" applyFont="1" applyBorder="1" applyAlignment="1">
      <alignment horizontal="center" vertical="center" wrapText="1"/>
    </xf>
    <xf numFmtId="49" fontId="19" fillId="0" borderId="15"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4"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49" fontId="19" fillId="0" borderId="1" xfId="4"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25" fillId="0" borderId="5" xfId="1" applyFont="1" applyBorder="1" applyAlignment="1" applyProtection="1">
      <alignment horizontal="center" vertical="center" wrapText="1"/>
    </xf>
    <xf numFmtId="4" fontId="5" fillId="0" borderId="37"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49" fontId="19" fillId="0" borderId="3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5" fillId="0" borderId="39" xfId="0" applyNumberFormat="1" applyFont="1" applyBorder="1" applyAlignment="1">
      <alignment horizontal="left" vertical="center" wrapText="1"/>
    </xf>
    <xf numFmtId="49" fontId="5" fillId="0" borderId="39" xfId="0" applyNumberFormat="1" applyFont="1" applyBorder="1" applyAlignment="1">
      <alignment horizontal="center" vertical="center" wrapText="1"/>
    </xf>
    <xf numFmtId="0" fontId="5" fillId="0" borderId="39" xfId="0" applyFont="1" applyBorder="1" applyAlignment="1">
      <alignment horizontal="center" vertical="center"/>
    </xf>
    <xf numFmtId="4" fontId="4" fillId="4" borderId="39" xfId="4" applyNumberFormat="1" applyFont="1" applyFill="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9" xfId="4" applyNumberFormat="1" applyFont="1" applyBorder="1" applyAlignment="1">
      <alignment horizontal="center" vertical="center" wrapText="1"/>
    </xf>
    <xf numFmtId="0" fontId="5" fillId="0" borderId="39" xfId="4" applyFont="1" applyBorder="1" applyAlignment="1">
      <alignment horizontal="left" vertical="center" wrapText="1"/>
    </xf>
    <xf numFmtId="0" fontId="6" fillId="0" borderId="39" xfId="0" applyFont="1" applyBorder="1" applyAlignment="1">
      <alignment horizontal="center" vertical="center" wrapText="1"/>
    </xf>
    <xf numFmtId="4" fontId="5" fillId="4" borderId="39" xfId="4" applyNumberFormat="1" applyFont="1" applyFill="1" applyBorder="1" applyAlignment="1" applyProtection="1">
      <alignment horizontal="center" vertical="center" wrapText="1"/>
      <protection locked="0"/>
    </xf>
    <xf numFmtId="0" fontId="4" fillId="2" borderId="0" xfId="1" applyFont="1" applyFill="1" applyAlignment="1" applyProtection="1">
      <alignment horizontal="center" vertical="center" wrapText="1"/>
    </xf>
    <xf numFmtId="0" fontId="15"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19" fillId="0" borderId="1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2" borderId="33"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21"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justify" vertical="center" wrapText="1"/>
    </xf>
    <xf numFmtId="0" fontId="5" fillId="0" borderId="0" xfId="0" applyFont="1" applyAlignment="1">
      <alignment horizontal="justify" vertical="center"/>
    </xf>
    <xf numFmtId="49" fontId="5" fillId="0" borderId="25"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24"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9" fillId="0" borderId="40"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49" fontId="9" fillId="0" borderId="31"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1" fontId="5" fillId="0" borderId="2" xfId="0" applyNumberFormat="1" applyFont="1" applyBorder="1" applyAlignment="1">
      <alignment horizontal="center" vertical="center"/>
    </xf>
    <xf numFmtId="4" fontId="5" fillId="0" borderId="20" xfId="0" applyNumberFormat="1" applyFont="1" applyBorder="1" applyAlignment="1">
      <alignment horizontal="center" vertical="center" wrapText="1"/>
    </xf>
    <xf numFmtId="49" fontId="6" fillId="0" borderId="5" xfId="0"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0"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49" fontId="19" fillId="0" borderId="31" xfId="0" applyNumberFormat="1" applyFont="1" applyBorder="1" applyAlignment="1">
      <alignment horizontal="center" vertical="center" wrapText="1"/>
    </xf>
    <xf numFmtId="0" fontId="5" fillId="0" borderId="15" xfId="0" applyNumberFormat="1" applyFont="1" applyBorder="1" applyAlignment="1">
      <alignment horizontal="center" vertical="center"/>
    </xf>
    <xf numFmtId="0" fontId="2" fillId="3" borderId="41" xfId="1" applyFont="1" applyFill="1" applyBorder="1" applyAlignment="1" applyProtection="1">
      <alignment horizontal="center" vertical="center"/>
    </xf>
    <xf numFmtId="0" fontId="2" fillId="0" borderId="32" xfId="2" applyFont="1" applyBorder="1" applyAlignment="1" applyProtection="1">
      <alignment horizontal="center" vertical="center" wrapText="1"/>
    </xf>
    <xf numFmtId="49" fontId="19" fillId="0" borderId="3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15" xfId="0" applyNumberFormat="1" applyFont="1" applyBorder="1" applyAlignment="1">
      <alignment horizontal="left" vertical="center" wrapText="1"/>
    </xf>
    <xf numFmtId="0" fontId="6" fillId="0" borderId="15" xfId="0" applyNumberFormat="1" applyFont="1" applyBorder="1" applyAlignment="1">
      <alignment horizontal="center" vertical="center"/>
    </xf>
    <xf numFmtId="49" fontId="6" fillId="0" borderId="5" xfId="0" applyNumberFormat="1" applyFont="1" applyBorder="1" applyAlignment="1">
      <alignment horizontal="left" vertical="center" wrapText="1"/>
    </xf>
    <xf numFmtId="0" fontId="6" fillId="0" borderId="5" xfId="0" applyNumberFormat="1" applyFont="1" applyBorder="1" applyAlignment="1">
      <alignment horizontal="center" vertical="center"/>
    </xf>
    <xf numFmtId="0" fontId="14" fillId="0" borderId="1"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xf>
    <xf numFmtId="0" fontId="2" fillId="3" borderId="30"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5" fillId="0" borderId="5" xfId="0" applyNumberFormat="1" applyFont="1" applyBorder="1" applyAlignment="1">
      <alignment horizontal="center" vertical="center" wrapText="1"/>
    </xf>
    <xf numFmtId="49" fontId="9" fillId="0" borderId="42" xfId="0" applyNumberFormat="1" applyFont="1" applyBorder="1" applyAlignment="1">
      <alignment horizontal="center" vertical="center" wrapText="1"/>
    </xf>
    <xf numFmtId="49" fontId="9" fillId="0" borderId="30" xfId="4" applyNumberFormat="1" applyFont="1" applyBorder="1" applyAlignment="1">
      <alignment horizontal="center" vertical="center" wrapText="1"/>
    </xf>
    <xf numFmtId="49" fontId="9" fillId="0" borderId="38" xfId="4" applyNumberFormat="1" applyFont="1" applyBorder="1" applyAlignment="1">
      <alignment horizontal="center" vertical="center" wrapText="1"/>
    </xf>
    <xf numFmtId="49" fontId="9" fillId="0" borderId="32" xfId="4"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xf>
    <xf numFmtId="0" fontId="7" fillId="0" borderId="1" xfId="0" applyFont="1" applyBorder="1"/>
    <xf numFmtId="0" fontId="4" fillId="0" borderId="1" xfId="0" applyFont="1" applyBorder="1" applyAlignment="1">
      <alignment horizontal="right" vertical="center"/>
    </xf>
    <xf numFmtId="4" fontId="4" fillId="0" borderId="1" xfId="0" applyNumberFormat="1" applyFont="1" applyBorder="1" applyAlignment="1">
      <alignment horizontal="center" vertical="center"/>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cellXfs>
  <cellStyles count="6">
    <cellStyle name="Įprastas 2" xfId="5" xr:uid="{7B2FC5F9-26DE-41CD-96A4-516864D5524F}"/>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M153"/>
  <sheetViews>
    <sheetView topLeftCell="A46" zoomScale="70" zoomScaleNormal="70" workbookViewId="0">
      <selection activeCell="G152" sqref="G152"/>
    </sheetView>
  </sheetViews>
  <sheetFormatPr defaultColWidth="9.109375" defaultRowHeight="13.8" x14ac:dyDescent="0.25"/>
  <cols>
    <col min="1" max="1" width="40.77734375" style="16" customWidth="1"/>
    <col min="2" max="2" width="10.77734375" style="16" customWidth="1"/>
    <col min="3" max="3" width="80.77734375" style="10" customWidth="1"/>
    <col min="4" max="4" width="10.77734375" style="9" customWidth="1"/>
    <col min="5" max="5" width="17.77734375" style="50" customWidth="1"/>
    <col min="6" max="6" width="17.77734375" style="11" customWidth="1"/>
    <col min="7" max="7" width="17.77734375" style="9" customWidth="1"/>
    <col min="8" max="8" width="17.77734375" style="12" customWidth="1"/>
    <col min="9" max="9" width="17.77734375" style="6" customWidth="1"/>
    <col min="10" max="16384" width="9.109375" style="6"/>
  </cols>
  <sheetData>
    <row r="1" spans="1:7" ht="19.95" customHeight="1" x14ac:dyDescent="0.25">
      <c r="A1" s="149" t="s">
        <v>377</v>
      </c>
      <c r="B1" s="150"/>
      <c r="C1" s="150"/>
      <c r="D1" s="150"/>
      <c r="E1" s="150"/>
      <c r="F1" s="150"/>
      <c r="G1" s="150"/>
    </row>
    <row r="2" spans="1:7" ht="19.95" customHeight="1" thickBot="1" x14ac:dyDescent="0.3">
      <c r="A2" s="1"/>
      <c r="B2" s="1"/>
      <c r="C2" s="1"/>
      <c r="D2" s="1"/>
      <c r="E2" s="46"/>
      <c r="F2" s="1"/>
      <c r="G2" s="1"/>
    </row>
    <row r="3" spans="1:7" ht="19.95" customHeight="1" x14ac:dyDescent="0.25">
      <c r="A3" s="151" t="s">
        <v>0</v>
      </c>
      <c r="B3" s="151"/>
      <c r="C3" s="151"/>
      <c r="D3" s="151"/>
      <c r="E3" s="151"/>
      <c r="F3" s="151"/>
      <c r="G3" s="152"/>
    </row>
    <row r="4" spans="1:7" ht="49.95" customHeight="1" thickBot="1" x14ac:dyDescent="0.3">
      <c r="A4" s="30" t="s">
        <v>1</v>
      </c>
      <c r="B4" s="30" t="s">
        <v>2</v>
      </c>
      <c r="C4" s="30" t="s">
        <v>3</v>
      </c>
      <c r="D4" s="30" t="s">
        <v>4</v>
      </c>
      <c r="E4" s="47" t="s">
        <v>5</v>
      </c>
      <c r="F4" s="131" t="s">
        <v>386</v>
      </c>
      <c r="G4" s="31" t="s">
        <v>6</v>
      </c>
    </row>
    <row r="5" spans="1:7" ht="30" customHeight="1" x14ac:dyDescent="0.25">
      <c r="A5" s="17" t="s">
        <v>7</v>
      </c>
      <c r="B5" s="19" t="s">
        <v>8</v>
      </c>
      <c r="C5" s="18" t="s">
        <v>9</v>
      </c>
      <c r="D5" s="19" t="s">
        <v>10</v>
      </c>
      <c r="E5" s="111">
        <v>1.641</v>
      </c>
      <c r="F5" s="20"/>
      <c r="G5" s="21">
        <f>ROUND(E5*F5,2)</f>
        <v>0</v>
      </c>
    </row>
    <row r="6" spans="1:7" ht="30" customHeight="1" x14ac:dyDescent="0.25">
      <c r="A6" s="15" t="s">
        <v>7</v>
      </c>
      <c r="B6" s="55" t="s">
        <v>11</v>
      </c>
      <c r="C6" s="54" t="s">
        <v>12</v>
      </c>
      <c r="D6" s="55" t="s">
        <v>13</v>
      </c>
      <c r="E6" s="112">
        <v>1</v>
      </c>
      <c r="F6" s="56"/>
      <c r="G6" s="22">
        <f>ROUND(E6*F6,2)</f>
        <v>0</v>
      </c>
    </row>
    <row r="7" spans="1:7" ht="30" customHeight="1" x14ac:dyDescent="0.25">
      <c r="A7" s="15" t="s">
        <v>7</v>
      </c>
      <c r="B7" s="55" t="s">
        <v>14</v>
      </c>
      <c r="C7" s="54" t="s">
        <v>15</v>
      </c>
      <c r="D7" s="55" t="s">
        <v>16</v>
      </c>
      <c r="E7" s="112">
        <v>1.4</v>
      </c>
      <c r="F7" s="56"/>
      <c r="G7" s="22">
        <f t="shared" ref="G7:G70" si="0">ROUND(E7*F7,2)</f>
        <v>0</v>
      </c>
    </row>
    <row r="8" spans="1:7" ht="30" customHeight="1" x14ac:dyDescent="0.25">
      <c r="A8" s="15" t="s">
        <v>7</v>
      </c>
      <c r="B8" s="55" t="s">
        <v>17</v>
      </c>
      <c r="C8" s="54" t="s">
        <v>18</v>
      </c>
      <c r="D8" s="55" t="s">
        <v>13</v>
      </c>
      <c r="E8" s="112">
        <v>5</v>
      </c>
      <c r="F8" s="56"/>
      <c r="G8" s="22">
        <f t="shared" si="0"/>
        <v>0</v>
      </c>
    </row>
    <row r="9" spans="1:7" ht="30" customHeight="1" x14ac:dyDescent="0.25">
      <c r="A9" s="15" t="s">
        <v>7</v>
      </c>
      <c r="B9" s="55" t="s">
        <v>19</v>
      </c>
      <c r="C9" s="54" t="s">
        <v>20</v>
      </c>
      <c r="D9" s="55" t="s">
        <v>16</v>
      </c>
      <c r="E9" s="112">
        <v>4</v>
      </c>
      <c r="F9" s="56"/>
      <c r="G9" s="22">
        <f t="shared" si="0"/>
        <v>0</v>
      </c>
    </row>
    <row r="10" spans="1:7" ht="30" customHeight="1" x14ac:dyDescent="0.25">
      <c r="A10" s="15" t="s">
        <v>7</v>
      </c>
      <c r="B10" s="55" t="s">
        <v>21</v>
      </c>
      <c r="C10" s="54" t="s">
        <v>22</v>
      </c>
      <c r="D10" s="55" t="s">
        <v>13</v>
      </c>
      <c r="E10" s="112">
        <v>3</v>
      </c>
      <c r="F10" s="56"/>
      <c r="G10" s="22">
        <f t="shared" si="0"/>
        <v>0</v>
      </c>
    </row>
    <row r="11" spans="1:7" ht="30" customHeight="1" x14ac:dyDescent="0.25">
      <c r="A11" s="15" t="s">
        <v>7</v>
      </c>
      <c r="B11" s="55" t="s">
        <v>23</v>
      </c>
      <c r="C11" s="54" t="s">
        <v>24</v>
      </c>
      <c r="D11" s="55" t="s">
        <v>16</v>
      </c>
      <c r="E11" s="112">
        <v>1.1399999999999999</v>
      </c>
      <c r="F11" s="56"/>
      <c r="G11" s="22">
        <f t="shared" si="0"/>
        <v>0</v>
      </c>
    </row>
    <row r="12" spans="1:7" ht="54" customHeight="1" x14ac:dyDescent="0.25">
      <c r="A12" s="15" t="s">
        <v>7</v>
      </c>
      <c r="B12" s="55" t="s">
        <v>25</v>
      </c>
      <c r="C12" s="118" t="s">
        <v>378</v>
      </c>
      <c r="D12" s="119" t="s">
        <v>198</v>
      </c>
      <c r="E12" s="120">
        <v>1</v>
      </c>
      <c r="F12" s="56"/>
      <c r="G12" s="22">
        <f t="shared" si="0"/>
        <v>0</v>
      </c>
    </row>
    <row r="13" spans="1:7" ht="30" customHeight="1" x14ac:dyDescent="0.25">
      <c r="A13" s="15" t="s">
        <v>7</v>
      </c>
      <c r="B13" s="55" t="s">
        <v>28</v>
      </c>
      <c r="C13" s="54" t="s">
        <v>26</v>
      </c>
      <c r="D13" s="55" t="s">
        <v>27</v>
      </c>
      <c r="E13" s="112">
        <v>116</v>
      </c>
      <c r="F13" s="56"/>
      <c r="G13" s="22">
        <f t="shared" si="0"/>
        <v>0</v>
      </c>
    </row>
    <row r="14" spans="1:7" ht="30" customHeight="1" x14ac:dyDescent="0.25">
      <c r="A14" s="15" t="s">
        <v>7</v>
      </c>
      <c r="B14" s="55" t="s">
        <v>29</v>
      </c>
      <c r="C14" s="54" t="s">
        <v>373</v>
      </c>
      <c r="D14" s="55" t="s">
        <v>16</v>
      </c>
      <c r="E14" s="112">
        <v>2.7</v>
      </c>
      <c r="F14" s="56"/>
      <c r="G14" s="22">
        <f t="shared" si="0"/>
        <v>0</v>
      </c>
    </row>
    <row r="15" spans="1:7" ht="30" customHeight="1" x14ac:dyDescent="0.25">
      <c r="A15" s="15" t="s">
        <v>7</v>
      </c>
      <c r="B15" s="55" t="s">
        <v>31</v>
      </c>
      <c r="C15" s="54" t="s">
        <v>30</v>
      </c>
      <c r="D15" s="55" t="s">
        <v>13</v>
      </c>
      <c r="E15" s="112">
        <v>21</v>
      </c>
      <c r="F15" s="56"/>
      <c r="G15" s="22">
        <f t="shared" si="0"/>
        <v>0</v>
      </c>
    </row>
    <row r="16" spans="1:7" ht="30" customHeight="1" x14ac:dyDescent="0.25">
      <c r="A16" s="15" t="s">
        <v>7</v>
      </c>
      <c r="B16" s="55" t="s">
        <v>33</v>
      </c>
      <c r="C16" s="54" t="s">
        <v>32</v>
      </c>
      <c r="D16" s="55" t="s">
        <v>13</v>
      </c>
      <c r="E16" s="112">
        <v>10</v>
      </c>
      <c r="F16" s="56"/>
      <c r="G16" s="22">
        <f t="shared" si="0"/>
        <v>0</v>
      </c>
    </row>
    <row r="17" spans="1:7" ht="30" customHeight="1" x14ac:dyDescent="0.25">
      <c r="A17" s="15" t="s">
        <v>7</v>
      </c>
      <c r="B17" s="55" t="s">
        <v>35</v>
      </c>
      <c r="C17" s="54" t="s">
        <v>34</v>
      </c>
      <c r="D17" s="55" t="s">
        <v>13</v>
      </c>
      <c r="E17" s="112">
        <v>16</v>
      </c>
      <c r="F17" s="56"/>
      <c r="G17" s="22">
        <f t="shared" si="0"/>
        <v>0</v>
      </c>
    </row>
    <row r="18" spans="1:7" ht="30" customHeight="1" x14ac:dyDescent="0.25">
      <c r="A18" s="15" t="s">
        <v>7</v>
      </c>
      <c r="B18" s="55" t="s">
        <v>37</v>
      </c>
      <c r="C18" s="54" t="s">
        <v>36</v>
      </c>
      <c r="D18" s="55" t="s">
        <v>13</v>
      </c>
      <c r="E18" s="112">
        <v>6</v>
      </c>
      <c r="F18" s="56"/>
      <c r="G18" s="22">
        <f t="shared" si="0"/>
        <v>0</v>
      </c>
    </row>
    <row r="19" spans="1:7" ht="30" customHeight="1" x14ac:dyDescent="0.25">
      <c r="A19" s="15" t="s">
        <v>7</v>
      </c>
      <c r="B19" s="55" t="s">
        <v>39</v>
      </c>
      <c r="C19" s="54" t="s">
        <v>38</v>
      </c>
      <c r="D19" s="55" t="s">
        <v>13</v>
      </c>
      <c r="E19" s="112">
        <v>38</v>
      </c>
      <c r="F19" s="56"/>
      <c r="G19" s="22">
        <f t="shared" si="0"/>
        <v>0</v>
      </c>
    </row>
    <row r="20" spans="1:7" ht="30" customHeight="1" x14ac:dyDescent="0.25">
      <c r="A20" s="15" t="s">
        <v>7</v>
      </c>
      <c r="B20" s="55" t="s">
        <v>41</v>
      </c>
      <c r="C20" s="54" t="s">
        <v>379</v>
      </c>
      <c r="D20" s="55" t="s">
        <v>40</v>
      </c>
      <c r="E20" s="112">
        <v>1.7</v>
      </c>
      <c r="F20" s="56"/>
      <c r="G20" s="22">
        <f t="shared" si="0"/>
        <v>0</v>
      </c>
    </row>
    <row r="21" spans="1:7" ht="30" customHeight="1" x14ac:dyDescent="0.25">
      <c r="A21" s="15" t="s">
        <v>7</v>
      </c>
      <c r="B21" s="55" t="s">
        <v>43</v>
      </c>
      <c r="C21" s="54" t="s">
        <v>42</v>
      </c>
      <c r="D21" s="55" t="s">
        <v>27</v>
      </c>
      <c r="E21" s="112">
        <v>11260</v>
      </c>
      <c r="F21" s="56"/>
      <c r="G21" s="22">
        <f t="shared" si="0"/>
        <v>0</v>
      </c>
    </row>
    <row r="22" spans="1:7" ht="30" customHeight="1" x14ac:dyDescent="0.25">
      <c r="A22" s="15" t="s">
        <v>7</v>
      </c>
      <c r="B22" s="55" t="s">
        <v>44</v>
      </c>
      <c r="C22" s="2" t="s">
        <v>380</v>
      </c>
      <c r="D22" s="14" t="s">
        <v>16</v>
      </c>
      <c r="E22" s="91">
        <v>630</v>
      </c>
      <c r="F22" s="3"/>
      <c r="G22" s="22">
        <f t="shared" si="0"/>
        <v>0</v>
      </c>
    </row>
    <row r="23" spans="1:7" ht="30" customHeight="1" x14ac:dyDescent="0.25">
      <c r="A23" s="15" t="s">
        <v>7</v>
      </c>
      <c r="B23" s="55" t="s">
        <v>45</v>
      </c>
      <c r="C23" s="2" t="s">
        <v>389</v>
      </c>
      <c r="D23" s="14" t="s">
        <v>16</v>
      </c>
      <c r="E23" s="91">
        <v>271</v>
      </c>
      <c r="F23" s="121">
        <v>-11.2</v>
      </c>
      <c r="G23" s="22">
        <f t="shared" si="0"/>
        <v>-3035.2</v>
      </c>
    </row>
    <row r="24" spans="1:7" ht="30" customHeight="1" x14ac:dyDescent="0.25">
      <c r="A24" s="15" t="s">
        <v>7</v>
      </c>
      <c r="B24" s="55" t="s">
        <v>47</v>
      </c>
      <c r="C24" s="2" t="s">
        <v>46</v>
      </c>
      <c r="D24" s="14" t="s">
        <v>13</v>
      </c>
      <c r="E24" s="91">
        <v>2</v>
      </c>
      <c r="F24" s="3"/>
      <c r="G24" s="22">
        <f t="shared" si="0"/>
        <v>0</v>
      </c>
    </row>
    <row r="25" spans="1:7" ht="30" customHeight="1" x14ac:dyDescent="0.25">
      <c r="A25" s="15" t="s">
        <v>7</v>
      </c>
      <c r="B25" s="55" t="s">
        <v>49</v>
      </c>
      <c r="C25" s="2" t="s">
        <v>48</v>
      </c>
      <c r="D25" s="14" t="s">
        <v>13</v>
      </c>
      <c r="E25" s="91">
        <v>2</v>
      </c>
      <c r="F25" s="3"/>
      <c r="G25" s="22">
        <f t="shared" si="0"/>
        <v>0</v>
      </c>
    </row>
    <row r="26" spans="1:7" ht="30" customHeight="1" x14ac:dyDescent="0.25">
      <c r="A26" s="15" t="s">
        <v>7</v>
      </c>
      <c r="B26" s="55" t="s">
        <v>51</v>
      </c>
      <c r="C26" s="2" t="s">
        <v>50</v>
      </c>
      <c r="D26" s="14" t="s">
        <v>13</v>
      </c>
      <c r="E26" s="91">
        <v>1</v>
      </c>
      <c r="F26" s="3"/>
      <c r="G26" s="22">
        <f t="shared" si="0"/>
        <v>0</v>
      </c>
    </row>
    <row r="27" spans="1:7" ht="30" customHeight="1" x14ac:dyDescent="0.25">
      <c r="A27" s="15" t="s">
        <v>7</v>
      </c>
      <c r="B27" s="55" t="s">
        <v>54</v>
      </c>
      <c r="C27" s="2" t="s">
        <v>52</v>
      </c>
      <c r="D27" s="14" t="s">
        <v>53</v>
      </c>
      <c r="E27" s="91">
        <v>28</v>
      </c>
      <c r="F27" s="3"/>
      <c r="G27" s="22">
        <f t="shared" si="0"/>
        <v>0</v>
      </c>
    </row>
    <row r="28" spans="1:7" ht="30" customHeight="1" x14ac:dyDescent="0.25">
      <c r="A28" s="15" t="s">
        <v>7</v>
      </c>
      <c r="B28" s="55" t="s">
        <v>56</v>
      </c>
      <c r="C28" s="2" t="s">
        <v>55</v>
      </c>
      <c r="D28" s="14" t="s">
        <v>53</v>
      </c>
      <c r="E28" s="91">
        <v>38</v>
      </c>
      <c r="F28" s="3"/>
      <c r="G28" s="22">
        <f t="shared" si="0"/>
        <v>0</v>
      </c>
    </row>
    <row r="29" spans="1:7" ht="30" customHeight="1" x14ac:dyDescent="0.25">
      <c r="A29" s="15" t="s">
        <v>7</v>
      </c>
      <c r="B29" s="55" t="s">
        <v>58</v>
      </c>
      <c r="C29" s="2" t="s">
        <v>57</v>
      </c>
      <c r="D29" s="14" t="s">
        <v>27</v>
      </c>
      <c r="E29" s="91">
        <v>65</v>
      </c>
      <c r="F29" s="3"/>
      <c r="G29" s="22">
        <f t="shared" si="0"/>
        <v>0</v>
      </c>
    </row>
    <row r="30" spans="1:7" ht="30" customHeight="1" x14ac:dyDescent="0.25">
      <c r="A30" s="15" t="s">
        <v>7</v>
      </c>
      <c r="B30" s="55" t="s">
        <v>60</v>
      </c>
      <c r="C30" s="2" t="s">
        <v>59</v>
      </c>
      <c r="D30" s="14" t="s">
        <v>53</v>
      </c>
      <c r="E30" s="91">
        <v>18</v>
      </c>
      <c r="F30" s="3"/>
      <c r="G30" s="22">
        <f t="shared" si="0"/>
        <v>0</v>
      </c>
    </row>
    <row r="31" spans="1:7" ht="30" customHeight="1" x14ac:dyDescent="0.25">
      <c r="A31" s="15" t="s">
        <v>7</v>
      </c>
      <c r="B31" s="55" t="s">
        <v>62</v>
      </c>
      <c r="C31" s="2" t="s">
        <v>61</v>
      </c>
      <c r="D31" s="14" t="s">
        <v>53</v>
      </c>
      <c r="E31" s="91">
        <v>49</v>
      </c>
      <c r="F31" s="3"/>
      <c r="G31" s="22">
        <f t="shared" si="0"/>
        <v>0</v>
      </c>
    </row>
    <row r="32" spans="1:7" ht="30" customHeight="1" x14ac:dyDescent="0.25">
      <c r="A32" s="15" t="s">
        <v>7</v>
      </c>
      <c r="B32" s="55" t="s">
        <v>64</v>
      </c>
      <c r="C32" s="2" t="s">
        <v>63</v>
      </c>
      <c r="D32" s="14" t="s">
        <v>53</v>
      </c>
      <c r="E32" s="91">
        <v>9.5</v>
      </c>
      <c r="F32" s="3"/>
      <c r="G32" s="22">
        <f t="shared" si="0"/>
        <v>0</v>
      </c>
    </row>
    <row r="33" spans="1:9" ht="30" customHeight="1" x14ac:dyDescent="0.25">
      <c r="A33" s="15" t="s">
        <v>7</v>
      </c>
      <c r="B33" s="55" t="s">
        <v>66</v>
      </c>
      <c r="C33" s="2" t="s">
        <v>65</v>
      </c>
      <c r="D33" s="14" t="s">
        <v>53</v>
      </c>
      <c r="E33" s="91">
        <v>7</v>
      </c>
      <c r="F33" s="3"/>
      <c r="G33" s="22">
        <f t="shared" si="0"/>
        <v>0</v>
      </c>
    </row>
    <row r="34" spans="1:9" ht="30" customHeight="1" x14ac:dyDescent="0.25">
      <c r="A34" s="15" t="s">
        <v>7</v>
      </c>
      <c r="B34" s="55" t="s">
        <v>68</v>
      </c>
      <c r="C34" s="2" t="s">
        <v>67</v>
      </c>
      <c r="D34" s="14" t="s">
        <v>16</v>
      </c>
      <c r="E34" s="91">
        <v>35</v>
      </c>
      <c r="F34" s="3"/>
      <c r="G34" s="22">
        <f t="shared" si="0"/>
        <v>0</v>
      </c>
    </row>
    <row r="35" spans="1:9" ht="40.799999999999997" customHeight="1" x14ac:dyDescent="0.25">
      <c r="A35" s="15" t="s">
        <v>7</v>
      </c>
      <c r="B35" s="55" t="s">
        <v>69</v>
      </c>
      <c r="C35" s="2" t="s">
        <v>381</v>
      </c>
      <c r="D35" s="14" t="s">
        <v>40</v>
      </c>
      <c r="E35" s="91">
        <v>130.80000000000001</v>
      </c>
      <c r="F35" s="3"/>
      <c r="G35" s="22">
        <f t="shared" si="0"/>
        <v>0</v>
      </c>
    </row>
    <row r="36" spans="1:9" ht="30" customHeight="1" thickBot="1" x14ac:dyDescent="0.3">
      <c r="A36" s="15" t="s">
        <v>7</v>
      </c>
      <c r="B36" s="55" t="s">
        <v>71</v>
      </c>
      <c r="C36" s="2" t="s">
        <v>70</v>
      </c>
      <c r="D36" s="14" t="s">
        <v>16</v>
      </c>
      <c r="E36" s="91">
        <v>2918</v>
      </c>
      <c r="F36" s="3"/>
      <c r="G36" s="22">
        <f t="shared" si="0"/>
        <v>0</v>
      </c>
    </row>
    <row r="37" spans="1:9" ht="30" customHeight="1" thickBot="1" x14ac:dyDescent="0.3">
      <c r="A37" s="23" t="s">
        <v>7</v>
      </c>
      <c r="B37" s="25" t="s">
        <v>385</v>
      </c>
      <c r="C37" s="24" t="s">
        <v>72</v>
      </c>
      <c r="D37" s="25" t="s">
        <v>16</v>
      </c>
      <c r="E37" s="113">
        <v>1251</v>
      </c>
      <c r="F37" s="26"/>
      <c r="G37" s="27">
        <f t="shared" si="0"/>
        <v>0</v>
      </c>
      <c r="H37" s="37" t="s">
        <v>73</v>
      </c>
      <c r="I37" s="38">
        <f>SUM(G5:G37)</f>
        <v>-3035.2</v>
      </c>
    </row>
    <row r="38" spans="1:9" s="7" customFormat="1" ht="30" customHeight="1" x14ac:dyDescent="0.25">
      <c r="A38" s="53" t="s">
        <v>74</v>
      </c>
      <c r="B38" s="55" t="s">
        <v>75</v>
      </c>
      <c r="C38" s="54" t="s">
        <v>382</v>
      </c>
      <c r="D38" s="55" t="s">
        <v>16</v>
      </c>
      <c r="E38" s="112">
        <v>1755</v>
      </c>
      <c r="F38" s="107"/>
      <c r="G38" s="57">
        <f t="shared" si="0"/>
        <v>0</v>
      </c>
      <c r="H38" s="8"/>
    </row>
    <row r="39" spans="1:9" s="7" customFormat="1" ht="30" customHeight="1" x14ac:dyDescent="0.25">
      <c r="A39" s="15" t="s">
        <v>74</v>
      </c>
      <c r="B39" s="14" t="s">
        <v>76</v>
      </c>
      <c r="C39" s="2" t="s">
        <v>77</v>
      </c>
      <c r="D39" s="14" t="s">
        <v>16</v>
      </c>
      <c r="E39" s="91">
        <v>7566</v>
      </c>
      <c r="F39" s="5"/>
      <c r="G39" s="22">
        <f t="shared" si="0"/>
        <v>0</v>
      </c>
      <c r="H39" s="8"/>
    </row>
    <row r="40" spans="1:9" s="7" customFormat="1" ht="30" customHeight="1" x14ac:dyDescent="0.25">
      <c r="A40" s="15" t="s">
        <v>74</v>
      </c>
      <c r="B40" s="14" t="s">
        <v>78</v>
      </c>
      <c r="C40" s="2" t="s">
        <v>79</v>
      </c>
      <c r="D40" s="14" t="s">
        <v>27</v>
      </c>
      <c r="E40" s="91">
        <v>20808</v>
      </c>
      <c r="F40" s="5"/>
      <c r="G40" s="22">
        <f t="shared" si="0"/>
        <v>0</v>
      </c>
      <c r="H40" s="8"/>
    </row>
    <row r="41" spans="1:9" s="7" customFormat="1" ht="30" customHeight="1" x14ac:dyDescent="0.25">
      <c r="A41" s="15" t="s">
        <v>74</v>
      </c>
      <c r="B41" s="14" t="s">
        <v>80</v>
      </c>
      <c r="C41" s="2" t="s">
        <v>81</v>
      </c>
      <c r="D41" s="14" t="s">
        <v>27</v>
      </c>
      <c r="E41" s="91">
        <v>20808</v>
      </c>
      <c r="F41" s="5"/>
      <c r="G41" s="22">
        <f t="shared" si="0"/>
        <v>0</v>
      </c>
      <c r="H41" s="8"/>
    </row>
    <row r="42" spans="1:9" s="7" customFormat="1" ht="30" customHeight="1" x14ac:dyDescent="0.25">
      <c r="A42" s="15" t="s">
        <v>74</v>
      </c>
      <c r="B42" s="14" t="s">
        <v>82</v>
      </c>
      <c r="C42" s="2" t="s">
        <v>83</v>
      </c>
      <c r="D42" s="14" t="s">
        <v>16</v>
      </c>
      <c r="E42" s="91">
        <v>6243</v>
      </c>
      <c r="F42" s="5"/>
      <c r="G42" s="22">
        <f t="shared" si="0"/>
        <v>0</v>
      </c>
      <c r="H42" s="8"/>
    </row>
    <row r="43" spans="1:9" s="7" customFormat="1" ht="30" customHeight="1" thickBot="1" x14ac:dyDescent="0.3">
      <c r="A43" s="15" t="s">
        <v>74</v>
      </c>
      <c r="B43" s="14" t="s">
        <v>84</v>
      </c>
      <c r="C43" s="2" t="s">
        <v>85</v>
      </c>
      <c r="D43" s="14" t="s">
        <v>27</v>
      </c>
      <c r="E43" s="91">
        <v>17717</v>
      </c>
      <c r="F43" s="5"/>
      <c r="G43" s="22">
        <f t="shared" si="0"/>
        <v>0</v>
      </c>
      <c r="H43" s="34"/>
    </row>
    <row r="44" spans="1:9" s="7" customFormat="1" ht="30" customHeight="1" thickBot="1" x14ac:dyDescent="0.3">
      <c r="A44" s="23" t="s">
        <v>74</v>
      </c>
      <c r="B44" s="25" t="s">
        <v>86</v>
      </c>
      <c r="C44" s="24" t="s">
        <v>87</v>
      </c>
      <c r="D44" s="25" t="s">
        <v>27</v>
      </c>
      <c r="E44" s="113">
        <v>3127</v>
      </c>
      <c r="F44" s="29"/>
      <c r="G44" s="27">
        <f t="shared" si="0"/>
        <v>0</v>
      </c>
      <c r="H44" s="37" t="s">
        <v>88</v>
      </c>
      <c r="I44" s="38">
        <f>SUM(G38:G44)</f>
        <v>0</v>
      </c>
    </row>
    <row r="45" spans="1:9" s="7" customFormat="1" ht="30" customHeight="1" x14ac:dyDescent="0.25">
      <c r="A45" s="53" t="s">
        <v>89</v>
      </c>
      <c r="B45" s="55" t="s">
        <v>90</v>
      </c>
      <c r="C45" s="54" t="s">
        <v>91</v>
      </c>
      <c r="D45" s="55" t="s">
        <v>16</v>
      </c>
      <c r="E45" s="112">
        <v>4375</v>
      </c>
      <c r="F45" s="58"/>
      <c r="G45" s="57">
        <f t="shared" si="0"/>
        <v>0</v>
      </c>
      <c r="H45" s="153" t="s">
        <v>387</v>
      </c>
    </row>
    <row r="46" spans="1:9" s="7" customFormat="1" ht="30" customHeight="1" x14ac:dyDescent="0.25">
      <c r="A46" s="15" t="s">
        <v>89</v>
      </c>
      <c r="B46" s="55" t="s">
        <v>92</v>
      </c>
      <c r="C46" s="54" t="s">
        <v>93</v>
      </c>
      <c r="D46" s="55" t="s">
        <v>27</v>
      </c>
      <c r="E46" s="112">
        <v>14247</v>
      </c>
      <c r="F46" s="58"/>
      <c r="G46" s="22">
        <f t="shared" si="0"/>
        <v>0</v>
      </c>
      <c r="H46" s="154"/>
    </row>
    <row r="47" spans="1:9" s="7" customFormat="1" ht="30" customHeight="1" x14ac:dyDescent="0.25">
      <c r="A47" s="15" t="s">
        <v>89</v>
      </c>
      <c r="B47" s="55" t="s">
        <v>94</v>
      </c>
      <c r="C47" s="54" t="s">
        <v>95</v>
      </c>
      <c r="D47" s="55" t="s">
        <v>27</v>
      </c>
      <c r="E47" s="112">
        <v>13110</v>
      </c>
      <c r="F47" s="58"/>
      <c r="G47" s="22">
        <f t="shared" si="0"/>
        <v>0</v>
      </c>
      <c r="H47" s="154"/>
    </row>
    <row r="48" spans="1:9" s="7" customFormat="1" ht="30" customHeight="1" x14ac:dyDescent="0.25">
      <c r="A48" s="15" t="s">
        <v>89</v>
      </c>
      <c r="B48" s="55" t="s">
        <v>96</v>
      </c>
      <c r="C48" s="54" t="s">
        <v>97</v>
      </c>
      <c r="D48" s="55" t="s">
        <v>27</v>
      </c>
      <c r="E48" s="112">
        <v>13110</v>
      </c>
      <c r="F48" s="58"/>
      <c r="G48" s="22">
        <f t="shared" si="0"/>
        <v>0</v>
      </c>
      <c r="H48" s="154"/>
    </row>
    <row r="49" spans="1:9" s="7" customFormat="1" ht="30" customHeight="1" x14ac:dyDescent="0.25">
      <c r="A49" s="15" t="s">
        <v>89</v>
      </c>
      <c r="B49" s="55" t="s">
        <v>98</v>
      </c>
      <c r="C49" s="54" t="s">
        <v>99</v>
      </c>
      <c r="D49" s="55" t="s">
        <v>27</v>
      </c>
      <c r="E49" s="112">
        <v>13031</v>
      </c>
      <c r="F49" s="58"/>
      <c r="G49" s="22">
        <f t="shared" si="0"/>
        <v>0</v>
      </c>
      <c r="H49" s="154"/>
    </row>
    <row r="50" spans="1:9" s="7" customFormat="1" ht="30" customHeight="1" x14ac:dyDescent="0.25">
      <c r="A50" s="15" t="s">
        <v>89</v>
      </c>
      <c r="B50" s="55" t="s">
        <v>100</v>
      </c>
      <c r="C50" s="54" t="s">
        <v>97</v>
      </c>
      <c r="D50" s="55" t="s">
        <v>27</v>
      </c>
      <c r="E50" s="112">
        <v>13031</v>
      </c>
      <c r="F50" s="58"/>
      <c r="G50" s="22">
        <f t="shared" si="0"/>
        <v>0</v>
      </c>
      <c r="H50" s="154"/>
    </row>
    <row r="51" spans="1:9" s="7" customFormat="1" ht="30" customHeight="1" x14ac:dyDescent="0.25">
      <c r="A51" s="15" t="s">
        <v>89</v>
      </c>
      <c r="B51" s="55" t="s">
        <v>101</v>
      </c>
      <c r="C51" s="2" t="s">
        <v>102</v>
      </c>
      <c r="D51" s="14" t="s">
        <v>27</v>
      </c>
      <c r="E51" s="91">
        <v>12979</v>
      </c>
      <c r="F51" s="13"/>
      <c r="G51" s="22">
        <f t="shared" si="0"/>
        <v>0</v>
      </c>
      <c r="H51" s="154"/>
    </row>
    <row r="52" spans="1:9" s="7" customFormat="1" ht="30" customHeight="1" x14ac:dyDescent="0.25">
      <c r="A52" s="15" t="s">
        <v>89</v>
      </c>
      <c r="B52" s="55" t="s">
        <v>103</v>
      </c>
      <c r="C52" s="2" t="s">
        <v>104</v>
      </c>
      <c r="D52" s="14" t="s">
        <v>53</v>
      </c>
      <c r="E52" s="91">
        <v>1641</v>
      </c>
      <c r="F52" s="13"/>
      <c r="G52" s="22">
        <f t="shared" si="0"/>
        <v>0</v>
      </c>
      <c r="H52" s="154"/>
    </row>
    <row r="53" spans="1:9" s="7" customFormat="1" ht="30" customHeight="1" x14ac:dyDescent="0.25">
      <c r="A53" s="15" t="s">
        <v>89</v>
      </c>
      <c r="B53" s="55" t="s">
        <v>105</v>
      </c>
      <c r="C53" s="2" t="s">
        <v>106</v>
      </c>
      <c r="D53" s="14" t="s">
        <v>53</v>
      </c>
      <c r="E53" s="91">
        <v>28</v>
      </c>
      <c r="F53" s="13"/>
      <c r="G53" s="22">
        <f t="shared" si="0"/>
        <v>0</v>
      </c>
      <c r="H53" s="154"/>
    </row>
    <row r="54" spans="1:9" s="7" customFormat="1" ht="30" customHeight="1" x14ac:dyDescent="0.25">
      <c r="A54" s="15" t="s">
        <v>89</v>
      </c>
      <c r="B54" s="55" t="s">
        <v>107</v>
      </c>
      <c r="C54" s="2" t="s">
        <v>108</v>
      </c>
      <c r="D54" s="14" t="s">
        <v>53</v>
      </c>
      <c r="E54" s="91">
        <v>427</v>
      </c>
      <c r="F54" s="13"/>
      <c r="G54" s="22">
        <f t="shared" si="0"/>
        <v>0</v>
      </c>
      <c r="H54" s="154"/>
    </row>
    <row r="55" spans="1:9" s="7" customFormat="1" ht="30" customHeight="1" x14ac:dyDescent="0.25">
      <c r="A55" s="15" t="s">
        <v>89</v>
      </c>
      <c r="B55" s="55" t="s">
        <v>109</v>
      </c>
      <c r="C55" s="2" t="s">
        <v>110</v>
      </c>
      <c r="D55" s="14" t="s">
        <v>53</v>
      </c>
      <c r="E55" s="91">
        <v>78</v>
      </c>
      <c r="F55" s="13"/>
      <c r="G55" s="22">
        <f t="shared" si="0"/>
        <v>0</v>
      </c>
      <c r="H55" s="154"/>
    </row>
    <row r="56" spans="1:9" s="7" customFormat="1" ht="30" customHeight="1" x14ac:dyDescent="0.25">
      <c r="A56" s="15" t="s">
        <v>89</v>
      </c>
      <c r="B56" s="55" t="s">
        <v>111</v>
      </c>
      <c r="C56" s="2" t="s">
        <v>112</v>
      </c>
      <c r="D56" s="14" t="s">
        <v>53</v>
      </c>
      <c r="E56" s="91">
        <v>43</v>
      </c>
      <c r="F56" s="13"/>
      <c r="G56" s="22">
        <f t="shared" si="0"/>
        <v>0</v>
      </c>
      <c r="H56" s="154"/>
    </row>
    <row r="57" spans="1:9" s="7" customFormat="1" ht="30" customHeight="1" x14ac:dyDescent="0.25">
      <c r="A57" s="15" t="s">
        <v>89</v>
      </c>
      <c r="B57" s="55" t="s">
        <v>113</v>
      </c>
      <c r="C57" s="2" t="s">
        <v>114</v>
      </c>
      <c r="D57" s="14" t="s">
        <v>53</v>
      </c>
      <c r="E57" s="91">
        <v>548</v>
      </c>
      <c r="F57" s="13"/>
      <c r="G57" s="22">
        <f t="shared" si="0"/>
        <v>0</v>
      </c>
      <c r="H57" s="154"/>
    </row>
    <row r="58" spans="1:9" s="7" customFormat="1" ht="30" customHeight="1" thickBot="1" x14ac:dyDescent="0.3">
      <c r="A58" s="15" t="s">
        <v>89</v>
      </c>
      <c r="B58" s="55" t="s">
        <v>115</v>
      </c>
      <c r="C58" s="24" t="s">
        <v>116</v>
      </c>
      <c r="D58" s="25" t="s">
        <v>27</v>
      </c>
      <c r="E58" s="113">
        <v>276</v>
      </c>
      <c r="F58" s="33"/>
      <c r="G58" s="27">
        <f t="shared" si="0"/>
        <v>0</v>
      </c>
      <c r="H58" s="154"/>
      <c r="I58" s="39"/>
    </row>
    <row r="59" spans="1:9" s="7" customFormat="1" ht="30" customHeight="1" x14ac:dyDescent="0.25">
      <c r="A59" s="17" t="s">
        <v>117</v>
      </c>
      <c r="B59" s="19" t="s">
        <v>90</v>
      </c>
      <c r="C59" s="18" t="s">
        <v>118</v>
      </c>
      <c r="D59" s="19" t="s">
        <v>16</v>
      </c>
      <c r="E59" s="111">
        <v>2675</v>
      </c>
      <c r="F59" s="35"/>
      <c r="G59" s="57">
        <f t="shared" si="0"/>
        <v>0</v>
      </c>
      <c r="H59" s="154"/>
    </row>
    <row r="60" spans="1:9" s="7" customFormat="1" ht="30" customHeight="1" x14ac:dyDescent="0.25">
      <c r="A60" s="15" t="s">
        <v>117</v>
      </c>
      <c r="B60" s="55" t="s">
        <v>92</v>
      </c>
      <c r="C60" s="54" t="s">
        <v>119</v>
      </c>
      <c r="D60" s="55" t="s">
        <v>27</v>
      </c>
      <c r="E60" s="112">
        <v>14859</v>
      </c>
      <c r="F60" s="59"/>
      <c r="G60" s="22">
        <f t="shared" si="0"/>
        <v>0</v>
      </c>
      <c r="H60" s="154"/>
    </row>
    <row r="61" spans="1:9" s="7" customFormat="1" ht="30" customHeight="1" x14ac:dyDescent="0.25">
      <c r="A61" s="15" t="s">
        <v>117</v>
      </c>
      <c r="B61" s="55" t="s">
        <v>94</v>
      </c>
      <c r="C61" s="54" t="s">
        <v>95</v>
      </c>
      <c r="D61" s="55" t="s">
        <v>27</v>
      </c>
      <c r="E61" s="112">
        <v>13110</v>
      </c>
      <c r="F61" s="59"/>
      <c r="G61" s="22">
        <f t="shared" si="0"/>
        <v>0</v>
      </c>
      <c r="H61" s="154"/>
    </row>
    <row r="62" spans="1:9" s="7" customFormat="1" ht="30" customHeight="1" x14ac:dyDescent="0.25">
      <c r="A62" s="15" t="s">
        <v>117</v>
      </c>
      <c r="B62" s="55" t="s">
        <v>96</v>
      </c>
      <c r="C62" s="54" t="s">
        <v>97</v>
      </c>
      <c r="D62" s="55" t="s">
        <v>27</v>
      </c>
      <c r="E62" s="112">
        <v>13110</v>
      </c>
      <c r="F62" s="59"/>
      <c r="G62" s="22">
        <f t="shared" si="0"/>
        <v>0</v>
      </c>
      <c r="H62" s="154"/>
    </row>
    <row r="63" spans="1:9" s="7" customFormat="1" ht="30" customHeight="1" x14ac:dyDescent="0.25">
      <c r="A63" s="15" t="s">
        <v>117</v>
      </c>
      <c r="B63" s="55" t="s">
        <v>98</v>
      </c>
      <c r="C63" s="54" t="s">
        <v>99</v>
      </c>
      <c r="D63" s="122" t="s">
        <v>27</v>
      </c>
      <c r="E63" s="112">
        <v>13031</v>
      </c>
      <c r="F63" s="59"/>
      <c r="G63" s="22">
        <f t="shared" si="0"/>
        <v>0</v>
      </c>
      <c r="H63" s="154"/>
    </row>
    <row r="64" spans="1:9" s="7" customFormat="1" ht="30" customHeight="1" x14ac:dyDescent="0.25">
      <c r="A64" s="15" t="s">
        <v>117</v>
      </c>
      <c r="B64" s="55" t="s">
        <v>100</v>
      </c>
      <c r="C64" s="2" t="s">
        <v>97</v>
      </c>
      <c r="D64" s="122" t="s">
        <v>27</v>
      </c>
      <c r="E64" s="91">
        <v>13031</v>
      </c>
      <c r="F64" s="59"/>
      <c r="G64" s="22">
        <f t="shared" si="0"/>
        <v>0</v>
      </c>
      <c r="H64" s="154"/>
    </row>
    <row r="65" spans="1:13" s="7" customFormat="1" ht="30" customHeight="1" x14ac:dyDescent="0.25">
      <c r="A65" s="15" t="s">
        <v>117</v>
      </c>
      <c r="B65" s="55" t="s">
        <v>101</v>
      </c>
      <c r="C65" s="2" t="s">
        <v>102</v>
      </c>
      <c r="D65" s="55" t="s">
        <v>27</v>
      </c>
      <c r="E65" s="91">
        <v>12979</v>
      </c>
      <c r="F65" s="59"/>
      <c r="G65" s="22">
        <f t="shared" si="0"/>
        <v>0</v>
      </c>
      <c r="H65" s="154"/>
    </row>
    <row r="66" spans="1:13" s="7" customFormat="1" ht="30" customHeight="1" x14ac:dyDescent="0.25">
      <c r="A66" s="15" t="s">
        <v>117</v>
      </c>
      <c r="B66" s="55" t="s">
        <v>103</v>
      </c>
      <c r="C66" s="2" t="s">
        <v>104</v>
      </c>
      <c r="D66" s="14" t="s">
        <v>53</v>
      </c>
      <c r="E66" s="91">
        <v>1641</v>
      </c>
      <c r="F66" s="4"/>
      <c r="G66" s="22">
        <f t="shared" si="0"/>
        <v>0</v>
      </c>
      <c r="H66" s="154"/>
    </row>
    <row r="67" spans="1:13" s="7" customFormat="1" ht="30" customHeight="1" x14ac:dyDescent="0.25">
      <c r="A67" s="15" t="s">
        <v>117</v>
      </c>
      <c r="B67" s="55" t="s">
        <v>105</v>
      </c>
      <c r="C67" s="2" t="s">
        <v>106</v>
      </c>
      <c r="D67" s="14" t="s">
        <v>53</v>
      </c>
      <c r="E67" s="91">
        <v>28</v>
      </c>
      <c r="F67" s="4"/>
      <c r="G67" s="22">
        <f t="shared" si="0"/>
        <v>0</v>
      </c>
      <c r="H67" s="154"/>
    </row>
    <row r="68" spans="1:13" s="7" customFormat="1" ht="30" customHeight="1" x14ac:dyDescent="0.25">
      <c r="A68" s="15" t="s">
        <v>117</v>
      </c>
      <c r="B68" s="55" t="s">
        <v>107</v>
      </c>
      <c r="C68" s="2" t="s">
        <v>108</v>
      </c>
      <c r="D68" s="14" t="s">
        <v>53</v>
      </c>
      <c r="E68" s="91">
        <v>427</v>
      </c>
      <c r="F68" s="4"/>
      <c r="G68" s="22">
        <f t="shared" si="0"/>
        <v>0</v>
      </c>
      <c r="H68" s="154"/>
    </row>
    <row r="69" spans="1:13" s="7" customFormat="1" ht="30" customHeight="1" x14ac:dyDescent="0.25">
      <c r="A69" s="15" t="s">
        <v>117</v>
      </c>
      <c r="B69" s="55" t="s">
        <v>109</v>
      </c>
      <c r="C69" s="2" t="s">
        <v>110</v>
      </c>
      <c r="D69" s="14" t="s">
        <v>53</v>
      </c>
      <c r="E69" s="91">
        <v>78</v>
      </c>
      <c r="F69" s="4"/>
      <c r="G69" s="22">
        <f t="shared" si="0"/>
        <v>0</v>
      </c>
      <c r="H69" s="154"/>
    </row>
    <row r="70" spans="1:13" s="7" customFormat="1" ht="30" customHeight="1" x14ac:dyDescent="0.25">
      <c r="A70" s="15" t="s">
        <v>117</v>
      </c>
      <c r="B70" s="55" t="s">
        <v>111</v>
      </c>
      <c r="C70" s="2" t="s">
        <v>112</v>
      </c>
      <c r="D70" s="14" t="s">
        <v>53</v>
      </c>
      <c r="E70" s="91">
        <v>43</v>
      </c>
      <c r="F70" s="4"/>
      <c r="G70" s="22">
        <f t="shared" si="0"/>
        <v>0</v>
      </c>
      <c r="H70" s="154"/>
    </row>
    <row r="71" spans="1:13" s="7" customFormat="1" ht="30" customHeight="1" thickBot="1" x14ac:dyDescent="0.3">
      <c r="A71" s="15" t="s">
        <v>117</v>
      </c>
      <c r="B71" s="55" t="s">
        <v>113</v>
      </c>
      <c r="C71" s="2" t="s">
        <v>114</v>
      </c>
      <c r="D71" s="14" t="s">
        <v>53</v>
      </c>
      <c r="E71" s="91">
        <v>548</v>
      </c>
      <c r="F71" s="4"/>
      <c r="G71" s="22">
        <f t="shared" ref="G71:G134" si="1">ROUND(E71*F71,2)</f>
        <v>0</v>
      </c>
      <c r="H71" s="155"/>
    </row>
    <row r="72" spans="1:13" s="7" customFormat="1" ht="30" customHeight="1" thickBot="1" x14ac:dyDescent="0.3">
      <c r="A72" s="23" t="s">
        <v>117</v>
      </c>
      <c r="B72" s="25" t="s">
        <v>115</v>
      </c>
      <c r="C72" s="24" t="s">
        <v>116</v>
      </c>
      <c r="D72" s="25" t="s">
        <v>27</v>
      </c>
      <c r="E72" s="113">
        <v>276</v>
      </c>
      <c r="F72" s="36"/>
      <c r="G72" s="27">
        <f t="shared" si="1"/>
        <v>0</v>
      </c>
      <c r="H72" s="37" t="s">
        <v>120</v>
      </c>
      <c r="I72" s="38">
        <f>SUM(G45:G72)</f>
        <v>0</v>
      </c>
    </row>
    <row r="73" spans="1:13" s="7" customFormat="1" ht="52.2" customHeight="1" x14ac:dyDescent="0.25">
      <c r="A73" s="53" t="s">
        <v>121</v>
      </c>
      <c r="B73" s="55" t="s">
        <v>122</v>
      </c>
      <c r="C73" s="54" t="s">
        <v>123</v>
      </c>
      <c r="D73" s="55" t="s">
        <v>16</v>
      </c>
      <c r="E73" s="112">
        <v>415</v>
      </c>
      <c r="F73" s="58"/>
      <c r="G73" s="57">
        <f t="shared" si="1"/>
        <v>0</v>
      </c>
      <c r="H73" s="153" t="s">
        <v>387</v>
      </c>
    </row>
    <row r="74" spans="1:13" s="7" customFormat="1" ht="52.2" customHeight="1" x14ac:dyDescent="0.25">
      <c r="A74" s="53" t="s">
        <v>121</v>
      </c>
      <c r="B74" s="14" t="s">
        <v>124</v>
      </c>
      <c r="C74" s="2" t="s">
        <v>125</v>
      </c>
      <c r="D74" s="14" t="s">
        <v>27</v>
      </c>
      <c r="E74" s="91">
        <v>1120</v>
      </c>
      <c r="F74" s="13"/>
      <c r="G74" s="22">
        <f t="shared" si="1"/>
        <v>0</v>
      </c>
      <c r="H74" s="154"/>
    </row>
    <row r="75" spans="1:13" s="7" customFormat="1" ht="52.2" customHeight="1" x14ac:dyDescent="0.25">
      <c r="A75" s="53" t="s">
        <v>121</v>
      </c>
      <c r="B75" s="14" t="s">
        <v>126</v>
      </c>
      <c r="C75" s="2" t="s">
        <v>127</v>
      </c>
      <c r="D75" s="14" t="s">
        <v>27</v>
      </c>
      <c r="E75" s="91">
        <v>1120</v>
      </c>
      <c r="F75" s="13"/>
      <c r="G75" s="22">
        <f t="shared" si="1"/>
        <v>0</v>
      </c>
      <c r="H75" s="154"/>
    </row>
    <row r="76" spans="1:13" s="7" customFormat="1" ht="52.2" customHeight="1" x14ac:dyDescent="0.25">
      <c r="A76" s="123" t="s">
        <v>121</v>
      </c>
      <c r="B76" s="130" t="s">
        <v>128</v>
      </c>
      <c r="C76" s="124" t="s">
        <v>159</v>
      </c>
      <c r="D76" s="125" t="s">
        <v>27</v>
      </c>
      <c r="E76" s="126">
        <v>42</v>
      </c>
      <c r="F76" s="13"/>
      <c r="G76" s="22">
        <f t="shared" si="1"/>
        <v>0</v>
      </c>
      <c r="H76" s="154"/>
    </row>
    <row r="77" spans="1:13" s="7" customFormat="1" ht="52.2" customHeight="1" x14ac:dyDescent="0.25">
      <c r="A77" s="53" t="s">
        <v>121</v>
      </c>
      <c r="B77" s="14" t="s">
        <v>128</v>
      </c>
      <c r="C77" s="2" t="s">
        <v>129</v>
      </c>
      <c r="D77" s="51" t="s">
        <v>27</v>
      </c>
      <c r="E77" s="91">
        <v>42</v>
      </c>
      <c r="F77" s="13"/>
      <c r="G77" s="22">
        <f t="shared" si="1"/>
        <v>0</v>
      </c>
      <c r="H77" s="154"/>
    </row>
    <row r="78" spans="1:13" s="7" customFormat="1" ht="52.2" customHeight="1" thickBot="1" x14ac:dyDescent="0.3">
      <c r="A78" s="23" t="s">
        <v>121</v>
      </c>
      <c r="B78" s="25" t="s">
        <v>130</v>
      </c>
      <c r="C78" s="24" t="s">
        <v>131</v>
      </c>
      <c r="D78" s="25" t="s">
        <v>53</v>
      </c>
      <c r="E78" s="113">
        <v>912</v>
      </c>
      <c r="F78" s="33"/>
      <c r="G78" s="22">
        <f t="shared" si="1"/>
        <v>0</v>
      </c>
      <c r="H78" s="154"/>
    </row>
    <row r="79" spans="1:13" s="7" customFormat="1" ht="52.2" customHeight="1" x14ac:dyDescent="0.25">
      <c r="A79" s="53" t="s">
        <v>132</v>
      </c>
      <c r="B79" s="55" t="s">
        <v>122</v>
      </c>
      <c r="C79" s="54" t="s">
        <v>133</v>
      </c>
      <c r="D79" s="55" t="s">
        <v>16</v>
      </c>
      <c r="E79" s="112">
        <v>415</v>
      </c>
      <c r="F79" s="58"/>
      <c r="G79" s="22">
        <f t="shared" si="1"/>
        <v>0</v>
      </c>
      <c r="H79" s="154"/>
    </row>
    <row r="80" spans="1:13" s="7" customFormat="1" ht="52.2" customHeight="1" x14ac:dyDescent="0.25">
      <c r="A80" s="53" t="s">
        <v>132</v>
      </c>
      <c r="B80" s="14" t="s">
        <v>124</v>
      </c>
      <c r="C80" s="2" t="s">
        <v>134</v>
      </c>
      <c r="D80" s="14" t="s">
        <v>27</v>
      </c>
      <c r="E80" s="91">
        <v>1120</v>
      </c>
      <c r="F80" s="13"/>
      <c r="G80" s="22">
        <f t="shared" si="1"/>
        <v>0</v>
      </c>
      <c r="H80" s="154"/>
      <c r="M80" s="7" t="s">
        <v>135</v>
      </c>
    </row>
    <row r="81" spans="1:9" s="7" customFormat="1" ht="52.2" customHeight="1" x14ac:dyDescent="0.25">
      <c r="A81" s="53" t="s">
        <v>132</v>
      </c>
      <c r="B81" s="14" t="s">
        <v>126</v>
      </c>
      <c r="C81" s="2" t="s">
        <v>127</v>
      </c>
      <c r="D81" s="14" t="s">
        <v>27</v>
      </c>
      <c r="E81" s="91">
        <v>1120</v>
      </c>
      <c r="F81" s="13"/>
      <c r="G81" s="22">
        <f t="shared" si="1"/>
        <v>0</v>
      </c>
      <c r="H81" s="154"/>
    </row>
    <row r="82" spans="1:9" s="7" customFormat="1" ht="52.2" customHeight="1" x14ac:dyDescent="0.25">
      <c r="A82" s="123" t="s">
        <v>132</v>
      </c>
      <c r="B82" s="130" t="s">
        <v>128</v>
      </c>
      <c r="C82" s="124" t="s">
        <v>159</v>
      </c>
      <c r="D82" s="125" t="s">
        <v>27</v>
      </c>
      <c r="E82" s="126">
        <v>42</v>
      </c>
      <c r="F82" s="13"/>
      <c r="G82" s="22">
        <f t="shared" si="1"/>
        <v>0</v>
      </c>
      <c r="H82" s="154"/>
    </row>
    <row r="83" spans="1:9" s="7" customFormat="1" ht="52.2" customHeight="1" thickBot="1" x14ac:dyDescent="0.3">
      <c r="A83" s="53" t="s">
        <v>132</v>
      </c>
      <c r="B83" s="14" t="s">
        <v>128</v>
      </c>
      <c r="C83" s="2" t="s">
        <v>129</v>
      </c>
      <c r="D83" s="51" t="s">
        <v>27</v>
      </c>
      <c r="E83" s="91">
        <v>42</v>
      </c>
      <c r="F83" s="13"/>
      <c r="G83" s="22">
        <f t="shared" si="1"/>
        <v>0</v>
      </c>
      <c r="H83" s="155"/>
    </row>
    <row r="84" spans="1:9" s="7" customFormat="1" ht="52.2" customHeight="1" thickBot="1" x14ac:dyDescent="0.3">
      <c r="A84" s="23" t="s">
        <v>132</v>
      </c>
      <c r="B84" s="25" t="s">
        <v>130</v>
      </c>
      <c r="C84" s="24" t="s">
        <v>131</v>
      </c>
      <c r="D84" s="25" t="s">
        <v>53</v>
      </c>
      <c r="E84" s="113">
        <v>912</v>
      </c>
      <c r="F84" s="33"/>
      <c r="G84" s="27">
        <f t="shared" si="1"/>
        <v>0</v>
      </c>
      <c r="H84" s="37" t="s">
        <v>136</v>
      </c>
      <c r="I84" s="38">
        <f>SUM(G73:G84)</f>
        <v>0</v>
      </c>
    </row>
    <row r="85" spans="1:9" s="7" customFormat="1" ht="30" customHeight="1" x14ac:dyDescent="0.25">
      <c r="A85" s="53" t="s">
        <v>137</v>
      </c>
      <c r="B85" s="55" t="s">
        <v>138</v>
      </c>
      <c r="C85" s="54" t="s">
        <v>139</v>
      </c>
      <c r="D85" s="55" t="s">
        <v>16</v>
      </c>
      <c r="E85" s="112">
        <v>1459</v>
      </c>
      <c r="F85" s="58"/>
      <c r="G85" s="57">
        <f t="shared" si="1"/>
        <v>0</v>
      </c>
      <c r="H85" s="8"/>
    </row>
    <row r="86" spans="1:9" s="7" customFormat="1" ht="30" customHeight="1" thickBot="1" x14ac:dyDescent="0.3">
      <c r="A86" s="15" t="s">
        <v>137</v>
      </c>
      <c r="B86" s="14" t="s">
        <v>140</v>
      </c>
      <c r="C86" s="2" t="s">
        <v>141</v>
      </c>
      <c r="D86" s="14" t="s">
        <v>27</v>
      </c>
      <c r="E86" s="91">
        <v>2652</v>
      </c>
      <c r="F86" s="13"/>
      <c r="G86" s="22">
        <f t="shared" si="1"/>
        <v>0</v>
      </c>
      <c r="H86" s="8"/>
    </row>
    <row r="87" spans="1:9" s="7" customFormat="1" ht="30" customHeight="1" thickBot="1" x14ac:dyDescent="0.3">
      <c r="A87" s="23" t="s">
        <v>137</v>
      </c>
      <c r="B87" s="25" t="s">
        <v>142</v>
      </c>
      <c r="C87" s="24" t="s">
        <v>383</v>
      </c>
      <c r="D87" s="25" t="s">
        <v>27</v>
      </c>
      <c r="E87" s="113">
        <v>315</v>
      </c>
      <c r="F87" s="33"/>
      <c r="G87" s="27">
        <f t="shared" si="1"/>
        <v>0</v>
      </c>
      <c r="H87" s="37" t="s">
        <v>143</v>
      </c>
      <c r="I87" s="38">
        <f>SUM(G85:G87)</f>
        <v>0</v>
      </c>
    </row>
    <row r="88" spans="1:9" s="7" customFormat="1" ht="25.2" customHeight="1" x14ac:dyDescent="0.25">
      <c r="A88" s="53" t="s">
        <v>144</v>
      </c>
      <c r="B88" s="55" t="s">
        <v>145</v>
      </c>
      <c r="C88" s="18" t="s">
        <v>146</v>
      </c>
      <c r="D88" s="19" t="s">
        <v>16</v>
      </c>
      <c r="E88" s="111">
        <v>385</v>
      </c>
      <c r="F88" s="32"/>
      <c r="G88" s="57">
        <f t="shared" si="1"/>
        <v>0</v>
      </c>
    </row>
    <row r="89" spans="1:9" s="7" customFormat="1" ht="25.2" customHeight="1" x14ac:dyDescent="0.25">
      <c r="A89" s="15" t="s">
        <v>144</v>
      </c>
      <c r="B89" s="14" t="s">
        <v>147</v>
      </c>
      <c r="C89" s="54" t="s">
        <v>148</v>
      </c>
      <c r="D89" s="55" t="s">
        <v>27</v>
      </c>
      <c r="E89" s="112">
        <v>651</v>
      </c>
      <c r="F89" s="58"/>
      <c r="G89" s="22">
        <f t="shared" si="1"/>
        <v>0</v>
      </c>
    </row>
    <row r="90" spans="1:9" s="7" customFormat="1" ht="25.2" customHeight="1" x14ac:dyDescent="0.25">
      <c r="A90" s="15" t="s">
        <v>144</v>
      </c>
      <c r="B90" s="14" t="s">
        <v>149</v>
      </c>
      <c r="C90" s="54" t="s">
        <v>150</v>
      </c>
      <c r="D90" s="55" t="s">
        <v>27</v>
      </c>
      <c r="E90" s="112">
        <v>544</v>
      </c>
      <c r="F90" s="58"/>
      <c r="G90" s="22">
        <f t="shared" si="1"/>
        <v>0</v>
      </c>
    </row>
    <row r="91" spans="1:9" s="7" customFormat="1" ht="25.2" customHeight="1" x14ac:dyDescent="0.25">
      <c r="A91" s="15" t="s">
        <v>144</v>
      </c>
      <c r="B91" s="14" t="s">
        <v>151</v>
      </c>
      <c r="C91" s="54" t="s">
        <v>152</v>
      </c>
      <c r="D91" s="55" t="s">
        <v>53</v>
      </c>
      <c r="E91" s="112">
        <v>152</v>
      </c>
      <c r="F91" s="58"/>
      <c r="G91" s="22">
        <f t="shared" si="1"/>
        <v>0</v>
      </c>
    </row>
    <row r="92" spans="1:9" s="7" customFormat="1" ht="25.2" customHeight="1" x14ac:dyDescent="0.25">
      <c r="A92" s="15" t="s">
        <v>144</v>
      </c>
      <c r="B92" s="14" t="s">
        <v>153</v>
      </c>
      <c r="C92" s="54" t="s">
        <v>154</v>
      </c>
      <c r="D92" s="55" t="s">
        <v>13</v>
      </c>
      <c r="E92" s="112">
        <v>20</v>
      </c>
      <c r="F92" s="58"/>
      <c r="G92" s="22">
        <f t="shared" si="1"/>
        <v>0</v>
      </c>
    </row>
    <row r="93" spans="1:9" s="7" customFormat="1" ht="25.2" customHeight="1" x14ac:dyDescent="0.25">
      <c r="A93" s="15" t="s">
        <v>144</v>
      </c>
      <c r="B93" s="14" t="s">
        <v>155</v>
      </c>
      <c r="C93" s="54" t="s">
        <v>156</v>
      </c>
      <c r="D93" s="55" t="s">
        <v>16</v>
      </c>
      <c r="E93" s="112">
        <v>146</v>
      </c>
      <c r="F93" s="58"/>
      <c r="G93" s="22">
        <f t="shared" si="1"/>
        <v>0</v>
      </c>
    </row>
    <row r="94" spans="1:9" s="7" customFormat="1" ht="25.2" customHeight="1" x14ac:dyDescent="0.25">
      <c r="A94" s="15" t="s">
        <v>144</v>
      </c>
      <c r="B94" s="14" t="s">
        <v>157</v>
      </c>
      <c r="C94" s="54" t="s">
        <v>148</v>
      </c>
      <c r="D94" s="55" t="s">
        <v>27</v>
      </c>
      <c r="E94" s="112">
        <v>269</v>
      </c>
      <c r="F94" s="58"/>
      <c r="G94" s="22">
        <f t="shared" si="1"/>
        <v>0</v>
      </c>
    </row>
    <row r="95" spans="1:9" s="7" customFormat="1" ht="25.2" customHeight="1" x14ac:dyDescent="0.25">
      <c r="A95" s="15" t="s">
        <v>144</v>
      </c>
      <c r="B95" s="14" t="s">
        <v>158</v>
      </c>
      <c r="C95" s="54" t="s">
        <v>159</v>
      </c>
      <c r="D95" s="55" t="s">
        <v>27</v>
      </c>
      <c r="E95" s="112">
        <v>251</v>
      </c>
      <c r="F95" s="58"/>
      <c r="G95" s="22">
        <f t="shared" si="1"/>
        <v>0</v>
      </c>
    </row>
    <row r="96" spans="1:9" s="7" customFormat="1" ht="24.6" customHeight="1" x14ac:dyDescent="0.25">
      <c r="A96" s="15" t="s">
        <v>144</v>
      </c>
      <c r="B96" s="14" t="s">
        <v>160</v>
      </c>
      <c r="C96" s="54" t="s">
        <v>161</v>
      </c>
      <c r="D96" s="55" t="s">
        <v>27</v>
      </c>
      <c r="E96" s="112">
        <v>251</v>
      </c>
      <c r="F96" s="58"/>
      <c r="G96" s="22">
        <f t="shared" si="1"/>
        <v>0</v>
      </c>
    </row>
    <row r="97" spans="1:7" s="7" customFormat="1" ht="25.2" customHeight="1" x14ac:dyDescent="0.25">
      <c r="A97" s="15" t="s">
        <v>144</v>
      </c>
      <c r="B97" s="14" t="s">
        <v>162</v>
      </c>
      <c r="C97" s="54" t="s">
        <v>131</v>
      </c>
      <c r="D97" s="55" t="s">
        <v>53</v>
      </c>
      <c r="E97" s="112">
        <v>147</v>
      </c>
      <c r="F97" s="58"/>
      <c r="G97" s="22">
        <f t="shared" si="1"/>
        <v>0</v>
      </c>
    </row>
    <row r="98" spans="1:7" s="7" customFormat="1" ht="25.2" customHeight="1" x14ac:dyDescent="0.25">
      <c r="A98" s="15" t="s">
        <v>144</v>
      </c>
      <c r="B98" s="14" t="s">
        <v>163</v>
      </c>
      <c r="C98" s="54" t="s">
        <v>91</v>
      </c>
      <c r="D98" s="55" t="s">
        <v>16</v>
      </c>
      <c r="E98" s="112">
        <v>38</v>
      </c>
      <c r="F98" s="58"/>
      <c r="G98" s="22">
        <f t="shared" si="1"/>
        <v>0</v>
      </c>
    </row>
    <row r="99" spans="1:7" s="7" customFormat="1" ht="25.2" customHeight="1" x14ac:dyDescent="0.25">
      <c r="A99" s="15" t="s">
        <v>144</v>
      </c>
      <c r="B99" s="14" t="s">
        <v>164</v>
      </c>
      <c r="C99" s="54" t="s">
        <v>165</v>
      </c>
      <c r="D99" s="55" t="s">
        <v>27</v>
      </c>
      <c r="E99" s="112">
        <v>133</v>
      </c>
      <c r="F99" s="58"/>
      <c r="G99" s="22">
        <f t="shared" si="1"/>
        <v>0</v>
      </c>
    </row>
    <row r="100" spans="1:7" s="7" customFormat="1" ht="25.2" customHeight="1" x14ac:dyDescent="0.25">
      <c r="A100" s="15" t="s">
        <v>144</v>
      </c>
      <c r="B100" s="14" t="s">
        <v>166</v>
      </c>
      <c r="C100" s="54" t="s">
        <v>95</v>
      </c>
      <c r="D100" s="55" t="s">
        <v>27</v>
      </c>
      <c r="E100" s="112">
        <v>129</v>
      </c>
      <c r="F100" s="58"/>
      <c r="G100" s="22">
        <f t="shared" si="1"/>
        <v>0</v>
      </c>
    </row>
    <row r="101" spans="1:7" s="7" customFormat="1" ht="25.2" customHeight="1" x14ac:dyDescent="0.25">
      <c r="A101" s="15" t="s">
        <v>144</v>
      </c>
      <c r="B101" s="14" t="s">
        <v>167</v>
      </c>
      <c r="C101" s="54" t="s">
        <v>97</v>
      </c>
      <c r="D101" s="55" t="s">
        <v>27</v>
      </c>
      <c r="E101" s="112">
        <v>129</v>
      </c>
      <c r="F101" s="58"/>
      <c r="G101" s="22">
        <f t="shared" si="1"/>
        <v>0</v>
      </c>
    </row>
    <row r="102" spans="1:7" s="7" customFormat="1" ht="25.2" customHeight="1" x14ac:dyDescent="0.25">
      <c r="A102" s="15" t="s">
        <v>144</v>
      </c>
      <c r="B102" s="14" t="s">
        <v>168</v>
      </c>
      <c r="C102" s="54" t="s">
        <v>99</v>
      </c>
      <c r="D102" s="55" t="s">
        <v>27</v>
      </c>
      <c r="E102" s="112">
        <v>128</v>
      </c>
      <c r="F102" s="58"/>
      <c r="G102" s="22">
        <f t="shared" si="1"/>
        <v>0</v>
      </c>
    </row>
    <row r="103" spans="1:7" s="7" customFormat="1" ht="25.2" customHeight="1" x14ac:dyDescent="0.25">
      <c r="A103" s="15" t="s">
        <v>144</v>
      </c>
      <c r="B103" s="14" t="s">
        <v>169</v>
      </c>
      <c r="C103" s="54" t="s">
        <v>97</v>
      </c>
      <c r="D103" s="55" t="s">
        <v>27</v>
      </c>
      <c r="E103" s="112">
        <v>128</v>
      </c>
      <c r="F103" s="58"/>
      <c r="G103" s="22">
        <f t="shared" si="1"/>
        <v>0</v>
      </c>
    </row>
    <row r="104" spans="1:7" s="7" customFormat="1" ht="25.2" customHeight="1" x14ac:dyDescent="0.25">
      <c r="A104" s="15" t="s">
        <v>144</v>
      </c>
      <c r="B104" s="14" t="s">
        <v>170</v>
      </c>
      <c r="C104" s="54" t="s">
        <v>102</v>
      </c>
      <c r="D104" s="55" t="s">
        <v>27</v>
      </c>
      <c r="E104" s="112">
        <v>127</v>
      </c>
      <c r="F104" s="58"/>
      <c r="G104" s="22">
        <f t="shared" si="1"/>
        <v>0</v>
      </c>
    </row>
    <row r="105" spans="1:7" s="7" customFormat="1" ht="25.2" customHeight="1" x14ac:dyDescent="0.25">
      <c r="A105" s="15" t="s">
        <v>144</v>
      </c>
      <c r="B105" s="14" t="s">
        <v>171</v>
      </c>
      <c r="C105" s="54" t="s">
        <v>172</v>
      </c>
      <c r="D105" s="55" t="s">
        <v>27</v>
      </c>
      <c r="E105" s="112">
        <v>24</v>
      </c>
      <c r="F105" s="58"/>
      <c r="G105" s="22">
        <f t="shared" si="1"/>
        <v>0</v>
      </c>
    </row>
    <row r="106" spans="1:7" s="7" customFormat="1" ht="25.2" customHeight="1" x14ac:dyDescent="0.25">
      <c r="A106" s="15" t="s">
        <v>144</v>
      </c>
      <c r="B106" s="14" t="s">
        <v>173</v>
      </c>
      <c r="C106" s="54" t="s">
        <v>174</v>
      </c>
      <c r="D106" s="55" t="s">
        <v>27</v>
      </c>
      <c r="E106" s="112">
        <v>21</v>
      </c>
      <c r="F106" s="58"/>
      <c r="G106" s="22">
        <f t="shared" si="1"/>
        <v>0</v>
      </c>
    </row>
    <row r="107" spans="1:7" s="7" customFormat="1" ht="25.2" customHeight="1" x14ac:dyDescent="0.25">
      <c r="A107" s="15" t="s">
        <v>144</v>
      </c>
      <c r="B107" s="14" t="s">
        <v>175</v>
      </c>
      <c r="C107" s="54" t="s">
        <v>176</v>
      </c>
      <c r="D107" s="55" t="s">
        <v>27</v>
      </c>
      <c r="E107" s="112">
        <v>24</v>
      </c>
      <c r="F107" s="58"/>
      <c r="G107" s="22">
        <f t="shared" si="1"/>
        <v>0</v>
      </c>
    </row>
    <row r="108" spans="1:7" s="7" customFormat="1" ht="25.2" customHeight="1" x14ac:dyDescent="0.25">
      <c r="A108" s="15" t="s">
        <v>144</v>
      </c>
      <c r="B108" s="14" t="s">
        <v>177</v>
      </c>
      <c r="C108" s="54" t="s">
        <v>178</v>
      </c>
      <c r="D108" s="55" t="s">
        <v>27</v>
      </c>
      <c r="E108" s="112">
        <v>7</v>
      </c>
      <c r="F108" s="58"/>
      <c r="G108" s="22">
        <f t="shared" si="1"/>
        <v>0</v>
      </c>
    </row>
    <row r="109" spans="1:7" s="7" customFormat="1" ht="25.2" customHeight="1" x14ac:dyDescent="0.25">
      <c r="A109" s="15" t="s">
        <v>144</v>
      </c>
      <c r="B109" s="14" t="s">
        <v>179</v>
      </c>
      <c r="C109" s="54" t="s">
        <v>159</v>
      </c>
      <c r="D109" s="55" t="s">
        <v>27</v>
      </c>
      <c r="E109" s="112">
        <v>7</v>
      </c>
      <c r="F109" s="58"/>
      <c r="G109" s="22">
        <f t="shared" si="1"/>
        <v>0</v>
      </c>
    </row>
    <row r="110" spans="1:7" s="7" customFormat="1" ht="25.2" customHeight="1" x14ac:dyDescent="0.25">
      <c r="A110" s="15" t="s">
        <v>144</v>
      </c>
      <c r="B110" s="14" t="s">
        <v>180</v>
      </c>
      <c r="C110" s="54" t="s">
        <v>148</v>
      </c>
      <c r="D110" s="55" t="s">
        <v>27</v>
      </c>
      <c r="E110" s="112">
        <v>7</v>
      </c>
      <c r="F110" s="58"/>
      <c r="G110" s="22">
        <f t="shared" si="1"/>
        <v>0</v>
      </c>
    </row>
    <row r="111" spans="1:7" s="7" customFormat="1" ht="25.2" customHeight="1" x14ac:dyDescent="0.25">
      <c r="A111" s="15" t="s">
        <v>144</v>
      </c>
      <c r="B111" s="14" t="s">
        <v>181</v>
      </c>
      <c r="C111" s="2" t="s">
        <v>182</v>
      </c>
      <c r="D111" s="14" t="s">
        <v>16</v>
      </c>
      <c r="E111" s="91">
        <v>22</v>
      </c>
      <c r="F111" s="13"/>
      <c r="G111" s="22">
        <f t="shared" si="1"/>
        <v>0</v>
      </c>
    </row>
    <row r="112" spans="1:7" s="7" customFormat="1" ht="25.2" customHeight="1" x14ac:dyDescent="0.25">
      <c r="A112" s="15" t="s">
        <v>144</v>
      </c>
      <c r="B112" s="14" t="s">
        <v>183</v>
      </c>
      <c r="C112" s="2" t="s">
        <v>184</v>
      </c>
      <c r="D112" s="14" t="s">
        <v>53</v>
      </c>
      <c r="E112" s="91">
        <v>4</v>
      </c>
      <c r="F112" s="13"/>
      <c r="G112" s="22">
        <f t="shared" si="1"/>
        <v>0</v>
      </c>
    </row>
    <row r="113" spans="1:9" s="7" customFormat="1" ht="25.2" customHeight="1" x14ac:dyDescent="0.25">
      <c r="A113" s="15" t="s">
        <v>144</v>
      </c>
      <c r="B113" s="14" t="s">
        <v>185</v>
      </c>
      <c r="C113" s="2" t="s">
        <v>186</v>
      </c>
      <c r="D113" s="14" t="s">
        <v>53</v>
      </c>
      <c r="E113" s="91">
        <v>4</v>
      </c>
      <c r="F113" s="13"/>
      <c r="G113" s="22">
        <f t="shared" si="1"/>
        <v>0</v>
      </c>
    </row>
    <row r="114" spans="1:9" s="7" customFormat="1" ht="25.2" customHeight="1" x14ac:dyDescent="0.25">
      <c r="A114" s="15" t="s">
        <v>144</v>
      </c>
      <c r="B114" s="14" t="s">
        <v>187</v>
      </c>
      <c r="C114" s="2" t="s">
        <v>188</v>
      </c>
      <c r="D114" s="14" t="s">
        <v>53</v>
      </c>
      <c r="E114" s="91">
        <v>4</v>
      </c>
      <c r="F114" s="13"/>
      <c r="G114" s="22">
        <f t="shared" si="1"/>
        <v>0</v>
      </c>
    </row>
    <row r="115" spans="1:9" s="7" customFormat="1" ht="25.2" customHeight="1" x14ac:dyDescent="0.25">
      <c r="A115" s="15" t="s">
        <v>144</v>
      </c>
      <c r="B115" s="14" t="s">
        <v>189</v>
      </c>
      <c r="C115" s="2" t="s">
        <v>190</v>
      </c>
      <c r="D115" s="14" t="s">
        <v>16</v>
      </c>
      <c r="E115" s="91">
        <v>5.0000000000000001E-3</v>
      </c>
      <c r="F115" s="13"/>
      <c r="G115" s="22">
        <f t="shared" si="1"/>
        <v>0</v>
      </c>
    </row>
    <row r="116" spans="1:9" s="7" customFormat="1" ht="25.2" customHeight="1" thickBot="1" x14ac:dyDescent="0.3">
      <c r="A116" s="15" t="s">
        <v>144</v>
      </c>
      <c r="B116" s="14" t="s">
        <v>191</v>
      </c>
      <c r="C116" s="2" t="s">
        <v>192</v>
      </c>
      <c r="D116" s="14" t="s">
        <v>53</v>
      </c>
      <c r="E116" s="91">
        <v>26</v>
      </c>
      <c r="F116" s="13"/>
      <c r="G116" s="22">
        <f t="shared" si="1"/>
        <v>0</v>
      </c>
    </row>
    <row r="117" spans="1:9" s="7" customFormat="1" ht="25.2" customHeight="1" thickBot="1" x14ac:dyDescent="0.3">
      <c r="A117" s="23" t="s">
        <v>144</v>
      </c>
      <c r="B117" s="25" t="s">
        <v>193</v>
      </c>
      <c r="C117" s="2" t="s">
        <v>194</v>
      </c>
      <c r="D117" s="14" t="s">
        <v>27</v>
      </c>
      <c r="E117" s="91">
        <v>158</v>
      </c>
      <c r="F117" s="13"/>
      <c r="G117" s="27">
        <f t="shared" si="1"/>
        <v>0</v>
      </c>
      <c r="H117" s="37" t="s">
        <v>195</v>
      </c>
      <c r="I117" s="38">
        <f>SUM(G88:G117)</f>
        <v>0</v>
      </c>
    </row>
    <row r="118" spans="1:9" s="7" customFormat="1" ht="151.80000000000001" x14ac:dyDescent="0.25">
      <c r="A118" s="53" t="s">
        <v>196</v>
      </c>
      <c r="B118" s="55" t="s">
        <v>197</v>
      </c>
      <c r="C118" s="18" t="s">
        <v>369</v>
      </c>
      <c r="D118" s="19" t="s">
        <v>198</v>
      </c>
      <c r="E118" s="111">
        <v>1</v>
      </c>
      <c r="F118" s="32"/>
      <c r="G118" s="57">
        <f t="shared" si="1"/>
        <v>0</v>
      </c>
      <c r="H118" s="8"/>
    </row>
    <row r="119" spans="1:9" s="7" customFormat="1" x14ac:dyDescent="0.25">
      <c r="A119" s="15" t="s">
        <v>196</v>
      </c>
      <c r="B119" s="14" t="s">
        <v>199</v>
      </c>
      <c r="C119" s="2" t="s">
        <v>201</v>
      </c>
      <c r="D119" s="14" t="s">
        <v>16</v>
      </c>
      <c r="E119" s="91">
        <v>10</v>
      </c>
      <c r="F119" s="13"/>
      <c r="G119" s="22">
        <f t="shared" si="1"/>
        <v>0</v>
      </c>
      <c r="H119" s="8"/>
    </row>
    <row r="120" spans="1:9" s="7" customFormat="1" ht="30" customHeight="1" x14ac:dyDescent="0.25">
      <c r="A120" s="15" t="s">
        <v>196</v>
      </c>
      <c r="B120" s="14" t="s">
        <v>200</v>
      </c>
      <c r="C120" s="2" t="s">
        <v>203</v>
      </c>
      <c r="D120" s="14" t="s">
        <v>16</v>
      </c>
      <c r="E120" s="91">
        <v>55</v>
      </c>
      <c r="F120" s="13"/>
      <c r="G120" s="22">
        <f t="shared" si="1"/>
        <v>0</v>
      </c>
      <c r="H120" s="8"/>
    </row>
    <row r="121" spans="1:9" s="7" customFormat="1" ht="94.2" customHeight="1" x14ac:dyDescent="0.25">
      <c r="A121" s="15" t="s">
        <v>196</v>
      </c>
      <c r="B121" s="14" t="s">
        <v>202</v>
      </c>
      <c r="C121" s="2" t="s">
        <v>205</v>
      </c>
      <c r="D121" s="14" t="s">
        <v>198</v>
      </c>
      <c r="E121" s="126">
        <v>1</v>
      </c>
      <c r="F121" s="13"/>
      <c r="G121" s="22">
        <f t="shared" si="1"/>
        <v>0</v>
      </c>
      <c r="H121" s="8"/>
    </row>
    <row r="122" spans="1:9" s="7" customFormat="1" ht="132" customHeight="1" thickBot="1" x14ac:dyDescent="0.3">
      <c r="A122" s="15" t="s">
        <v>196</v>
      </c>
      <c r="B122" s="14" t="s">
        <v>204</v>
      </c>
      <c r="C122" s="2" t="s">
        <v>370</v>
      </c>
      <c r="D122" s="14" t="s">
        <v>198</v>
      </c>
      <c r="E122" s="91">
        <v>1</v>
      </c>
      <c r="F122" s="13"/>
      <c r="G122" s="22">
        <f t="shared" si="1"/>
        <v>0</v>
      </c>
      <c r="H122" s="8"/>
    </row>
    <row r="123" spans="1:9" s="7" customFormat="1" ht="90.6" customHeight="1" thickBot="1" x14ac:dyDescent="0.3">
      <c r="A123" s="23" t="s">
        <v>196</v>
      </c>
      <c r="B123" s="14" t="s">
        <v>206</v>
      </c>
      <c r="C123" s="24" t="s">
        <v>207</v>
      </c>
      <c r="D123" s="25" t="s">
        <v>198</v>
      </c>
      <c r="E123" s="127">
        <v>1</v>
      </c>
      <c r="F123" s="13"/>
      <c r="G123" s="27">
        <f t="shared" si="1"/>
        <v>0</v>
      </c>
      <c r="H123" s="37" t="s">
        <v>208</v>
      </c>
      <c r="I123" s="38">
        <f>SUM(G118:G123)</f>
        <v>0</v>
      </c>
    </row>
    <row r="124" spans="1:9" s="7" customFormat="1" ht="30" customHeight="1" x14ac:dyDescent="0.25">
      <c r="A124" s="17" t="s">
        <v>209</v>
      </c>
      <c r="B124" s="19" t="s">
        <v>210</v>
      </c>
      <c r="C124" s="18" t="s">
        <v>211</v>
      </c>
      <c r="D124" s="19" t="s">
        <v>16</v>
      </c>
      <c r="E124" s="111">
        <v>1251</v>
      </c>
      <c r="F124" s="32"/>
      <c r="G124" s="57">
        <f t="shared" si="1"/>
        <v>0</v>
      </c>
      <c r="H124" s="8"/>
    </row>
    <row r="125" spans="1:9" ht="30" customHeight="1" x14ac:dyDescent="0.25">
      <c r="A125" s="15" t="s">
        <v>209</v>
      </c>
      <c r="B125" s="14" t="s">
        <v>212</v>
      </c>
      <c r="C125" s="2" t="s">
        <v>213</v>
      </c>
      <c r="D125" s="14" t="s">
        <v>27</v>
      </c>
      <c r="E125" s="91">
        <v>20224</v>
      </c>
      <c r="F125" s="13"/>
      <c r="G125" s="22">
        <f t="shared" si="1"/>
        <v>0</v>
      </c>
      <c r="H125" s="8"/>
      <c r="I125" s="7"/>
    </row>
    <row r="126" spans="1:9" ht="30" customHeight="1" thickBot="1" x14ac:dyDescent="0.3">
      <c r="A126" s="15" t="s">
        <v>209</v>
      </c>
      <c r="B126" s="14" t="s">
        <v>214</v>
      </c>
      <c r="C126" s="2" t="s">
        <v>215</v>
      </c>
      <c r="D126" s="14" t="s">
        <v>27</v>
      </c>
      <c r="E126" s="91">
        <v>620</v>
      </c>
      <c r="F126" s="13"/>
      <c r="G126" s="22">
        <f t="shared" si="1"/>
        <v>0</v>
      </c>
      <c r="H126" s="8"/>
      <c r="I126" s="7"/>
    </row>
    <row r="127" spans="1:9" ht="30" customHeight="1" thickBot="1" x14ac:dyDescent="0.3">
      <c r="A127" s="23" t="s">
        <v>209</v>
      </c>
      <c r="B127" s="25" t="s">
        <v>216</v>
      </c>
      <c r="C127" s="24" t="s">
        <v>217</v>
      </c>
      <c r="D127" s="25" t="s">
        <v>27</v>
      </c>
      <c r="E127" s="113">
        <v>620</v>
      </c>
      <c r="F127" s="33"/>
      <c r="G127" s="27">
        <f t="shared" si="1"/>
        <v>0</v>
      </c>
      <c r="H127" s="37" t="s">
        <v>218</v>
      </c>
      <c r="I127" s="38">
        <f>SUM(G124:G127)</f>
        <v>0</v>
      </c>
    </row>
    <row r="128" spans="1:9" ht="55.2" customHeight="1" x14ac:dyDescent="0.25">
      <c r="A128" s="53" t="s">
        <v>219</v>
      </c>
      <c r="B128" s="55" t="s">
        <v>220</v>
      </c>
      <c r="C128" s="18" t="s">
        <v>221</v>
      </c>
      <c r="D128" s="19" t="s">
        <v>13</v>
      </c>
      <c r="E128" s="111">
        <v>8</v>
      </c>
      <c r="F128" s="32"/>
      <c r="G128" s="57">
        <f t="shared" si="1"/>
        <v>0</v>
      </c>
      <c r="H128" s="8"/>
      <c r="I128" s="7"/>
    </row>
    <row r="129" spans="1:9" ht="53.4" customHeight="1" thickBot="1" x14ac:dyDescent="0.3">
      <c r="A129" s="15" t="s">
        <v>219</v>
      </c>
      <c r="B129" s="14" t="s">
        <v>222</v>
      </c>
      <c r="C129" s="60" t="s">
        <v>223</v>
      </c>
      <c r="D129" s="61" t="s">
        <v>13</v>
      </c>
      <c r="E129" s="114">
        <v>9</v>
      </c>
      <c r="F129" s="63"/>
      <c r="G129" s="22">
        <f t="shared" si="1"/>
        <v>0</v>
      </c>
      <c r="H129" s="8"/>
      <c r="I129" s="7"/>
    </row>
    <row r="130" spans="1:9" ht="54" customHeight="1" thickBot="1" x14ac:dyDescent="0.3">
      <c r="A130" s="23" t="s">
        <v>219</v>
      </c>
      <c r="B130" s="25" t="s">
        <v>224</v>
      </c>
      <c r="C130" s="24" t="s">
        <v>225</v>
      </c>
      <c r="D130" s="25" t="s">
        <v>13</v>
      </c>
      <c r="E130" s="113">
        <v>7</v>
      </c>
      <c r="F130" s="33"/>
      <c r="G130" s="27">
        <f t="shared" si="1"/>
        <v>0</v>
      </c>
      <c r="H130" s="65" t="s">
        <v>226</v>
      </c>
      <c r="I130" s="38">
        <f>SUM(G128:G130)</f>
        <v>0</v>
      </c>
    </row>
    <row r="131" spans="1:9" ht="40.200000000000003" customHeight="1" x14ac:dyDescent="0.25">
      <c r="A131" s="53" t="s">
        <v>227</v>
      </c>
      <c r="B131" s="210" t="s">
        <v>228</v>
      </c>
      <c r="C131" s="54" t="s">
        <v>229</v>
      </c>
      <c r="D131" s="55" t="s">
        <v>53</v>
      </c>
      <c r="E131" s="112">
        <v>306</v>
      </c>
      <c r="F131" s="58"/>
      <c r="G131" s="57">
        <f t="shared" si="1"/>
        <v>0</v>
      </c>
      <c r="H131" s="62"/>
      <c r="I131" s="39"/>
    </row>
    <row r="132" spans="1:9" ht="40.200000000000003" customHeight="1" x14ac:dyDescent="0.25">
      <c r="A132" s="15" t="s">
        <v>227</v>
      </c>
      <c r="B132" s="210" t="s">
        <v>230</v>
      </c>
      <c r="C132" s="54" t="s">
        <v>231</v>
      </c>
      <c r="D132" s="55" t="s">
        <v>53</v>
      </c>
      <c r="E132" s="112">
        <v>40</v>
      </c>
      <c r="F132" s="58"/>
      <c r="G132" s="22">
        <f t="shared" si="1"/>
        <v>0</v>
      </c>
      <c r="H132" s="62"/>
      <c r="I132" s="39"/>
    </row>
    <row r="133" spans="1:9" ht="40.200000000000003" customHeight="1" x14ac:dyDescent="0.25">
      <c r="A133" s="15" t="s">
        <v>227</v>
      </c>
      <c r="B133" s="210" t="s">
        <v>232</v>
      </c>
      <c r="C133" s="2" t="s">
        <v>233</v>
      </c>
      <c r="D133" s="14" t="s">
        <v>53</v>
      </c>
      <c r="E133" s="91">
        <v>1274</v>
      </c>
      <c r="F133" s="13"/>
      <c r="G133" s="22">
        <f t="shared" si="1"/>
        <v>0</v>
      </c>
      <c r="H133" s="62"/>
      <c r="I133" s="39"/>
    </row>
    <row r="134" spans="1:9" ht="40.200000000000003" customHeight="1" x14ac:dyDescent="0.25">
      <c r="A134" s="15" t="s">
        <v>227</v>
      </c>
      <c r="B134" s="210" t="s">
        <v>234</v>
      </c>
      <c r="C134" s="2" t="s">
        <v>235</v>
      </c>
      <c r="D134" s="14" t="s">
        <v>53</v>
      </c>
      <c r="E134" s="91">
        <v>45</v>
      </c>
      <c r="F134" s="13"/>
      <c r="G134" s="22">
        <f t="shared" si="1"/>
        <v>0</v>
      </c>
      <c r="H134" s="62"/>
      <c r="I134" s="39"/>
    </row>
    <row r="135" spans="1:9" ht="40.200000000000003" customHeight="1" x14ac:dyDescent="0.25">
      <c r="A135" s="15" t="s">
        <v>227</v>
      </c>
      <c r="B135" s="210" t="s">
        <v>236</v>
      </c>
      <c r="C135" s="2" t="s">
        <v>237</v>
      </c>
      <c r="D135" s="14" t="s">
        <v>53</v>
      </c>
      <c r="E135" s="91">
        <v>167</v>
      </c>
      <c r="F135" s="13"/>
      <c r="G135" s="22">
        <f t="shared" ref="G135:G151" si="2">ROUND(E135*F135,2)</f>
        <v>0</v>
      </c>
      <c r="H135" s="62"/>
      <c r="I135" s="39"/>
    </row>
    <row r="136" spans="1:9" ht="40.200000000000003" customHeight="1" x14ac:dyDescent="0.25">
      <c r="A136" s="15" t="s">
        <v>227</v>
      </c>
      <c r="B136" s="210" t="s">
        <v>238</v>
      </c>
      <c r="C136" s="2" t="s">
        <v>239</v>
      </c>
      <c r="D136" s="14" t="s">
        <v>53</v>
      </c>
      <c r="E136" s="91">
        <v>2558</v>
      </c>
      <c r="F136" s="13"/>
      <c r="G136" s="22">
        <f t="shared" si="2"/>
        <v>0</v>
      </c>
      <c r="H136" s="62"/>
      <c r="I136" s="39"/>
    </row>
    <row r="137" spans="1:9" ht="40.200000000000003" customHeight="1" x14ac:dyDescent="0.25">
      <c r="A137" s="15" t="s">
        <v>227</v>
      </c>
      <c r="B137" s="210" t="s">
        <v>240</v>
      </c>
      <c r="C137" s="2" t="s">
        <v>241</v>
      </c>
      <c r="D137" s="14" t="s">
        <v>27</v>
      </c>
      <c r="E137" s="91">
        <v>2</v>
      </c>
      <c r="F137" s="13"/>
      <c r="G137" s="22">
        <f t="shared" si="2"/>
        <v>0</v>
      </c>
      <c r="H137" s="62"/>
      <c r="I137" s="39"/>
    </row>
    <row r="138" spans="1:9" ht="40.200000000000003" customHeight="1" x14ac:dyDescent="0.25">
      <c r="A138" s="15" t="s">
        <v>227</v>
      </c>
      <c r="B138" s="210" t="s">
        <v>242</v>
      </c>
      <c r="C138" s="2" t="s">
        <v>243</v>
      </c>
      <c r="D138" s="14" t="s">
        <v>27</v>
      </c>
      <c r="E138" s="91">
        <v>2</v>
      </c>
      <c r="F138" s="13"/>
      <c r="G138" s="22">
        <f t="shared" si="2"/>
        <v>0</v>
      </c>
      <c r="H138" s="62"/>
      <c r="I138" s="39"/>
    </row>
    <row r="139" spans="1:9" ht="40.200000000000003" customHeight="1" thickBot="1" x14ac:dyDescent="0.3">
      <c r="A139" s="15" t="s">
        <v>227</v>
      </c>
      <c r="B139" s="210" t="s">
        <v>244</v>
      </c>
      <c r="C139" s="2" t="s">
        <v>245</v>
      </c>
      <c r="D139" s="14" t="s">
        <v>27</v>
      </c>
      <c r="E139" s="91">
        <v>6</v>
      </c>
      <c r="F139" s="13"/>
      <c r="G139" s="22">
        <f t="shared" si="2"/>
        <v>0</v>
      </c>
      <c r="H139" s="6"/>
    </row>
    <row r="140" spans="1:9" ht="40.200000000000003" customHeight="1" thickBot="1" x14ac:dyDescent="0.3">
      <c r="A140" s="23" t="s">
        <v>227</v>
      </c>
      <c r="B140" s="169" t="s">
        <v>246</v>
      </c>
      <c r="C140" s="24" t="s">
        <v>247</v>
      </c>
      <c r="D140" s="25" t="s">
        <v>53</v>
      </c>
      <c r="E140" s="113">
        <v>72</v>
      </c>
      <c r="F140" s="33"/>
      <c r="G140" s="27">
        <f t="shared" si="2"/>
        <v>0</v>
      </c>
      <c r="H140" s="65" t="s">
        <v>248</v>
      </c>
      <c r="I140" s="38">
        <f>SUM(G131:G140)</f>
        <v>0</v>
      </c>
    </row>
    <row r="141" spans="1:9" ht="40.200000000000003" customHeight="1" x14ac:dyDescent="0.25">
      <c r="A141" s="15" t="s">
        <v>249</v>
      </c>
      <c r="B141" s="55" t="s">
        <v>250</v>
      </c>
      <c r="C141" s="54" t="s">
        <v>251</v>
      </c>
      <c r="D141" s="55" t="s">
        <v>53</v>
      </c>
      <c r="E141" s="112">
        <v>60</v>
      </c>
      <c r="F141" s="58"/>
      <c r="G141" s="57">
        <f t="shared" si="2"/>
        <v>0</v>
      </c>
      <c r="H141" s="6"/>
    </row>
    <row r="142" spans="1:9" ht="40.200000000000003" customHeight="1" x14ac:dyDescent="0.25">
      <c r="A142" s="15" t="s">
        <v>249</v>
      </c>
      <c r="B142" s="14" t="s">
        <v>252</v>
      </c>
      <c r="C142" s="2" t="s">
        <v>253</v>
      </c>
      <c r="D142" s="14" t="s">
        <v>13</v>
      </c>
      <c r="E142" s="91">
        <v>62</v>
      </c>
      <c r="F142" s="13"/>
      <c r="G142" s="22">
        <f t="shared" si="2"/>
        <v>0</v>
      </c>
      <c r="H142" s="6"/>
    </row>
    <row r="143" spans="1:9" ht="40.200000000000003" customHeight="1" thickBot="1" x14ac:dyDescent="0.3">
      <c r="A143" s="15" t="s">
        <v>249</v>
      </c>
      <c r="B143" s="14" t="s">
        <v>254</v>
      </c>
      <c r="C143" s="2" t="s">
        <v>255</v>
      </c>
      <c r="D143" s="14" t="s">
        <v>53</v>
      </c>
      <c r="E143" s="91">
        <v>40</v>
      </c>
      <c r="F143" s="13"/>
      <c r="G143" s="22">
        <f t="shared" si="2"/>
        <v>0</v>
      </c>
      <c r="H143" s="6"/>
    </row>
    <row r="144" spans="1:9" ht="40.200000000000003" customHeight="1" thickBot="1" x14ac:dyDescent="0.3">
      <c r="A144" s="23" t="s">
        <v>249</v>
      </c>
      <c r="B144" s="25" t="s">
        <v>256</v>
      </c>
      <c r="C144" s="24" t="s">
        <v>257</v>
      </c>
      <c r="D144" s="25" t="s">
        <v>53</v>
      </c>
      <c r="E144" s="113">
        <v>24</v>
      </c>
      <c r="F144" s="33"/>
      <c r="G144" s="27">
        <f t="shared" si="2"/>
        <v>0</v>
      </c>
      <c r="H144" s="65" t="s">
        <v>258</v>
      </c>
      <c r="I144" s="38">
        <f>SUM(G141:G144)</f>
        <v>0</v>
      </c>
    </row>
    <row r="145" spans="1:9" ht="40.200000000000003" customHeight="1" x14ac:dyDescent="0.25">
      <c r="A145" s="76" t="s">
        <v>259</v>
      </c>
      <c r="B145" s="210" t="s">
        <v>260</v>
      </c>
      <c r="C145" s="54" t="s">
        <v>261</v>
      </c>
      <c r="D145" s="55" t="s">
        <v>13</v>
      </c>
      <c r="E145" s="112">
        <v>2</v>
      </c>
      <c r="F145" s="58"/>
      <c r="G145" s="57">
        <f t="shared" si="2"/>
        <v>0</v>
      </c>
      <c r="H145" s="6"/>
    </row>
    <row r="146" spans="1:9" ht="40.200000000000003" customHeight="1" x14ac:dyDescent="0.25">
      <c r="A146" s="69" t="s">
        <v>259</v>
      </c>
      <c r="B146" s="168" t="s">
        <v>262</v>
      </c>
      <c r="C146" s="2" t="s">
        <v>263</v>
      </c>
      <c r="D146" s="14" t="s">
        <v>13</v>
      </c>
      <c r="E146" s="91">
        <v>2</v>
      </c>
      <c r="F146" s="13"/>
      <c r="G146" s="22">
        <f t="shared" si="2"/>
        <v>0</v>
      </c>
      <c r="H146" s="6"/>
    </row>
    <row r="147" spans="1:9" x14ac:dyDescent="0.25">
      <c r="A147" s="69" t="s">
        <v>259</v>
      </c>
      <c r="B147" s="168" t="s">
        <v>264</v>
      </c>
      <c r="C147" s="2" t="s">
        <v>265</v>
      </c>
      <c r="D147" s="14" t="s">
        <v>13</v>
      </c>
      <c r="E147" s="91">
        <v>2</v>
      </c>
      <c r="F147" s="13"/>
      <c r="G147" s="22">
        <f t="shared" si="2"/>
        <v>0</v>
      </c>
      <c r="H147" s="6"/>
    </row>
    <row r="148" spans="1:9" ht="55.2" x14ac:dyDescent="0.25">
      <c r="A148" s="69" t="s">
        <v>259</v>
      </c>
      <c r="B148" s="168" t="s">
        <v>266</v>
      </c>
      <c r="C148" s="70" t="s">
        <v>384</v>
      </c>
      <c r="D148" s="128" t="s">
        <v>198</v>
      </c>
      <c r="E148" s="128">
        <v>1</v>
      </c>
      <c r="F148" s="13"/>
      <c r="G148" s="22">
        <f t="shared" si="2"/>
        <v>0</v>
      </c>
      <c r="H148" s="6"/>
    </row>
    <row r="149" spans="1:9" x14ac:dyDescent="0.25">
      <c r="A149" s="129" t="s">
        <v>259</v>
      </c>
      <c r="B149" s="211" t="s">
        <v>267</v>
      </c>
      <c r="C149" s="124" t="s">
        <v>268</v>
      </c>
      <c r="D149" s="130" t="s">
        <v>53</v>
      </c>
      <c r="E149" s="126">
        <v>191</v>
      </c>
      <c r="F149" s="13"/>
      <c r="G149" s="22">
        <f t="shared" si="2"/>
        <v>0</v>
      </c>
      <c r="H149" s="6"/>
    </row>
    <row r="150" spans="1:9" ht="14.4" thickBot="1" x14ac:dyDescent="0.3">
      <c r="A150" s="129" t="s">
        <v>259</v>
      </c>
      <c r="B150" s="211" t="s">
        <v>269</v>
      </c>
      <c r="C150" s="124" t="s">
        <v>270</v>
      </c>
      <c r="D150" s="130" t="s">
        <v>53</v>
      </c>
      <c r="E150" s="126">
        <v>191</v>
      </c>
      <c r="F150" s="13"/>
      <c r="G150" s="22">
        <f t="shared" si="2"/>
        <v>0</v>
      </c>
      <c r="H150" s="6"/>
    </row>
    <row r="151" spans="1:9" ht="28.2" thickBot="1" x14ac:dyDescent="0.3">
      <c r="A151" s="72" t="s">
        <v>259</v>
      </c>
      <c r="B151" s="169" t="s">
        <v>271</v>
      </c>
      <c r="C151" s="73" t="s">
        <v>272</v>
      </c>
      <c r="D151" s="74" t="s">
        <v>53</v>
      </c>
      <c r="E151" s="74">
        <v>191</v>
      </c>
      <c r="F151" s="75"/>
      <c r="G151" s="27">
        <f t="shared" si="2"/>
        <v>0</v>
      </c>
      <c r="H151" s="65" t="s">
        <v>273</v>
      </c>
      <c r="I151" s="38">
        <f>SUM(G145:G151)</f>
        <v>0</v>
      </c>
    </row>
    <row r="152" spans="1:9" ht="42" thickBot="1" x14ac:dyDescent="0.3">
      <c r="A152" s="41"/>
      <c r="B152" s="41"/>
      <c r="D152" s="40"/>
      <c r="E152" s="48"/>
      <c r="F152" s="67" t="s">
        <v>274</v>
      </c>
      <c r="G152" s="68">
        <f>SUM(G5:G151)</f>
        <v>-3035.2</v>
      </c>
      <c r="H152" s="34"/>
      <c r="I152" s="39"/>
    </row>
    <row r="153" spans="1:9" x14ac:dyDescent="0.25">
      <c r="A153" s="44"/>
      <c r="B153" s="44"/>
      <c r="C153" s="41"/>
      <c r="D153" s="43"/>
      <c r="E153" s="49"/>
      <c r="F153" s="43"/>
      <c r="G153" s="42"/>
    </row>
  </sheetData>
  <mergeCells count="4">
    <mergeCell ref="A1:G1"/>
    <mergeCell ref="A3:G3"/>
    <mergeCell ref="H45:H71"/>
    <mergeCell ref="H73:H8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79"/>
  <sheetViews>
    <sheetView topLeftCell="A45" zoomScale="70" zoomScaleNormal="70" workbookViewId="0">
      <selection activeCell="G78" sqref="G78"/>
    </sheetView>
  </sheetViews>
  <sheetFormatPr defaultColWidth="9.109375" defaultRowHeight="13.8" x14ac:dyDescent="0.25"/>
  <cols>
    <col min="1" max="1" width="40.77734375" style="86" customWidth="1"/>
    <col min="2" max="2" width="10.77734375" style="86" customWidth="1"/>
    <col min="3" max="3" width="80.77734375" style="85" customWidth="1"/>
    <col min="4" max="4" width="10.77734375" style="87" customWidth="1"/>
    <col min="5" max="5" width="17.77734375" style="88" customWidth="1"/>
    <col min="6" max="6" width="17.77734375" style="89" customWidth="1"/>
    <col min="7" max="7" width="17.77734375" style="87" customWidth="1"/>
    <col min="8" max="9" width="17.77734375" style="82" customWidth="1"/>
    <col min="10" max="16384" width="9.109375" style="82"/>
  </cols>
  <sheetData>
    <row r="1" spans="1:9" ht="19.95" customHeight="1" x14ac:dyDescent="0.25">
      <c r="A1" s="149" t="s">
        <v>377</v>
      </c>
      <c r="B1" s="150"/>
      <c r="C1" s="150"/>
      <c r="D1" s="150"/>
      <c r="E1" s="150"/>
      <c r="F1" s="150"/>
      <c r="G1" s="150"/>
    </row>
    <row r="2" spans="1:9" ht="19.95" customHeight="1" thickBot="1" x14ac:dyDescent="0.3">
      <c r="A2" s="83"/>
      <c r="B2" s="83"/>
      <c r="C2" s="83"/>
      <c r="D2" s="83"/>
      <c r="E2" s="84"/>
      <c r="F2" s="83"/>
      <c r="G2" s="83"/>
    </row>
    <row r="3" spans="1:9" ht="19.95" customHeight="1" x14ac:dyDescent="0.25">
      <c r="A3" s="156" t="s">
        <v>453</v>
      </c>
      <c r="B3" s="156"/>
      <c r="C3" s="156"/>
      <c r="D3" s="156"/>
      <c r="E3" s="156"/>
      <c r="F3" s="156"/>
      <c r="G3" s="157"/>
    </row>
    <row r="4" spans="1:9" ht="49.95" customHeight="1" thickBot="1" x14ac:dyDescent="0.3">
      <c r="A4" s="77" t="s">
        <v>1</v>
      </c>
      <c r="B4" s="77" t="s">
        <v>2</v>
      </c>
      <c r="C4" s="77" t="s">
        <v>3</v>
      </c>
      <c r="D4" s="77" t="s">
        <v>4</v>
      </c>
      <c r="E4" s="78" t="s">
        <v>5</v>
      </c>
      <c r="F4" s="131" t="s">
        <v>386</v>
      </c>
      <c r="G4" s="79" t="s">
        <v>6</v>
      </c>
    </row>
    <row r="5" spans="1:9" ht="30" customHeight="1" x14ac:dyDescent="0.25">
      <c r="A5" s="109" t="s">
        <v>7</v>
      </c>
      <c r="B5" s="19" t="s">
        <v>8</v>
      </c>
      <c r="C5" s="18" t="s">
        <v>9</v>
      </c>
      <c r="D5" s="19" t="s">
        <v>10</v>
      </c>
      <c r="E5" s="111">
        <v>3.2000000000000001E-2</v>
      </c>
      <c r="F5" s="20"/>
      <c r="G5" s="132">
        <f>ROUND(E5*F5,2)</f>
        <v>0</v>
      </c>
    </row>
    <row r="6" spans="1:9" ht="30" customHeight="1" x14ac:dyDescent="0.25">
      <c r="A6" s="110" t="s">
        <v>7</v>
      </c>
      <c r="B6" s="55" t="s">
        <v>11</v>
      </c>
      <c r="C6" s="54" t="s">
        <v>30</v>
      </c>
      <c r="D6" s="55" t="s">
        <v>13</v>
      </c>
      <c r="E6" s="112">
        <v>1</v>
      </c>
      <c r="F6" s="56"/>
      <c r="G6" s="22">
        <f t="shared" ref="G6:G68" si="0">ROUND(E6*F6,2)</f>
        <v>0</v>
      </c>
    </row>
    <row r="7" spans="1:9" ht="30" customHeight="1" x14ac:dyDescent="0.25">
      <c r="A7" s="110" t="s">
        <v>7</v>
      </c>
      <c r="B7" s="55" t="s">
        <v>14</v>
      </c>
      <c r="C7" s="54" t="s">
        <v>34</v>
      </c>
      <c r="D7" s="55" t="s">
        <v>13</v>
      </c>
      <c r="E7" s="112">
        <v>1</v>
      </c>
      <c r="F7" s="56"/>
      <c r="G7" s="22">
        <f t="shared" si="0"/>
        <v>0</v>
      </c>
    </row>
    <row r="8" spans="1:9" ht="30" customHeight="1" x14ac:dyDescent="0.25">
      <c r="A8" s="110" t="s">
        <v>7</v>
      </c>
      <c r="B8" s="55" t="s">
        <v>17</v>
      </c>
      <c r="C8" s="54" t="s">
        <v>388</v>
      </c>
      <c r="D8" s="55" t="s">
        <v>40</v>
      </c>
      <c r="E8" s="112">
        <v>0.1</v>
      </c>
      <c r="F8" s="56"/>
      <c r="G8" s="22">
        <f t="shared" si="0"/>
        <v>0</v>
      </c>
    </row>
    <row r="9" spans="1:9" ht="30" customHeight="1" x14ac:dyDescent="0.25">
      <c r="A9" s="110" t="s">
        <v>7</v>
      </c>
      <c r="B9" s="55" t="s">
        <v>19</v>
      </c>
      <c r="C9" s="54" t="s">
        <v>42</v>
      </c>
      <c r="D9" s="55" t="s">
        <v>27</v>
      </c>
      <c r="E9" s="112">
        <v>216</v>
      </c>
      <c r="F9" s="56"/>
      <c r="G9" s="22">
        <f t="shared" si="0"/>
        <v>0</v>
      </c>
    </row>
    <row r="10" spans="1:9" ht="30" customHeight="1" x14ac:dyDescent="0.25">
      <c r="A10" s="110" t="s">
        <v>7</v>
      </c>
      <c r="B10" s="55" t="s">
        <v>21</v>
      </c>
      <c r="C10" s="54" t="s">
        <v>454</v>
      </c>
      <c r="D10" s="55" t="s">
        <v>16</v>
      </c>
      <c r="E10" s="112">
        <v>13</v>
      </c>
      <c r="F10" s="121">
        <v>-11.2</v>
      </c>
      <c r="G10" s="22">
        <f t="shared" si="0"/>
        <v>-145.6</v>
      </c>
    </row>
    <row r="11" spans="1:9" ht="30" customHeight="1" thickBot="1" x14ac:dyDescent="0.3">
      <c r="A11" s="110" t="s">
        <v>7</v>
      </c>
      <c r="B11" s="55" t="s">
        <v>23</v>
      </c>
      <c r="C11" s="54" t="s">
        <v>390</v>
      </c>
      <c r="D11" s="55" t="s">
        <v>53</v>
      </c>
      <c r="E11" s="112">
        <v>7</v>
      </c>
      <c r="F11" s="56"/>
      <c r="G11" s="22">
        <f t="shared" si="0"/>
        <v>0</v>
      </c>
    </row>
    <row r="12" spans="1:9" ht="30" customHeight="1" thickBot="1" x14ac:dyDescent="0.3">
      <c r="A12" s="134" t="s">
        <v>7</v>
      </c>
      <c r="B12" s="212" t="s">
        <v>25</v>
      </c>
      <c r="C12" s="24" t="s">
        <v>275</v>
      </c>
      <c r="D12" s="25" t="s">
        <v>16</v>
      </c>
      <c r="E12" s="113">
        <v>38</v>
      </c>
      <c r="F12" s="26"/>
      <c r="G12" s="27">
        <f t="shared" si="0"/>
        <v>0</v>
      </c>
      <c r="H12" s="65" t="s">
        <v>73</v>
      </c>
      <c r="I12" s="38">
        <f>SUM(G5:G12)</f>
        <v>-145.6</v>
      </c>
    </row>
    <row r="13" spans="1:9" s="80" customFormat="1" ht="30" customHeight="1" x14ac:dyDescent="0.25">
      <c r="A13" s="109" t="s">
        <v>74</v>
      </c>
      <c r="B13" s="19" t="s">
        <v>75</v>
      </c>
      <c r="C13" s="18" t="s">
        <v>276</v>
      </c>
      <c r="D13" s="19" t="s">
        <v>16</v>
      </c>
      <c r="E13" s="111">
        <v>369</v>
      </c>
      <c r="F13" s="28"/>
      <c r="G13" s="21">
        <f t="shared" si="0"/>
        <v>0</v>
      </c>
    </row>
    <row r="14" spans="1:9" s="80" customFormat="1" ht="30" customHeight="1" x14ac:dyDescent="0.25">
      <c r="A14" s="110" t="s">
        <v>74</v>
      </c>
      <c r="B14" s="14" t="s">
        <v>76</v>
      </c>
      <c r="C14" s="2" t="s">
        <v>79</v>
      </c>
      <c r="D14" s="14" t="s">
        <v>27</v>
      </c>
      <c r="E14" s="91">
        <v>267</v>
      </c>
      <c r="F14" s="5"/>
      <c r="G14" s="22">
        <f t="shared" si="0"/>
        <v>0</v>
      </c>
    </row>
    <row r="15" spans="1:9" s="80" customFormat="1" ht="30" customHeight="1" x14ac:dyDescent="0.25">
      <c r="A15" s="110" t="s">
        <v>74</v>
      </c>
      <c r="B15" s="14" t="s">
        <v>78</v>
      </c>
      <c r="C15" s="2" t="s">
        <v>81</v>
      </c>
      <c r="D15" s="14" t="s">
        <v>27</v>
      </c>
      <c r="E15" s="91">
        <v>396</v>
      </c>
      <c r="F15" s="5"/>
      <c r="G15" s="22">
        <f t="shared" si="0"/>
        <v>0</v>
      </c>
    </row>
    <row r="16" spans="1:9" s="80" customFormat="1" ht="30" customHeight="1" x14ac:dyDescent="0.25">
      <c r="A16" s="110" t="s">
        <v>74</v>
      </c>
      <c r="B16" s="14" t="s">
        <v>80</v>
      </c>
      <c r="C16" s="2" t="s">
        <v>83</v>
      </c>
      <c r="D16" s="14" t="s">
        <v>16</v>
      </c>
      <c r="E16" s="91">
        <v>119</v>
      </c>
      <c r="F16" s="5"/>
      <c r="G16" s="22">
        <f t="shared" si="0"/>
        <v>0</v>
      </c>
    </row>
    <row r="17" spans="1:9" s="80" customFormat="1" ht="30" customHeight="1" thickBot="1" x14ac:dyDescent="0.3">
      <c r="A17" s="110" t="s">
        <v>74</v>
      </c>
      <c r="B17" s="14" t="s">
        <v>82</v>
      </c>
      <c r="C17" s="2" t="s">
        <v>85</v>
      </c>
      <c r="D17" s="14" t="s">
        <v>27</v>
      </c>
      <c r="E17" s="91">
        <v>189</v>
      </c>
      <c r="F17" s="5"/>
      <c r="G17" s="22">
        <f t="shared" si="0"/>
        <v>0</v>
      </c>
    </row>
    <row r="18" spans="1:9" s="80" customFormat="1" ht="30" customHeight="1" thickBot="1" x14ac:dyDescent="0.3">
      <c r="A18" s="134" t="s">
        <v>74</v>
      </c>
      <c r="B18" s="25" t="s">
        <v>84</v>
      </c>
      <c r="C18" s="24" t="s">
        <v>87</v>
      </c>
      <c r="D18" s="25" t="s">
        <v>27</v>
      </c>
      <c r="E18" s="113">
        <v>29</v>
      </c>
      <c r="F18" s="29"/>
      <c r="G18" s="27">
        <f t="shared" si="0"/>
        <v>0</v>
      </c>
      <c r="H18" s="65" t="s">
        <v>88</v>
      </c>
      <c r="I18" s="38">
        <f>SUM(G13:G18)</f>
        <v>0</v>
      </c>
    </row>
    <row r="19" spans="1:9" s="80" customFormat="1" ht="30" customHeight="1" x14ac:dyDescent="0.25">
      <c r="A19" s="109" t="s">
        <v>89</v>
      </c>
      <c r="B19" s="19" t="s">
        <v>90</v>
      </c>
      <c r="C19" s="18" t="s">
        <v>91</v>
      </c>
      <c r="D19" s="19" t="s">
        <v>16</v>
      </c>
      <c r="E19" s="111">
        <v>67</v>
      </c>
      <c r="F19" s="32"/>
      <c r="G19" s="21">
        <f t="shared" si="0"/>
        <v>0</v>
      </c>
      <c r="H19" s="219" t="s">
        <v>387</v>
      </c>
    </row>
    <row r="20" spans="1:9" s="80" customFormat="1" ht="30" customHeight="1" x14ac:dyDescent="0.25">
      <c r="A20" s="110" t="s">
        <v>89</v>
      </c>
      <c r="B20" s="55" t="s">
        <v>92</v>
      </c>
      <c r="C20" s="54" t="s">
        <v>165</v>
      </c>
      <c r="D20" s="55" t="s">
        <v>27</v>
      </c>
      <c r="E20" s="112">
        <v>239</v>
      </c>
      <c r="F20" s="58"/>
      <c r="G20" s="22">
        <f t="shared" si="0"/>
        <v>0</v>
      </c>
      <c r="H20" s="220"/>
    </row>
    <row r="21" spans="1:9" s="80" customFormat="1" ht="30" customHeight="1" x14ac:dyDescent="0.25">
      <c r="A21" s="110" t="s">
        <v>89</v>
      </c>
      <c r="B21" s="55" t="s">
        <v>94</v>
      </c>
      <c r="C21" s="54" t="s">
        <v>95</v>
      </c>
      <c r="D21" s="55" t="s">
        <v>27</v>
      </c>
      <c r="E21" s="112">
        <v>223</v>
      </c>
      <c r="F21" s="58"/>
      <c r="G21" s="22">
        <f t="shared" si="0"/>
        <v>0</v>
      </c>
      <c r="H21" s="220"/>
    </row>
    <row r="22" spans="1:9" s="80" customFormat="1" ht="30" customHeight="1" x14ac:dyDescent="0.25">
      <c r="A22" s="110" t="s">
        <v>89</v>
      </c>
      <c r="B22" s="55" t="s">
        <v>96</v>
      </c>
      <c r="C22" s="54" t="s">
        <v>97</v>
      </c>
      <c r="D22" s="55" t="s">
        <v>27</v>
      </c>
      <c r="E22" s="112">
        <v>223</v>
      </c>
      <c r="F22" s="58"/>
      <c r="G22" s="22">
        <f t="shared" si="0"/>
        <v>0</v>
      </c>
      <c r="H22" s="220"/>
    </row>
    <row r="23" spans="1:9" s="80" customFormat="1" ht="30" customHeight="1" x14ac:dyDescent="0.25">
      <c r="A23" s="110" t="s">
        <v>89</v>
      </c>
      <c r="B23" s="55" t="s">
        <v>98</v>
      </c>
      <c r="C23" s="54" t="s">
        <v>99</v>
      </c>
      <c r="D23" s="55" t="s">
        <v>27</v>
      </c>
      <c r="E23" s="112">
        <v>221</v>
      </c>
      <c r="F23" s="58"/>
      <c r="G23" s="22">
        <f t="shared" si="0"/>
        <v>0</v>
      </c>
      <c r="H23" s="220"/>
    </row>
    <row r="24" spans="1:9" s="80" customFormat="1" ht="30" customHeight="1" x14ac:dyDescent="0.25">
      <c r="A24" s="110" t="s">
        <v>89</v>
      </c>
      <c r="B24" s="55" t="s">
        <v>100</v>
      </c>
      <c r="C24" s="54" t="s">
        <v>97</v>
      </c>
      <c r="D24" s="55" t="s">
        <v>27</v>
      </c>
      <c r="E24" s="112">
        <v>221</v>
      </c>
      <c r="F24" s="58"/>
      <c r="G24" s="22">
        <f t="shared" si="0"/>
        <v>0</v>
      </c>
      <c r="H24" s="220"/>
    </row>
    <row r="25" spans="1:9" s="80" customFormat="1" ht="30" customHeight="1" thickBot="1" x14ac:dyDescent="0.3">
      <c r="A25" s="134" t="s">
        <v>89</v>
      </c>
      <c r="B25" s="212" t="s">
        <v>101</v>
      </c>
      <c r="C25" s="24" t="s">
        <v>102</v>
      </c>
      <c r="D25" s="25" t="s">
        <v>27</v>
      </c>
      <c r="E25" s="113">
        <v>220</v>
      </c>
      <c r="F25" s="33"/>
      <c r="G25" s="27">
        <f t="shared" si="0"/>
        <v>0</v>
      </c>
      <c r="H25" s="220"/>
      <c r="I25" s="81"/>
    </row>
    <row r="26" spans="1:9" s="80" customFormat="1" ht="30" customHeight="1" x14ac:dyDescent="0.25">
      <c r="A26" s="109" t="s">
        <v>117</v>
      </c>
      <c r="B26" s="19" t="s">
        <v>90</v>
      </c>
      <c r="C26" s="18" t="s">
        <v>118</v>
      </c>
      <c r="D26" s="19" t="s">
        <v>16</v>
      </c>
      <c r="E26" s="111">
        <v>44</v>
      </c>
      <c r="F26" s="35"/>
      <c r="G26" s="21">
        <f t="shared" si="0"/>
        <v>0</v>
      </c>
      <c r="H26" s="220"/>
    </row>
    <row r="27" spans="1:9" s="80" customFormat="1" ht="30" customHeight="1" x14ac:dyDescent="0.25">
      <c r="A27" s="110" t="s">
        <v>117</v>
      </c>
      <c r="B27" s="55" t="s">
        <v>92</v>
      </c>
      <c r="C27" s="54" t="s">
        <v>119</v>
      </c>
      <c r="D27" s="55" t="s">
        <v>27</v>
      </c>
      <c r="E27" s="112">
        <v>244</v>
      </c>
      <c r="F27" s="59"/>
      <c r="G27" s="22">
        <f t="shared" si="0"/>
        <v>0</v>
      </c>
      <c r="H27" s="220"/>
    </row>
    <row r="28" spans="1:9" s="80" customFormat="1" ht="30" customHeight="1" x14ac:dyDescent="0.25">
      <c r="A28" s="110" t="s">
        <v>117</v>
      </c>
      <c r="B28" s="55" t="s">
        <v>94</v>
      </c>
      <c r="C28" s="54" t="s">
        <v>95</v>
      </c>
      <c r="D28" s="55" t="s">
        <v>27</v>
      </c>
      <c r="E28" s="112">
        <v>223</v>
      </c>
      <c r="F28" s="59"/>
      <c r="G28" s="22">
        <f t="shared" si="0"/>
        <v>0</v>
      </c>
      <c r="H28" s="220"/>
    </row>
    <row r="29" spans="1:9" s="80" customFormat="1" ht="30" customHeight="1" x14ac:dyDescent="0.25">
      <c r="A29" s="110" t="s">
        <v>117</v>
      </c>
      <c r="B29" s="55" t="s">
        <v>96</v>
      </c>
      <c r="C29" s="54" t="s">
        <v>97</v>
      </c>
      <c r="D29" s="55" t="s">
        <v>27</v>
      </c>
      <c r="E29" s="112">
        <v>223</v>
      </c>
      <c r="F29" s="59"/>
      <c r="G29" s="22">
        <f t="shared" si="0"/>
        <v>0</v>
      </c>
      <c r="H29" s="220"/>
    </row>
    <row r="30" spans="1:9" s="80" customFormat="1" ht="30" customHeight="1" x14ac:dyDescent="0.25">
      <c r="A30" s="110" t="s">
        <v>117</v>
      </c>
      <c r="B30" s="55" t="s">
        <v>98</v>
      </c>
      <c r="C30" s="54" t="s">
        <v>99</v>
      </c>
      <c r="D30" s="55" t="s">
        <v>27</v>
      </c>
      <c r="E30" s="112">
        <v>221</v>
      </c>
      <c r="F30" s="59"/>
      <c r="G30" s="22">
        <f t="shared" si="0"/>
        <v>0</v>
      </c>
      <c r="H30" s="220"/>
    </row>
    <row r="31" spans="1:9" s="80" customFormat="1" ht="30" customHeight="1" thickBot="1" x14ac:dyDescent="0.3">
      <c r="A31" s="110" t="s">
        <v>117</v>
      </c>
      <c r="B31" s="55" t="s">
        <v>100</v>
      </c>
      <c r="C31" s="2" t="s">
        <v>97</v>
      </c>
      <c r="D31" s="14" t="s">
        <v>27</v>
      </c>
      <c r="E31" s="91">
        <v>221</v>
      </c>
      <c r="F31" s="4"/>
      <c r="G31" s="22">
        <f t="shared" si="0"/>
        <v>0</v>
      </c>
      <c r="H31" s="220"/>
    </row>
    <row r="32" spans="1:9" s="80" customFormat="1" ht="30" customHeight="1" thickBot="1" x14ac:dyDescent="0.3">
      <c r="A32" s="134" t="s">
        <v>117</v>
      </c>
      <c r="B32" s="212" t="s">
        <v>101</v>
      </c>
      <c r="C32" s="24" t="s">
        <v>102</v>
      </c>
      <c r="D32" s="25" t="s">
        <v>27</v>
      </c>
      <c r="E32" s="113">
        <v>220</v>
      </c>
      <c r="F32" s="36"/>
      <c r="G32" s="27">
        <f t="shared" si="0"/>
        <v>0</v>
      </c>
      <c r="H32" s="65" t="s">
        <v>120</v>
      </c>
      <c r="I32" s="38">
        <f>SUM(G19:G32)</f>
        <v>0</v>
      </c>
    </row>
    <row r="33" spans="1:9" s="80" customFormat="1" ht="30" customHeight="1" x14ac:dyDescent="0.25">
      <c r="A33" s="109" t="s">
        <v>277</v>
      </c>
      <c r="B33" s="19" t="s">
        <v>122</v>
      </c>
      <c r="C33" s="18" t="s">
        <v>123</v>
      </c>
      <c r="D33" s="19" t="s">
        <v>16</v>
      </c>
      <c r="E33" s="111">
        <v>20</v>
      </c>
      <c r="F33" s="32"/>
      <c r="G33" s="21">
        <f t="shared" si="0"/>
        <v>0</v>
      </c>
      <c r="H33" s="219" t="s">
        <v>387</v>
      </c>
    </row>
    <row r="34" spans="1:9" s="80" customFormat="1" ht="30" customHeight="1" x14ac:dyDescent="0.25">
      <c r="A34" s="135" t="s">
        <v>277</v>
      </c>
      <c r="B34" s="55" t="s">
        <v>124</v>
      </c>
      <c r="C34" s="54" t="s">
        <v>148</v>
      </c>
      <c r="D34" s="55" t="s">
        <v>27</v>
      </c>
      <c r="E34" s="112">
        <v>68</v>
      </c>
      <c r="F34" s="58"/>
      <c r="G34" s="22">
        <f t="shared" si="0"/>
        <v>0</v>
      </c>
      <c r="H34" s="220"/>
    </row>
    <row r="35" spans="1:9" s="80" customFormat="1" ht="30" customHeight="1" x14ac:dyDescent="0.25">
      <c r="A35" s="135" t="s">
        <v>277</v>
      </c>
      <c r="B35" s="55" t="s">
        <v>126</v>
      </c>
      <c r="C35" s="54" t="s">
        <v>127</v>
      </c>
      <c r="D35" s="55" t="s">
        <v>27</v>
      </c>
      <c r="E35" s="112">
        <v>65</v>
      </c>
      <c r="F35" s="58"/>
      <c r="G35" s="22">
        <f t="shared" si="0"/>
        <v>0</v>
      </c>
      <c r="H35" s="220"/>
    </row>
    <row r="36" spans="1:9" s="80" customFormat="1" ht="30" customHeight="1" x14ac:dyDescent="0.25">
      <c r="A36" s="136" t="s">
        <v>132</v>
      </c>
      <c r="B36" s="122" t="s">
        <v>128</v>
      </c>
      <c r="C36" s="124" t="s">
        <v>159</v>
      </c>
      <c r="D36" s="125" t="s">
        <v>27</v>
      </c>
      <c r="E36" s="126">
        <v>3</v>
      </c>
      <c r="F36" s="58"/>
      <c r="G36" s="22">
        <f t="shared" si="0"/>
        <v>0</v>
      </c>
      <c r="H36" s="220"/>
    </row>
    <row r="37" spans="1:9" s="80" customFormat="1" ht="30" customHeight="1" x14ac:dyDescent="0.25">
      <c r="A37" s="135" t="s">
        <v>277</v>
      </c>
      <c r="B37" s="55" t="s">
        <v>130</v>
      </c>
      <c r="C37" s="2" t="s">
        <v>278</v>
      </c>
      <c r="D37" s="14" t="s">
        <v>27</v>
      </c>
      <c r="E37" s="91">
        <v>3</v>
      </c>
      <c r="F37" s="58"/>
      <c r="G37" s="22">
        <f t="shared" si="0"/>
        <v>0</v>
      </c>
      <c r="H37" s="220"/>
    </row>
    <row r="38" spans="1:9" s="80" customFormat="1" ht="30" customHeight="1" x14ac:dyDescent="0.25">
      <c r="A38" s="135" t="s">
        <v>277</v>
      </c>
      <c r="B38" s="55" t="s">
        <v>279</v>
      </c>
      <c r="C38" s="2" t="s">
        <v>131</v>
      </c>
      <c r="D38" s="14" t="s">
        <v>53</v>
      </c>
      <c r="E38" s="91">
        <v>60</v>
      </c>
      <c r="F38" s="13"/>
      <c r="G38" s="22">
        <f t="shared" si="0"/>
        <v>0</v>
      </c>
      <c r="H38" s="220"/>
    </row>
    <row r="39" spans="1:9" s="80" customFormat="1" ht="30" customHeight="1" x14ac:dyDescent="0.25">
      <c r="A39" s="135" t="s">
        <v>277</v>
      </c>
      <c r="B39" s="55" t="s">
        <v>280</v>
      </c>
      <c r="C39" s="2" t="s">
        <v>108</v>
      </c>
      <c r="D39" s="51" t="s">
        <v>53</v>
      </c>
      <c r="E39" s="91">
        <v>27</v>
      </c>
      <c r="F39" s="13"/>
      <c r="G39" s="22">
        <f t="shared" si="0"/>
        <v>0</v>
      </c>
      <c r="H39" s="220"/>
    </row>
    <row r="40" spans="1:9" s="80" customFormat="1" ht="30" customHeight="1" thickBot="1" x14ac:dyDescent="0.3">
      <c r="A40" s="134" t="s">
        <v>277</v>
      </c>
      <c r="B40" s="212" t="s">
        <v>391</v>
      </c>
      <c r="C40" s="24" t="s">
        <v>112</v>
      </c>
      <c r="D40" s="25" t="s">
        <v>53</v>
      </c>
      <c r="E40" s="113">
        <v>2</v>
      </c>
      <c r="F40" s="33"/>
      <c r="G40" s="27">
        <f t="shared" si="0"/>
        <v>0</v>
      </c>
      <c r="H40" s="220"/>
    </row>
    <row r="41" spans="1:9" s="80" customFormat="1" ht="30" customHeight="1" x14ac:dyDescent="0.25">
      <c r="A41" s="109" t="s">
        <v>281</v>
      </c>
      <c r="B41" s="19" t="s">
        <v>122</v>
      </c>
      <c r="C41" s="18" t="s">
        <v>282</v>
      </c>
      <c r="D41" s="19" t="s">
        <v>16</v>
      </c>
      <c r="E41" s="111">
        <v>20</v>
      </c>
      <c r="F41" s="32"/>
      <c r="G41" s="21">
        <f t="shared" si="0"/>
        <v>0</v>
      </c>
      <c r="H41" s="220"/>
    </row>
    <row r="42" spans="1:9" s="80" customFormat="1" ht="30" customHeight="1" x14ac:dyDescent="0.25">
      <c r="A42" s="135" t="s">
        <v>281</v>
      </c>
      <c r="B42" s="55" t="s">
        <v>124</v>
      </c>
      <c r="C42" s="54" t="s">
        <v>134</v>
      </c>
      <c r="D42" s="55" t="s">
        <v>27</v>
      </c>
      <c r="E42" s="112">
        <v>68</v>
      </c>
      <c r="F42" s="58"/>
      <c r="G42" s="22">
        <f t="shared" si="0"/>
        <v>0</v>
      </c>
      <c r="H42" s="220"/>
    </row>
    <row r="43" spans="1:9" s="80" customFormat="1" ht="30" customHeight="1" x14ac:dyDescent="0.25">
      <c r="A43" s="135" t="s">
        <v>281</v>
      </c>
      <c r="B43" s="55" t="s">
        <v>126</v>
      </c>
      <c r="C43" s="54" t="s">
        <v>127</v>
      </c>
      <c r="D43" s="55" t="s">
        <v>27</v>
      </c>
      <c r="E43" s="112">
        <v>65</v>
      </c>
      <c r="F43" s="58"/>
      <c r="G43" s="22">
        <f t="shared" si="0"/>
        <v>0</v>
      </c>
      <c r="H43" s="220"/>
    </row>
    <row r="44" spans="1:9" s="80" customFormat="1" ht="30" customHeight="1" x14ac:dyDescent="0.25">
      <c r="A44" s="136" t="s">
        <v>132</v>
      </c>
      <c r="B44" s="122" t="s">
        <v>128</v>
      </c>
      <c r="C44" s="124" t="s">
        <v>159</v>
      </c>
      <c r="D44" s="125" t="s">
        <v>27</v>
      </c>
      <c r="E44" s="126">
        <v>3</v>
      </c>
      <c r="F44" s="58"/>
      <c r="G44" s="22">
        <f t="shared" si="0"/>
        <v>0</v>
      </c>
      <c r="H44" s="220"/>
    </row>
    <row r="45" spans="1:9" s="80" customFormat="1" ht="30" customHeight="1" x14ac:dyDescent="0.25">
      <c r="A45" s="135" t="s">
        <v>281</v>
      </c>
      <c r="B45" s="55" t="s">
        <v>130</v>
      </c>
      <c r="C45" s="2" t="s">
        <v>278</v>
      </c>
      <c r="D45" s="14" t="s">
        <v>27</v>
      </c>
      <c r="E45" s="91">
        <v>3</v>
      </c>
      <c r="F45" s="58"/>
      <c r="G45" s="22">
        <f t="shared" si="0"/>
        <v>0</v>
      </c>
      <c r="H45" s="220"/>
    </row>
    <row r="46" spans="1:9" s="80" customFormat="1" ht="30" customHeight="1" x14ac:dyDescent="0.25">
      <c r="A46" s="135" t="s">
        <v>281</v>
      </c>
      <c r="B46" s="55" t="s">
        <v>279</v>
      </c>
      <c r="C46" s="2" t="s">
        <v>131</v>
      </c>
      <c r="D46" s="14" t="s">
        <v>53</v>
      </c>
      <c r="E46" s="91">
        <v>60</v>
      </c>
      <c r="F46" s="58"/>
      <c r="G46" s="22">
        <f t="shared" si="0"/>
        <v>0</v>
      </c>
      <c r="H46" s="220"/>
    </row>
    <row r="47" spans="1:9" s="80" customFormat="1" ht="30" customHeight="1" thickBot="1" x14ac:dyDescent="0.3">
      <c r="A47" s="135" t="s">
        <v>281</v>
      </c>
      <c r="B47" s="55" t="s">
        <v>280</v>
      </c>
      <c r="C47" s="2" t="s">
        <v>108</v>
      </c>
      <c r="D47" s="51" t="s">
        <v>53</v>
      </c>
      <c r="E47" s="91">
        <v>27</v>
      </c>
      <c r="F47" s="13"/>
      <c r="G47" s="22">
        <f t="shared" si="0"/>
        <v>0</v>
      </c>
      <c r="H47" s="221"/>
    </row>
    <row r="48" spans="1:9" s="80" customFormat="1" ht="30" customHeight="1" thickBot="1" x14ac:dyDescent="0.3">
      <c r="A48" s="134" t="s">
        <v>281</v>
      </c>
      <c r="B48" s="212" t="s">
        <v>391</v>
      </c>
      <c r="C48" s="24" t="s">
        <v>112</v>
      </c>
      <c r="D48" s="25" t="s">
        <v>53</v>
      </c>
      <c r="E48" s="113">
        <v>2</v>
      </c>
      <c r="F48" s="33"/>
      <c r="G48" s="27">
        <f t="shared" si="0"/>
        <v>0</v>
      </c>
      <c r="H48" s="65" t="s">
        <v>136</v>
      </c>
      <c r="I48" s="38">
        <f>SUM(G33:G48)</f>
        <v>0</v>
      </c>
    </row>
    <row r="49" spans="1:9" s="80" customFormat="1" ht="30" customHeight="1" x14ac:dyDescent="0.25">
      <c r="A49" s="109" t="s">
        <v>137</v>
      </c>
      <c r="B49" s="19" t="s">
        <v>138</v>
      </c>
      <c r="C49" s="18" t="s">
        <v>139</v>
      </c>
      <c r="D49" s="19" t="s">
        <v>16</v>
      </c>
      <c r="E49" s="111">
        <v>9</v>
      </c>
      <c r="F49" s="32"/>
      <c r="G49" s="21">
        <f t="shared" si="0"/>
        <v>0</v>
      </c>
    </row>
    <row r="50" spans="1:9" s="80" customFormat="1" ht="30" customHeight="1" thickBot="1" x14ac:dyDescent="0.3">
      <c r="A50" s="110" t="s">
        <v>137</v>
      </c>
      <c r="B50" s="14" t="s">
        <v>140</v>
      </c>
      <c r="C50" s="2" t="s">
        <v>141</v>
      </c>
      <c r="D50" s="14" t="s">
        <v>27</v>
      </c>
      <c r="E50" s="91">
        <v>28</v>
      </c>
      <c r="F50" s="13"/>
      <c r="G50" s="22">
        <f t="shared" si="0"/>
        <v>0</v>
      </c>
    </row>
    <row r="51" spans="1:9" s="80" customFormat="1" ht="30" customHeight="1" thickBot="1" x14ac:dyDescent="0.3">
      <c r="A51" s="134" t="s">
        <v>137</v>
      </c>
      <c r="B51" s="25" t="s">
        <v>142</v>
      </c>
      <c r="C51" s="24" t="s">
        <v>392</v>
      </c>
      <c r="D51" s="25" t="s">
        <v>27</v>
      </c>
      <c r="E51" s="113">
        <v>189</v>
      </c>
      <c r="F51" s="33"/>
      <c r="G51" s="27">
        <f t="shared" si="0"/>
        <v>0</v>
      </c>
      <c r="H51" s="65" t="s">
        <v>143</v>
      </c>
      <c r="I51" s="38">
        <f>SUM(G49:G51)</f>
        <v>0</v>
      </c>
    </row>
    <row r="52" spans="1:9" s="80" customFormat="1" ht="30" customHeight="1" x14ac:dyDescent="0.25">
      <c r="A52" s="109" t="s">
        <v>144</v>
      </c>
      <c r="B52" s="19" t="s">
        <v>145</v>
      </c>
      <c r="C52" s="18" t="s">
        <v>156</v>
      </c>
      <c r="D52" s="19" t="s">
        <v>16</v>
      </c>
      <c r="E52" s="111">
        <v>18</v>
      </c>
      <c r="F52" s="32"/>
      <c r="G52" s="21">
        <f t="shared" si="0"/>
        <v>0</v>
      </c>
    </row>
    <row r="53" spans="1:9" s="80" customFormat="1" ht="30" customHeight="1" x14ac:dyDescent="0.25">
      <c r="A53" s="110" t="s">
        <v>144</v>
      </c>
      <c r="B53" s="14" t="s">
        <v>147</v>
      </c>
      <c r="C53" s="54" t="s">
        <v>148</v>
      </c>
      <c r="D53" s="55" t="s">
        <v>27</v>
      </c>
      <c r="E53" s="112">
        <v>32</v>
      </c>
      <c r="F53" s="58"/>
      <c r="G53" s="22">
        <f t="shared" si="0"/>
        <v>0</v>
      </c>
    </row>
    <row r="54" spans="1:9" s="80" customFormat="1" ht="30" customHeight="1" x14ac:dyDescent="0.25">
      <c r="A54" s="110" t="s">
        <v>144</v>
      </c>
      <c r="B54" s="14" t="s">
        <v>149</v>
      </c>
      <c r="C54" s="54" t="s">
        <v>150</v>
      </c>
      <c r="D54" s="55" t="s">
        <v>27</v>
      </c>
      <c r="E54" s="112">
        <v>31</v>
      </c>
      <c r="F54" s="58"/>
      <c r="G54" s="22">
        <f t="shared" si="0"/>
        <v>0</v>
      </c>
    </row>
    <row r="55" spans="1:9" s="80" customFormat="1" ht="30" customHeight="1" x14ac:dyDescent="0.25">
      <c r="A55" s="110" t="s">
        <v>144</v>
      </c>
      <c r="B55" s="14" t="s">
        <v>151</v>
      </c>
      <c r="C55" s="54" t="s">
        <v>152</v>
      </c>
      <c r="D55" s="55" t="s">
        <v>53</v>
      </c>
      <c r="E55" s="112">
        <v>10</v>
      </c>
      <c r="F55" s="58"/>
      <c r="G55" s="22">
        <f t="shared" si="0"/>
        <v>0</v>
      </c>
    </row>
    <row r="56" spans="1:9" s="80" customFormat="1" ht="30" customHeight="1" x14ac:dyDescent="0.25">
      <c r="A56" s="110" t="s">
        <v>144</v>
      </c>
      <c r="B56" s="14" t="s">
        <v>153</v>
      </c>
      <c r="C56" s="54" t="s">
        <v>154</v>
      </c>
      <c r="D56" s="55" t="s">
        <v>13</v>
      </c>
      <c r="E56" s="112">
        <v>2</v>
      </c>
      <c r="F56" s="58"/>
      <c r="G56" s="22">
        <f t="shared" si="0"/>
        <v>0</v>
      </c>
    </row>
    <row r="57" spans="1:9" s="80" customFormat="1" ht="30" customHeight="1" x14ac:dyDescent="0.25">
      <c r="A57" s="110" t="s">
        <v>144</v>
      </c>
      <c r="B57" s="14" t="s">
        <v>155</v>
      </c>
      <c r="C57" s="54" t="s">
        <v>172</v>
      </c>
      <c r="D57" s="55" t="s">
        <v>27</v>
      </c>
      <c r="E57" s="112">
        <v>20</v>
      </c>
      <c r="F57" s="58"/>
      <c r="G57" s="22">
        <f t="shared" si="0"/>
        <v>0</v>
      </c>
    </row>
    <row r="58" spans="1:9" s="80" customFormat="1" ht="30" customHeight="1" x14ac:dyDescent="0.25">
      <c r="A58" s="110" t="s">
        <v>144</v>
      </c>
      <c r="B58" s="14" t="s">
        <v>157</v>
      </c>
      <c r="C58" s="54" t="s">
        <v>174</v>
      </c>
      <c r="D58" s="55" t="s">
        <v>27</v>
      </c>
      <c r="E58" s="112">
        <v>20</v>
      </c>
      <c r="F58" s="58"/>
      <c r="G58" s="22">
        <f t="shared" si="0"/>
        <v>0</v>
      </c>
    </row>
    <row r="59" spans="1:9" s="80" customFormat="1" ht="30" customHeight="1" x14ac:dyDescent="0.25">
      <c r="A59" s="110" t="s">
        <v>144</v>
      </c>
      <c r="B59" s="14" t="s">
        <v>158</v>
      </c>
      <c r="C59" s="54" t="s">
        <v>176</v>
      </c>
      <c r="D59" s="55" t="s">
        <v>27</v>
      </c>
      <c r="E59" s="112">
        <v>20</v>
      </c>
      <c r="F59" s="58"/>
      <c r="G59" s="22">
        <f t="shared" si="0"/>
        <v>0</v>
      </c>
    </row>
    <row r="60" spans="1:9" s="80" customFormat="1" ht="30" customHeight="1" x14ac:dyDescent="0.25">
      <c r="A60" s="110" t="s">
        <v>144</v>
      </c>
      <c r="B60" s="14" t="s">
        <v>160</v>
      </c>
      <c r="C60" s="54" t="s">
        <v>184</v>
      </c>
      <c r="D60" s="55" t="s">
        <v>53</v>
      </c>
      <c r="E60" s="112">
        <v>4</v>
      </c>
      <c r="F60" s="58"/>
      <c r="G60" s="22">
        <f t="shared" si="0"/>
        <v>0</v>
      </c>
    </row>
    <row r="61" spans="1:9" s="80" customFormat="1" ht="30" customHeight="1" x14ac:dyDescent="0.25">
      <c r="A61" s="110" t="s">
        <v>144</v>
      </c>
      <c r="B61" s="14" t="s">
        <v>162</v>
      </c>
      <c r="C61" s="54" t="s">
        <v>186</v>
      </c>
      <c r="D61" s="55" t="s">
        <v>53</v>
      </c>
      <c r="E61" s="112">
        <v>4</v>
      </c>
      <c r="F61" s="58"/>
      <c r="G61" s="22">
        <f t="shared" si="0"/>
        <v>0</v>
      </c>
    </row>
    <row r="62" spans="1:9" s="80" customFormat="1" ht="30" customHeight="1" x14ac:dyDescent="0.25">
      <c r="A62" s="110" t="s">
        <v>144</v>
      </c>
      <c r="B62" s="14" t="s">
        <v>163</v>
      </c>
      <c r="C62" s="54" t="s">
        <v>188</v>
      </c>
      <c r="D62" s="55" t="s">
        <v>53</v>
      </c>
      <c r="E62" s="112">
        <v>4</v>
      </c>
      <c r="F62" s="58"/>
      <c r="G62" s="22">
        <f t="shared" si="0"/>
        <v>0</v>
      </c>
    </row>
    <row r="63" spans="1:9" s="80" customFormat="1" ht="30" customHeight="1" x14ac:dyDescent="0.25">
      <c r="A63" s="110" t="s">
        <v>144</v>
      </c>
      <c r="B63" s="14" t="s">
        <v>164</v>
      </c>
      <c r="C63" s="54" t="s">
        <v>190</v>
      </c>
      <c r="D63" s="55" t="s">
        <v>16</v>
      </c>
      <c r="E63" s="112">
        <v>2E-3</v>
      </c>
      <c r="F63" s="58"/>
      <c r="G63" s="22">
        <f t="shared" si="0"/>
        <v>0</v>
      </c>
    </row>
    <row r="64" spans="1:9" s="80" customFormat="1" ht="30" customHeight="1" x14ac:dyDescent="0.25">
      <c r="A64" s="110" t="s">
        <v>144</v>
      </c>
      <c r="B64" s="14" t="s">
        <v>166</v>
      </c>
      <c r="C64" s="54" t="s">
        <v>178</v>
      </c>
      <c r="D64" s="55" t="s">
        <v>27</v>
      </c>
      <c r="E64" s="112">
        <v>19</v>
      </c>
      <c r="F64" s="58"/>
      <c r="G64" s="22">
        <f t="shared" si="0"/>
        <v>0</v>
      </c>
    </row>
    <row r="65" spans="1:9" s="80" customFormat="1" ht="30" customHeight="1" x14ac:dyDescent="0.25">
      <c r="A65" s="110" t="s">
        <v>144</v>
      </c>
      <c r="B65" s="14" t="s">
        <v>167</v>
      </c>
      <c r="C65" s="54" t="s">
        <v>159</v>
      </c>
      <c r="D65" s="55" t="s">
        <v>27</v>
      </c>
      <c r="E65" s="112">
        <v>19</v>
      </c>
      <c r="F65" s="58"/>
      <c r="G65" s="22">
        <f t="shared" si="0"/>
        <v>0</v>
      </c>
    </row>
    <row r="66" spans="1:9" s="80" customFormat="1" ht="30" customHeight="1" x14ac:dyDescent="0.25">
      <c r="A66" s="110" t="s">
        <v>144</v>
      </c>
      <c r="B66" s="14" t="s">
        <v>168</v>
      </c>
      <c r="C66" s="54" t="s">
        <v>283</v>
      </c>
      <c r="D66" s="55" t="s">
        <v>27</v>
      </c>
      <c r="E66" s="112">
        <v>19</v>
      </c>
      <c r="F66" s="58"/>
      <c r="G66" s="22">
        <f t="shared" si="0"/>
        <v>0</v>
      </c>
    </row>
    <row r="67" spans="1:9" s="80" customFormat="1" ht="30" customHeight="1" x14ac:dyDescent="0.25">
      <c r="A67" s="110" t="s">
        <v>144</v>
      </c>
      <c r="B67" s="14" t="s">
        <v>169</v>
      </c>
      <c r="C67" s="54" t="s">
        <v>182</v>
      </c>
      <c r="D67" s="55" t="s">
        <v>16</v>
      </c>
      <c r="E67" s="112">
        <v>9</v>
      </c>
      <c r="F67" s="58"/>
      <c r="G67" s="22">
        <f t="shared" si="0"/>
        <v>0</v>
      </c>
    </row>
    <row r="68" spans="1:9" s="80" customFormat="1" ht="30" customHeight="1" x14ac:dyDescent="0.25">
      <c r="A68" s="110" t="s">
        <v>144</v>
      </c>
      <c r="B68" s="14" t="s">
        <v>170</v>
      </c>
      <c r="C68" s="54" t="s">
        <v>192</v>
      </c>
      <c r="D68" s="55" t="s">
        <v>53</v>
      </c>
      <c r="E68" s="112">
        <v>41</v>
      </c>
      <c r="F68" s="58"/>
      <c r="G68" s="22">
        <f t="shared" si="0"/>
        <v>0</v>
      </c>
    </row>
    <row r="69" spans="1:9" s="80" customFormat="1" ht="30" customHeight="1" thickBot="1" x14ac:dyDescent="0.3">
      <c r="A69" s="110" t="s">
        <v>144</v>
      </c>
      <c r="B69" s="14" t="s">
        <v>171</v>
      </c>
      <c r="C69" s="54" t="s">
        <v>110</v>
      </c>
      <c r="D69" s="55" t="s">
        <v>53</v>
      </c>
      <c r="E69" s="112">
        <v>28</v>
      </c>
      <c r="F69" s="58"/>
      <c r="G69" s="22">
        <f t="shared" ref="G69:G77" si="1">ROUND(E69*F69,2)</f>
        <v>0</v>
      </c>
    </row>
    <row r="70" spans="1:9" s="80" customFormat="1" ht="28.2" thickBot="1" x14ac:dyDescent="0.3">
      <c r="A70" s="134" t="s">
        <v>144</v>
      </c>
      <c r="B70" s="25" t="s">
        <v>173</v>
      </c>
      <c r="C70" s="24" t="s">
        <v>116</v>
      </c>
      <c r="D70" s="25" t="s">
        <v>27</v>
      </c>
      <c r="E70" s="113">
        <v>82</v>
      </c>
      <c r="F70" s="33"/>
      <c r="G70" s="27">
        <f t="shared" si="1"/>
        <v>0</v>
      </c>
      <c r="H70" s="65" t="s">
        <v>195</v>
      </c>
      <c r="I70" s="38">
        <f>SUM(G52:G70)</f>
        <v>0</v>
      </c>
    </row>
    <row r="71" spans="1:9" ht="39.6" customHeight="1" thickBot="1" x14ac:dyDescent="0.3">
      <c r="A71" s="137" t="s">
        <v>284</v>
      </c>
      <c r="B71" s="139" t="s">
        <v>197</v>
      </c>
      <c r="C71" s="138" t="s">
        <v>215</v>
      </c>
      <c r="D71" s="139" t="s">
        <v>27</v>
      </c>
      <c r="E71" s="140">
        <v>169</v>
      </c>
      <c r="F71" s="141"/>
      <c r="G71" s="142">
        <f t="shared" si="1"/>
        <v>0</v>
      </c>
      <c r="H71" s="37" t="s">
        <v>208</v>
      </c>
      <c r="I71" s="38">
        <f>SUM(G71)</f>
        <v>0</v>
      </c>
    </row>
    <row r="72" spans="1:9" ht="56.4" customHeight="1" x14ac:dyDescent="0.25">
      <c r="A72" s="143" t="s">
        <v>394</v>
      </c>
      <c r="B72" s="19" t="s">
        <v>210</v>
      </c>
      <c r="C72" s="18" t="s">
        <v>285</v>
      </c>
      <c r="D72" s="19" t="s">
        <v>13</v>
      </c>
      <c r="E72" s="111">
        <v>2</v>
      </c>
      <c r="F72" s="32"/>
      <c r="G72" s="21">
        <f t="shared" si="1"/>
        <v>0</v>
      </c>
      <c r="H72" s="62"/>
      <c r="I72" s="81"/>
    </row>
    <row r="73" spans="1:9" ht="40.200000000000003" customHeight="1" x14ac:dyDescent="0.25">
      <c r="A73" s="110" t="s">
        <v>394</v>
      </c>
      <c r="B73" s="210" t="s">
        <v>212</v>
      </c>
      <c r="C73" s="54" t="s">
        <v>229</v>
      </c>
      <c r="D73" s="55" t="s">
        <v>53</v>
      </c>
      <c r="E73" s="112">
        <v>10</v>
      </c>
      <c r="F73" s="58"/>
      <c r="G73" s="22">
        <f t="shared" si="1"/>
        <v>0</v>
      </c>
      <c r="H73" s="62"/>
      <c r="I73" s="81"/>
    </row>
    <row r="74" spans="1:9" ht="40.200000000000003" customHeight="1" x14ac:dyDescent="0.25">
      <c r="A74" s="110" t="s">
        <v>394</v>
      </c>
      <c r="B74" s="210" t="s">
        <v>214</v>
      </c>
      <c r="C74" s="54" t="s">
        <v>237</v>
      </c>
      <c r="D74" s="55" t="s">
        <v>53</v>
      </c>
      <c r="E74" s="112">
        <v>10</v>
      </c>
      <c r="F74" s="58"/>
      <c r="G74" s="22">
        <f t="shared" si="1"/>
        <v>0</v>
      </c>
      <c r="H74" s="62"/>
      <c r="I74" s="81"/>
    </row>
    <row r="75" spans="1:9" ht="40.200000000000003" customHeight="1" thickBot="1" x14ac:dyDescent="0.3">
      <c r="A75" s="110" t="s">
        <v>394</v>
      </c>
      <c r="B75" s="210" t="s">
        <v>216</v>
      </c>
      <c r="C75" s="2" t="s">
        <v>243</v>
      </c>
      <c r="D75" s="14" t="s">
        <v>27</v>
      </c>
      <c r="E75" s="91">
        <v>2</v>
      </c>
      <c r="F75" s="13"/>
      <c r="G75" s="22">
        <f t="shared" si="1"/>
        <v>0</v>
      </c>
      <c r="H75" s="62"/>
      <c r="I75" s="81"/>
    </row>
    <row r="76" spans="1:9" ht="40.200000000000003" customHeight="1" thickBot="1" x14ac:dyDescent="0.3">
      <c r="A76" s="144" t="s">
        <v>394</v>
      </c>
      <c r="B76" s="25" t="s">
        <v>396</v>
      </c>
      <c r="C76" s="24" t="s">
        <v>245</v>
      </c>
      <c r="D76" s="25" t="s">
        <v>27</v>
      </c>
      <c r="E76" s="113">
        <v>6</v>
      </c>
      <c r="F76" s="33"/>
      <c r="G76" s="27">
        <f t="shared" si="1"/>
        <v>0</v>
      </c>
      <c r="H76" s="65" t="s">
        <v>218</v>
      </c>
      <c r="I76" s="38">
        <f>SUM(G72:G76)</f>
        <v>0</v>
      </c>
    </row>
    <row r="77" spans="1:9" ht="55.8" thickBot="1" x14ac:dyDescent="0.3">
      <c r="A77" s="145" t="s">
        <v>395</v>
      </c>
      <c r="B77" s="213" t="s">
        <v>220</v>
      </c>
      <c r="C77" s="146" t="s">
        <v>393</v>
      </c>
      <c r="D77" s="147" t="s">
        <v>198</v>
      </c>
      <c r="E77" s="147">
        <v>1</v>
      </c>
      <c r="F77" s="148"/>
      <c r="G77" s="142">
        <f t="shared" si="1"/>
        <v>0</v>
      </c>
      <c r="H77" s="65" t="s">
        <v>226</v>
      </c>
      <c r="I77" s="38">
        <f>SUM(G77)</f>
        <v>0</v>
      </c>
    </row>
    <row r="78" spans="1:9" ht="42" thickBot="1" x14ac:dyDescent="0.3">
      <c r="A78" s="41"/>
      <c r="B78" s="41"/>
      <c r="D78" s="40"/>
      <c r="E78" s="48"/>
      <c r="F78" s="67" t="s">
        <v>286</v>
      </c>
      <c r="G78" s="68">
        <f>SUM(G5:G77)</f>
        <v>-145.6</v>
      </c>
      <c r="H78" s="34"/>
      <c r="I78" s="81"/>
    </row>
    <row r="79" spans="1:9" x14ac:dyDescent="0.25">
      <c r="A79" s="44"/>
      <c r="B79" s="44"/>
      <c r="C79" s="41"/>
      <c r="D79" s="43"/>
      <c r="E79" s="49"/>
      <c r="F79" s="43"/>
      <c r="G79" s="42"/>
    </row>
  </sheetData>
  <mergeCells count="4">
    <mergeCell ref="A1:G1"/>
    <mergeCell ref="A3:G3"/>
    <mergeCell ref="H19:H31"/>
    <mergeCell ref="H33:H47"/>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2AD69-A5BB-4319-8473-2CAE9BFFB195}">
  <dimension ref="A1:I27"/>
  <sheetViews>
    <sheetView zoomScale="70" zoomScaleNormal="70" workbookViewId="0">
      <selection activeCell="G27" sqref="G27"/>
    </sheetView>
  </sheetViews>
  <sheetFormatPr defaultColWidth="9.109375" defaultRowHeight="13.8" x14ac:dyDescent="0.25"/>
  <cols>
    <col min="1" max="1" width="40.77734375" style="16" customWidth="1"/>
    <col min="2" max="2" width="10.77734375" style="16" customWidth="1"/>
    <col min="3" max="3" width="80.77734375" style="10" customWidth="1"/>
    <col min="4" max="4" width="10.77734375" style="9" customWidth="1"/>
    <col min="5" max="5" width="17.77734375" style="50" customWidth="1"/>
    <col min="6" max="6" width="17.77734375" style="11" customWidth="1"/>
    <col min="7" max="7" width="17.77734375" style="9" customWidth="1"/>
    <col min="8" max="8" width="17.77734375" style="12" customWidth="1"/>
    <col min="9" max="9" width="17.77734375" style="6" customWidth="1"/>
    <col min="10" max="16384" width="9.109375" style="6"/>
  </cols>
  <sheetData>
    <row r="1" spans="1:9" ht="19.95" customHeight="1" x14ac:dyDescent="0.25">
      <c r="A1" s="149" t="s">
        <v>377</v>
      </c>
      <c r="B1" s="150"/>
      <c r="C1" s="150"/>
      <c r="D1" s="150"/>
      <c r="E1" s="150"/>
      <c r="F1" s="150"/>
      <c r="G1" s="150"/>
    </row>
    <row r="2" spans="1:9" ht="19.95" customHeight="1" thickBot="1" x14ac:dyDescent="0.3">
      <c r="A2" s="44"/>
      <c r="B2" s="44"/>
      <c r="C2" s="43"/>
      <c r="D2" s="43"/>
      <c r="E2" s="49"/>
      <c r="F2" s="43"/>
      <c r="G2" s="42"/>
    </row>
    <row r="3" spans="1:9" ht="19.95" customHeight="1" x14ac:dyDescent="0.25">
      <c r="A3" s="151" t="s">
        <v>287</v>
      </c>
      <c r="B3" s="151"/>
      <c r="C3" s="151"/>
      <c r="D3" s="151"/>
      <c r="E3" s="151"/>
      <c r="F3" s="151"/>
      <c r="G3" s="152"/>
    </row>
    <row r="4" spans="1:9" ht="49.95" customHeight="1" thickBot="1" x14ac:dyDescent="0.3">
      <c r="A4" s="30" t="s">
        <v>1</v>
      </c>
      <c r="B4" s="30" t="s">
        <v>2</v>
      </c>
      <c r="C4" s="30" t="s">
        <v>3</v>
      </c>
      <c r="D4" s="30" t="s">
        <v>4</v>
      </c>
      <c r="E4" s="47" t="s">
        <v>5</v>
      </c>
      <c r="F4" s="131" t="s">
        <v>386</v>
      </c>
      <c r="G4" s="31" t="s">
        <v>6</v>
      </c>
    </row>
    <row r="5" spans="1:9" x14ac:dyDescent="0.25">
      <c r="A5" s="143" t="s">
        <v>397</v>
      </c>
      <c r="B5" s="164" t="s">
        <v>8</v>
      </c>
      <c r="C5" s="174" t="s">
        <v>288</v>
      </c>
      <c r="D5" s="175" t="s">
        <v>53</v>
      </c>
      <c r="E5" s="175">
        <v>64</v>
      </c>
      <c r="F5" s="20"/>
      <c r="G5" s="132">
        <f>ROUND(E5*F5,2)</f>
        <v>0</v>
      </c>
    </row>
    <row r="6" spans="1:9" x14ac:dyDescent="0.25">
      <c r="A6" s="173" t="s">
        <v>397</v>
      </c>
      <c r="B6" s="165" t="s">
        <v>11</v>
      </c>
      <c r="C6" s="90" t="s">
        <v>289</v>
      </c>
      <c r="D6" s="71" t="s">
        <v>53</v>
      </c>
      <c r="E6" s="71">
        <v>190</v>
      </c>
      <c r="F6" s="56"/>
      <c r="G6" s="22">
        <f t="shared" ref="G6:G26" si="0">ROUND(E6*F6,2)</f>
        <v>0</v>
      </c>
    </row>
    <row r="7" spans="1:9" x14ac:dyDescent="0.25">
      <c r="A7" s="173" t="s">
        <v>397</v>
      </c>
      <c r="B7" s="165" t="s">
        <v>14</v>
      </c>
      <c r="C7" s="90" t="s">
        <v>290</v>
      </c>
      <c r="D7" s="71" t="s">
        <v>13</v>
      </c>
      <c r="E7" s="71">
        <v>19</v>
      </c>
      <c r="F7" s="56"/>
      <c r="G7" s="22">
        <f t="shared" si="0"/>
        <v>0</v>
      </c>
    </row>
    <row r="8" spans="1:9" x14ac:dyDescent="0.25">
      <c r="A8" s="173" t="s">
        <v>397</v>
      </c>
      <c r="B8" s="165" t="s">
        <v>17</v>
      </c>
      <c r="C8" s="90" t="s">
        <v>291</v>
      </c>
      <c r="D8" s="71" t="s">
        <v>13</v>
      </c>
      <c r="E8" s="71">
        <v>12</v>
      </c>
      <c r="F8" s="56"/>
      <c r="G8" s="22">
        <f t="shared" si="0"/>
        <v>0</v>
      </c>
    </row>
    <row r="9" spans="1:9" ht="55.2" x14ac:dyDescent="0.25">
      <c r="A9" s="173" t="s">
        <v>397</v>
      </c>
      <c r="B9" s="165" t="s">
        <v>19</v>
      </c>
      <c r="C9" s="90" t="s">
        <v>438</v>
      </c>
      <c r="D9" s="71" t="s">
        <v>13</v>
      </c>
      <c r="E9" s="71">
        <v>10</v>
      </c>
      <c r="F9" s="56"/>
      <c r="G9" s="22">
        <f t="shared" si="0"/>
        <v>0</v>
      </c>
    </row>
    <row r="10" spans="1:9" ht="69.599999999999994" thickBot="1" x14ac:dyDescent="0.3">
      <c r="A10" s="173" t="s">
        <v>397</v>
      </c>
      <c r="B10" s="165" t="s">
        <v>21</v>
      </c>
      <c r="C10" s="90" t="s">
        <v>439</v>
      </c>
      <c r="D10" s="71" t="s">
        <v>13</v>
      </c>
      <c r="E10" s="71">
        <v>7</v>
      </c>
      <c r="F10" s="56"/>
      <c r="G10" s="22">
        <f t="shared" si="0"/>
        <v>0</v>
      </c>
    </row>
    <row r="11" spans="1:9" ht="28.2" thickBot="1" x14ac:dyDescent="0.3">
      <c r="A11" s="134" t="s">
        <v>397</v>
      </c>
      <c r="B11" s="166" t="s">
        <v>23</v>
      </c>
      <c r="C11" s="92" t="s">
        <v>292</v>
      </c>
      <c r="D11" s="93" t="s">
        <v>13</v>
      </c>
      <c r="E11" s="94">
        <v>7</v>
      </c>
      <c r="F11" s="95"/>
      <c r="G11" s="27">
        <f t="shared" si="0"/>
        <v>0</v>
      </c>
      <c r="H11" s="65" t="s">
        <v>73</v>
      </c>
      <c r="I11" s="38">
        <f>SUM(G5:G11)</f>
        <v>0</v>
      </c>
    </row>
    <row r="12" spans="1:9" ht="27.6" x14ac:dyDescent="0.25">
      <c r="A12" s="109" t="s">
        <v>398</v>
      </c>
      <c r="B12" s="164" t="s">
        <v>75</v>
      </c>
      <c r="C12" s="174" t="s">
        <v>293</v>
      </c>
      <c r="D12" s="175" t="s">
        <v>294</v>
      </c>
      <c r="E12" s="175">
        <v>1118</v>
      </c>
      <c r="F12" s="20"/>
      <c r="G12" s="21">
        <f t="shared" si="0"/>
        <v>0</v>
      </c>
    </row>
    <row r="13" spans="1:9" ht="16.8" x14ac:dyDescent="0.25">
      <c r="A13" s="135" t="s">
        <v>398</v>
      </c>
      <c r="B13" s="165" t="s">
        <v>76</v>
      </c>
      <c r="C13" s="90" t="s">
        <v>295</v>
      </c>
      <c r="D13" s="71" t="s">
        <v>294</v>
      </c>
      <c r="E13" s="71">
        <v>280</v>
      </c>
      <c r="F13" s="56"/>
      <c r="G13" s="22">
        <f t="shared" si="0"/>
        <v>0</v>
      </c>
    </row>
    <row r="14" spans="1:9" ht="16.8" x14ac:dyDescent="0.25">
      <c r="A14" s="135" t="s">
        <v>398</v>
      </c>
      <c r="B14" s="167" t="s">
        <v>78</v>
      </c>
      <c r="C14" s="90" t="s">
        <v>296</v>
      </c>
      <c r="D14" s="71" t="s">
        <v>294</v>
      </c>
      <c r="E14" s="71">
        <v>26</v>
      </c>
      <c r="F14" s="56"/>
      <c r="G14" s="22">
        <f t="shared" si="0"/>
        <v>0</v>
      </c>
    </row>
    <row r="15" spans="1:9" ht="16.8" x14ac:dyDescent="0.25">
      <c r="A15" s="135" t="s">
        <v>398</v>
      </c>
      <c r="B15" s="165" t="s">
        <v>80</v>
      </c>
      <c r="C15" s="90" t="s">
        <v>297</v>
      </c>
      <c r="D15" s="71" t="s">
        <v>294</v>
      </c>
      <c r="E15" s="71">
        <v>26</v>
      </c>
      <c r="F15" s="56"/>
      <c r="G15" s="22">
        <f t="shared" si="0"/>
        <v>0</v>
      </c>
    </row>
    <row r="16" spans="1:9" ht="16.8" x14ac:dyDescent="0.25">
      <c r="A16" s="135" t="s">
        <v>398</v>
      </c>
      <c r="B16" s="167" t="s">
        <v>82</v>
      </c>
      <c r="C16" s="90" t="s">
        <v>298</v>
      </c>
      <c r="D16" s="71" t="s">
        <v>294</v>
      </c>
      <c r="E16" s="71">
        <v>183</v>
      </c>
      <c r="F16" s="56"/>
      <c r="G16" s="22">
        <f t="shared" si="0"/>
        <v>0</v>
      </c>
    </row>
    <row r="17" spans="1:9" ht="28.2" thickBot="1" x14ac:dyDescent="0.3">
      <c r="A17" s="135" t="s">
        <v>398</v>
      </c>
      <c r="B17" s="165" t="s">
        <v>84</v>
      </c>
      <c r="C17" s="90" t="s">
        <v>299</v>
      </c>
      <c r="D17" s="71" t="s">
        <v>294</v>
      </c>
      <c r="E17" s="71">
        <v>1063</v>
      </c>
      <c r="F17" s="56"/>
      <c r="G17" s="22">
        <f t="shared" si="0"/>
        <v>0</v>
      </c>
    </row>
    <row r="18" spans="1:9" ht="28.2" thickBot="1" x14ac:dyDescent="0.3">
      <c r="A18" s="144" t="s">
        <v>398</v>
      </c>
      <c r="B18" s="166" t="s">
        <v>86</v>
      </c>
      <c r="C18" s="96" t="s">
        <v>300</v>
      </c>
      <c r="D18" s="74" t="s">
        <v>294</v>
      </c>
      <c r="E18" s="74">
        <v>152</v>
      </c>
      <c r="F18" s="26"/>
      <c r="G18" s="27">
        <f t="shared" si="0"/>
        <v>0</v>
      </c>
      <c r="H18" s="65" t="s">
        <v>88</v>
      </c>
      <c r="I18" s="38">
        <f>SUM(G12:G18)</f>
        <v>0</v>
      </c>
    </row>
    <row r="19" spans="1:9" ht="27.6" x14ac:dyDescent="0.25">
      <c r="A19" s="143" t="s">
        <v>301</v>
      </c>
      <c r="B19" s="19" t="s">
        <v>90</v>
      </c>
      <c r="C19" s="174" t="s">
        <v>302</v>
      </c>
      <c r="D19" s="175" t="s">
        <v>294</v>
      </c>
      <c r="E19" s="175">
        <v>262</v>
      </c>
      <c r="F19" s="20"/>
      <c r="G19" s="21">
        <f t="shared" si="0"/>
        <v>0</v>
      </c>
    </row>
    <row r="20" spans="1:9" ht="16.8" x14ac:dyDescent="0.25">
      <c r="A20" s="173" t="s">
        <v>301</v>
      </c>
      <c r="B20" s="168" t="s">
        <v>92</v>
      </c>
      <c r="C20" s="90" t="s">
        <v>303</v>
      </c>
      <c r="D20" s="71" t="s">
        <v>294</v>
      </c>
      <c r="E20" s="71">
        <v>25</v>
      </c>
      <c r="F20" s="56"/>
      <c r="G20" s="22">
        <f t="shared" si="0"/>
        <v>0</v>
      </c>
    </row>
    <row r="21" spans="1:9" ht="27.6" x14ac:dyDescent="0.25">
      <c r="A21" s="176" t="s">
        <v>301</v>
      </c>
      <c r="B21" s="170" t="s">
        <v>94</v>
      </c>
      <c r="C21" s="171" t="s">
        <v>399</v>
      </c>
      <c r="D21" s="172" t="s">
        <v>53</v>
      </c>
      <c r="E21" s="172">
        <v>627</v>
      </c>
      <c r="F21" s="56"/>
      <c r="G21" s="22">
        <f t="shared" si="0"/>
        <v>0</v>
      </c>
    </row>
    <row r="22" spans="1:9" ht="16.8" x14ac:dyDescent="0.25">
      <c r="A22" s="177" t="s">
        <v>301</v>
      </c>
      <c r="B22" s="168" t="s">
        <v>96</v>
      </c>
      <c r="C22" s="90" t="s">
        <v>304</v>
      </c>
      <c r="D22" s="71" t="s">
        <v>294</v>
      </c>
      <c r="E22" s="71">
        <v>54</v>
      </c>
      <c r="F22" s="56"/>
      <c r="G22" s="22">
        <f t="shared" si="0"/>
        <v>0</v>
      </c>
    </row>
    <row r="23" spans="1:9" ht="17.399999999999999" thickBot="1" x14ac:dyDescent="0.3">
      <c r="A23" s="110" t="s">
        <v>301</v>
      </c>
      <c r="B23" s="168" t="s">
        <v>98</v>
      </c>
      <c r="C23" s="90" t="s">
        <v>305</v>
      </c>
      <c r="D23" s="71" t="s">
        <v>306</v>
      </c>
      <c r="E23" s="71">
        <v>385</v>
      </c>
      <c r="F23" s="56"/>
      <c r="G23" s="22">
        <f t="shared" si="0"/>
        <v>0</v>
      </c>
    </row>
    <row r="24" spans="1:9" ht="28.2" thickBot="1" x14ac:dyDescent="0.3">
      <c r="A24" s="134" t="s">
        <v>301</v>
      </c>
      <c r="B24" s="169" t="s">
        <v>100</v>
      </c>
      <c r="C24" s="96" t="s">
        <v>307</v>
      </c>
      <c r="D24" s="74" t="s">
        <v>294</v>
      </c>
      <c r="E24" s="74">
        <v>181</v>
      </c>
      <c r="F24" s="26"/>
      <c r="G24" s="27">
        <f t="shared" si="0"/>
        <v>0</v>
      </c>
      <c r="H24" s="65" t="s">
        <v>120</v>
      </c>
      <c r="I24" s="38">
        <f>SUM(G19:G24)</f>
        <v>0</v>
      </c>
    </row>
    <row r="25" spans="1:9" ht="14.4" thickBot="1" x14ac:dyDescent="0.3">
      <c r="A25" s="109" t="s">
        <v>308</v>
      </c>
      <c r="B25" s="19" t="s">
        <v>122</v>
      </c>
      <c r="C25" s="18" t="s">
        <v>309</v>
      </c>
      <c r="D25" s="19" t="s">
        <v>53</v>
      </c>
      <c r="E25" s="178">
        <v>254</v>
      </c>
      <c r="F25" s="20"/>
      <c r="G25" s="21">
        <f t="shared" si="0"/>
        <v>0</v>
      </c>
    </row>
    <row r="26" spans="1:9" ht="28.2" thickBot="1" x14ac:dyDescent="0.3">
      <c r="A26" s="134" t="s">
        <v>308</v>
      </c>
      <c r="B26" s="25" t="s">
        <v>124</v>
      </c>
      <c r="C26" s="24" t="s">
        <v>310</v>
      </c>
      <c r="D26" s="25" t="s">
        <v>53</v>
      </c>
      <c r="E26" s="97">
        <v>254</v>
      </c>
      <c r="F26" s="26"/>
      <c r="G26" s="27">
        <f t="shared" si="0"/>
        <v>0</v>
      </c>
      <c r="H26" s="65" t="s">
        <v>136</v>
      </c>
      <c r="I26" s="38">
        <f>SUM(G25:G26)</f>
        <v>0</v>
      </c>
    </row>
    <row r="27" spans="1:9" ht="42" thickBot="1" x14ac:dyDescent="0.3">
      <c r="A27" s="98"/>
      <c r="F27" s="67" t="s">
        <v>311</v>
      </c>
      <c r="G27" s="45">
        <f>SUM(G5:G26)</f>
        <v>0</v>
      </c>
    </row>
  </sheetData>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51C6-42A3-4FC7-8931-80B4CA5D248C}">
  <dimension ref="A1:I48"/>
  <sheetViews>
    <sheetView zoomScale="70" zoomScaleNormal="70" workbookViewId="0">
      <selection activeCell="G48" sqref="G48"/>
    </sheetView>
  </sheetViews>
  <sheetFormatPr defaultColWidth="9.109375" defaultRowHeight="13.8" x14ac:dyDescent="0.25"/>
  <cols>
    <col min="1" max="1" width="40.77734375" style="16" customWidth="1"/>
    <col min="2" max="2" width="10.77734375" style="16" customWidth="1"/>
    <col min="3" max="3" width="80.77734375" style="10" customWidth="1"/>
    <col min="4" max="4" width="10.77734375" style="9" customWidth="1"/>
    <col min="5" max="5" width="17.77734375" style="50" customWidth="1"/>
    <col min="6" max="6" width="17.77734375" style="11" customWidth="1"/>
    <col min="7" max="7" width="17.77734375" style="9" customWidth="1"/>
    <col min="8" max="8" width="17.77734375" style="12" customWidth="1"/>
    <col min="9" max="9" width="17.77734375" style="6" customWidth="1"/>
    <col min="10" max="16384" width="9.109375" style="6"/>
  </cols>
  <sheetData>
    <row r="1" spans="1:9" ht="19.95" customHeight="1" x14ac:dyDescent="0.25">
      <c r="A1" s="149" t="s">
        <v>377</v>
      </c>
      <c r="B1" s="150"/>
      <c r="C1" s="150"/>
      <c r="D1" s="150"/>
      <c r="E1" s="150"/>
      <c r="F1" s="150"/>
      <c r="G1" s="150"/>
    </row>
    <row r="2" spans="1:9" ht="19.95" customHeight="1" thickBot="1" x14ac:dyDescent="0.3">
      <c r="A2" s="44"/>
      <c r="B2" s="44"/>
      <c r="C2" s="43"/>
      <c r="D2" s="43"/>
      <c r="E2" s="49"/>
      <c r="F2" s="43"/>
      <c r="G2" s="42"/>
    </row>
    <row r="3" spans="1:9" ht="19.95" customHeight="1" x14ac:dyDescent="0.25">
      <c r="A3" s="151" t="s">
        <v>312</v>
      </c>
      <c r="B3" s="151"/>
      <c r="C3" s="151"/>
      <c r="D3" s="151"/>
      <c r="E3" s="151"/>
      <c r="F3" s="151"/>
      <c r="G3" s="152"/>
    </row>
    <row r="4" spans="1:9" ht="49.95" customHeight="1" thickBot="1" x14ac:dyDescent="0.3">
      <c r="A4" s="77" t="s">
        <v>1</v>
      </c>
      <c r="B4" s="77" t="s">
        <v>2</v>
      </c>
      <c r="C4" s="77" t="s">
        <v>3</v>
      </c>
      <c r="D4" s="77" t="s">
        <v>4</v>
      </c>
      <c r="E4" s="78" t="s">
        <v>5</v>
      </c>
      <c r="F4" s="131" t="s">
        <v>386</v>
      </c>
      <c r="G4" s="79" t="s">
        <v>6</v>
      </c>
    </row>
    <row r="5" spans="1:9" x14ac:dyDescent="0.25">
      <c r="A5" s="187" t="s">
        <v>437</v>
      </c>
      <c r="B5" s="130" t="s">
        <v>8</v>
      </c>
      <c r="C5" s="124" t="s">
        <v>400</v>
      </c>
      <c r="D5" s="130" t="s">
        <v>198</v>
      </c>
      <c r="E5" s="186">
        <v>7</v>
      </c>
      <c r="F5" s="3"/>
      <c r="G5" s="22">
        <f t="shared" ref="G5:G24" si="0">ROUND(E5*F5,2)</f>
        <v>0</v>
      </c>
    </row>
    <row r="6" spans="1:9" x14ac:dyDescent="0.25">
      <c r="A6" s="187" t="s">
        <v>437</v>
      </c>
      <c r="B6" s="130" t="s">
        <v>11</v>
      </c>
      <c r="C6" s="124" t="s">
        <v>401</v>
      </c>
      <c r="D6" s="130" t="s">
        <v>198</v>
      </c>
      <c r="E6" s="186">
        <v>2</v>
      </c>
      <c r="F6" s="3"/>
      <c r="G6" s="22">
        <f t="shared" si="0"/>
        <v>0</v>
      </c>
    </row>
    <row r="7" spans="1:9" x14ac:dyDescent="0.25">
      <c r="A7" s="187" t="s">
        <v>437</v>
      </c>
      <c r="B7" s="130" t="s">
        <v>14</v>
      </c>
      <c r="C7" s="124" t="s">
        <v>402</v>
      </c>
      <c r="D7" s="130" t="s">
        <v>198</v>
      </c>
      <c r="E7" s="186">
        <v>2</v>
      </c>
      <c r="F7" s="3"/>
      <c r="G7" s="22">
        <f t="shared" ref="G7:G19" si="1">ROUND(E7*F7,2)</f>
        <v>0</v>
      </c>
    </row>
    <row r="8" spans="1:9" x14ac:dyDescent="0.25">
      <c r="A8" s="187" t="s">
        <v>437</v>
      </c>
      <c r="B8" s="130" t="s">
        <v>17</v>
      </c>
      <c r="C8" s="124" t="s">
        <v>403</v>
      </c>
      <c r="D8" s="130" t="s">
        <v>198</v>
      </c>
      <c r="E8" s="186">
        <v>9</v>
      </c>
      <c r="F8" s="3"/>
      <c r="G8" s="22">
        <f t="shared" si="1"/>
        <v>0</v>
      </c>
    </row>
    <row r="9" spans="1:9" x14ac:dyDescent="0.25">
      <c r="A9" s="187" t="s">
        <v>437</v>
      </c>
      <c r="B9" s="130" t="s">
        <v>19</v>
      </c>
      <c r="C9" s="124" t="s">
        <v>404</v>
      </c>
      <c r="D9" s="130" t="s">
        <v>198</v>
      </c>
      <c r="E9" s="186">
        <v>2</v>
      </c>
      <c r="F9" s="3"/>
      <c r="G9" s="22">
        <f t="shared" si="1"/>
        <v>0</v>
      </c>
    </row>
    <row r="10" spans="1:9" s="12" customFormat="1" x14ac:dyDescent="0.25">
      <c r="A10" s="187" t="s">
        <v>437</v>
      </c>
      <c r="B10" s="130" t="s">
        <v>21</v>
      </c>
      <c r="C10" s="124" t="s">
        <v>405</v>
      </c>
      <c r="D10" s="130" t="s">
        <v>198</v>
      </c>
      <c r="E10" s="186">
        <v>11</v>
      </c>
      <c r="F10" s="3"/>
      <c r="G10" s="22">
        <f t="shared" ref="G10:G14" si="2">ROUND(E10*F10,2)</f>
        <v>0</v>
      </c>
      <c r="I10" s="6"/>
    </row>
    <row r="11" spans="1:9" s="12" customFormat="1" x14ac:dyDescent="0.25">
      <c r="A11" s="187" t="s">
        <v>437</v>
      </c>
      <c r="B11" s="130" t="s">
        <v>23</v>
      </c>
      <c r="C11" s="124" t="s">
        <v>423</v>
      </c>
      <c r="D11" s="130" t="s">
        <v>198</v>
      </c>
      <c r="E11" s="186">
        <v>9</v>
      </c>
      <c r="F11" s="3"/>
      <c r="G11" s="22">
        <f t="shared" si="2"/>
        <v>0</v>
      </c>
      <c r="I11" s="6"/>
    </row>
    <row r="12" spans="1:9" s="12" customFormat="1" x14ac:dyDescent="0.25">
      <c r="A12" s="187" t="s">
        <v>437</v>
      </c>
      <c r="B12" s="130" t="s">
        <v>25</v>
      </c>
      <c r="C12" s="124" t="s">
        <v>424</v>
      </c>
      <c r="D12" s="130" t="s">
        <v>198</v>
      </c>
      <c r="E12" s="186">
        <v>2</v>
      </c>
      <c r="F12" s="3"/>
      <c r="G12" s="22">
        <f t="shared" si="2"/>
        <v>0</v>
      </c>
      <c r="I12" s="6"/>
    </row>
    <row r="13" spans="1:9" s="12" customFormat="1" x14ac:dyDescent="0.25">
      <c r="A13" s="187" t="s">
        <v>437</v>
      </c>
      <c r="B13" s="130" t="s">
        <v>28</v>
      </c>
      <c r="C13" s="124" t="s">
        <v>406</v>
      </c>
      <c r="D13" s="130" t="s">
        <v>53</v>
      </c>
      <c r="E13" s="186">
        <v>410</v>
      </c>
      <c r="F13" s="3"/>
      <c r="G13" s="22">
        <f t="shared" si="2"/>
        <v>0</v>
      </c>
      <c r="I13" s="6"/>
    </row>
    <row r="14" spans="1:9" s="12" customFormat="1" x14ac:dyDescent="0.25">
      <c r="A14" s="187" t="s">
        <v>437</v>
      </c>
      <c r="B14" s="130" t="s">
        <v>29</v>
      </c>
      <c r="C14" s="124" t="s">
        <v>425</v>
      </c>
      <c r="D14" s="130" t="s">
        <v>53</v>
      </c>
      <c r="E14" s="186">
        <v>106</v>
      </c>
      <c r="F14" s="3"/>
      <c r="G14" s="22">
        <f t="shared" si="2"/>
        <v>0</v>
      </c>
      <c r="I14" s="6"/>
    </row>
    <row r="15" spans="1:9" s="12" customFormat="1" x14ac:dyDescent="0.25">
      <c r="A15" s="187" t="s">
        <v>437</v>
      </c>
      <c r="B15" s="130" t="s">
        <v>31</v>
      </c>
      <c r="C15" s="124" t="s">
        <v>407</v>
      </c>
      <c r="D15" s="130" t="s">
        <v>198</v>
      </c>
      <c r="E15" s="186">
        <v>11</v>
      </c>
      <c r="F15" s="3"/>
      <c r="G15" s="22">
        <f t="shared" si="1"/>
        <v>0</v>
      </c>
      <c r="I15" s="6"/>
    </row>
    <row r="16" spans="1:9" s="12" customFormat="1" x14ac:dyDescent="0.25">
      <c r="A16" s="187" t="s">
        <v>437</v>
      </c>
      <c r="B16" s="130" t="s">
        <v>33</v>
      </c>
      <c r="C16" s="124" t="s">
        <v>408</v>
      </c>
      <c r="D16" s="130" t="s">
        <v>53</v>
      </c>
      <c r="E16" s="186">
        <v>368</v>
      </c>
      <c r="F16" s="3"/>
      <c r="G16" s="22">
        <f t="shared" si="1"/>
        <v>0</v>
      </c>
      <c r="I16" s="6"/>
    </row>
    <row r="17" spans="1:9" s="12" customFormat="1" x14ac:dyDescent="0.25">
      <c r="A17" s="187" t="s">
        <v>437</v>
      </c>
      <c r="B17" s="130" t="s">
        <v>35</v>
      </c>
      <c r="C17" s="124" t="s">
        <v>410</v>
      </c>
      <c r="D17" s="130" t="s">
        <v>53</v>
      </c>
      <c r="E17" s="186">
        <v>52</v>
      </c>
      <c r="F17" s="3"/>
      <c r="G17" s="22">
        <f t="shared" si="1"/>
        <v>0</v>
      </c>
      <c r="I17" s="6"/>
    </row>
    <row r="18" spans="1:9" s="12" customFormat="1" x14ac:dyDescent="0.25">
      <c r="A18" s="187" t="s">
        <v>437</v>
      </c>
      <c r="B18" s="130" t="s">
        <v>37</v>
      </c>
      <c r="C18" s="124" t="s">
        <v>411</v>
      </c>
      <c r="D18" s="130" t="s">
        <v>53</v>
      </c>
      <c r="E18" s="186">
        <v>368</v>
      </c>
      <c r="F18" s="3"/>
      <c r="G18" s="22">
        <f t="shared" si="1"/>
        <v>0</v>
      </c>
      <c r="I18" s="6"/>
    </row>
    <row r="19" spans="1:9" s="12" customFormat="1" x14ac:dyDescent="0.25">
      <c r="A19" s="187" t="s">
        <v>437</v>
      </c>
      <c r="B19" s="130" t="s">
        <v>39</v>
      </c>
      <c r="C19" s="124" t="s">
        <v>413</v>
      </c>
      <c r="D19" s="130" t="s">
        <v>198</v>
      </c>
      <c r="E19" s="186">
        <v>11</v>
      </c>
      <c r="F19" s="3"/>
      <c r="G19" s="22">
        <f t="shared" si="1"/>
        <v>0</v>
      </c>
      <c r="I19" s="6"/>
    </row>
    <row r="20" spans="1:9" x14ac:dyDescent="0.25">
      <c r="A20" s="187" t="s">
        <v>437</v>
      </c>
      <c r="B20" s="130" t="s">
        <v>41</v>
      </c>
      <c r="C20" s="124" t="s">
        <v>415</v>
      </c>
      <c r="D20" s="130" t="s">
        <v>198</v>
      </c>
      <c r="E20" s="186">
        <v>11</v>
      </c>
      <c r="F20" s="3"/>
      <c r="G20" s="22">
        <f t="shared" si="0"/>
        <v>0</v>
      </c>
    </row>
    <row r="21" spans="1:9" x14ac:dyDescent="0.25">
      <c r="A21" s="187" t="s">
        <v>437</v>
      </c>
      <c r="B21" s="130" t="s">
        <v>43</v>
      </c>
      <c r="C21" s="124" t="s">
        <v>417</v>
      </c>
      <c r="D21" s="130" t="s">
        <v>198</v>
      </c>
      <c r="E21" s="186">
        <v>1</v>
      </c>
      <c r="F21" s="3"/>
      <c r="G21" s="22">
        <f t="shared" si="0"/>
        <v>0</v>
      </c>
    </row>
    <row r="22" spans="1:9" x14ac:dyDescent="0.25">
      <c r="A22" s="187" t="s">
        <v>437</v>
      </c>
      <c r="B22" s="130" t="s">
        <v>44</v>
      </c>
      <c r="C22" s="124" t="s">
        <v>419</v>
      </c>
      <c r="D22" s="130" t="s">
        <v>198</v>
      </c>
      <c r="E22" s="186">
        <v>11</v>
      </c>
      <c r="F22" s="3"/>
      <c r="G22" s="22">
        <f t="shared" si="0"/>
        <v>0</v>
      </c>
    </row>
    <row r="23" spans="1:9" s="12" customFormat="1" ht="42" thickBot="1" x14ac:dyDescent="0.3">
      <c r="A23" s="187" t="s">
        <v>437</v>
      </c>
      <c r="B23" s="130" t="s">
        <v>45</v>
      </c>
      <c r="C23" s="124" t="s">
        <v>426</v>
      </c>
      <c r="D23" s="130" t="s">
        <v>198</v>
      </c>
      <c r="E23" s="186">
        <v>11</v>
      </c>
      <c r="F23" s="3"/>
      <c r="G23" s="22">
        <f t="shared" si="0"/>
        <v>0</v>
      </c>
      <c r="I23" s="6"/>
    </row>
    <row r="24" spans="1:9" s="12" customFormat="1" ht="42" thickBot="1" x14ac:dyDescent="0.3">
      <c r="A24" s="187" t="s">
        <v>437</v>
      </c>
      <c r="B24" s="130" t="s">
        <v>47</v>
      </c>
      <c r="C24" s="124" t="s">
        <v>427</v>
      </c>
      <c r="D24" s="130" t="s">
        <v>198</v>
      </c>
      <c r="E24" s="186">
        <v>1</v>
      </c>
      <c r="F24" s="3"/>
      <c r="G24" s="22">
        <f t="shared" si="0"/>
        <v>0</v>
      </c>
      <c r="H24" s="65" t="s">
        <v>73</v>
      </c>
      <c r="I24" s="38">
        <f>SUM(G5:G24)</f>
        <v>0</v>
      </c>
    </row>
    <row r="25" spans="1:9" x14ac:dyDescent="0.25">
      <c r="A25" s="109" t="s">
        <v>436</v>
      </c>
      <c r="B25" s="19" t="s">
        <v>75</v>
      </c>
      <c r="C25" s="18" t="s">
        <v>313</v>
      </c>
      <c r="D25" s="19" t="s">
        <v>53</v>
      </c>
      <c r="E25" s="182">
        <v>48</v>
      </c>
      <c r="F25" s="20"/>
      <c r="G25" s="132">
        <f>ROUND(E25*F25,2)</f>
        <v>0</v>
      </c>
    </row>
    <row r="26" spans="1:9" x14ac:dyDescent="0.25">
      <c r="A26" s="110" t="s">
        <v>436</v>
      </c>
      <c r="B26" s="14" t="s">
        <v>76</v>
      </c>
      <c r="C26" s="2" t="s">
        <v>314</v>
      </c>
      <c r="D26" s="14" t="s">
        <v>53</v>
      </c>
      <c r="E26" s="183">
        <v>123</v>
      </c>
      <c r="F26" s="3"/>
      <c r="G26" s="22">
        <f t="shared" ref="G26:G47" si="3">ROUND(E26*F26,2)</f>
        <v>0</v>
      </c>
    </row>
    <row r="27" spans="1:9" x14ac:dyDescent="0.25">
      <c r="A27" s="110" t="s">
        <v>436</v>
      </c>
      <c r="B27" s="14" t="s">
        <v>78</v>
      </c>
      <c r="C27" s="2" t="s">
        <v>315</v>
      </c>
      <c r="D27" s="14" t="s">
        <v>53</v>
      </c>
      <c r="E27" s="183">
        <v>287</v>
      </c>
      <c r="F27" s="3"/>
      <c r="G27" s="22">
        <f t="shared" si="3"/>
        <v>0</v>
      </c>
    </row>
    <row r="28" spans="1:9" x14ac:dyDescent="0.25">
      <c r="A28" s="110" t="s">
        <v>436</v>
      </c>
      <c r="B28" s="14" t="s">
        <v>80</v>
      </c>
      <c r="C28" s="2" t="s">
        <v>316</v>
      </c>
      <c r="D28" s="14" t="s">
        <v>53</v>
      </c>
      <c r="E28" s="183">
        <v>368</v>
      </c>
      <c r="F28" s="3"/>
      <c r="G28" s="22">
        <f t="shared" si="3"/>
        <v>0</v>
      </c>
    </row>
    <row r="29" spans="1:9" x14ac:dyDescent="0.25">
      <c r="A29" s="110" t="s">
        <v>436</v>
      </c>
      <c r="B29" s="14" t="s">
        <v>82</v>
      </c>
      <c r="C29" s="2" t="s">
        <v>317</v>
      </c>
      <c r="D29" s="14" t="s">
        <v>53</v>
      </c>
      <c r="E29" s="183">
        <v>368</v>
      </c>
      <c r="F29" s="3"/>
      <c r="G29" s="22">
        <f t="shared" si="3"/>
        <v>0</v>
      </c>
    </row>
    <row r="30" spans="1:9" x14ac:dyDescent="0.25">
      <c r="A30" s="110" t="s">
        <v>436</v>
      </c>
      <c r="B30" s="14" t="s">
        <v>84</v>
      </c>
      <c r="C30" s="2" t="s">
        <v>318</v>
      </c>
      <c r="D30" s="14" t="s">
        <v>53</v>
      </c>
      <c r="E30" s="183">
        <v>48</v>
      </c>
      <c r="F30" s="3"/>
      <c r="G30" s="22">
        <f t="shared" si="3"/>
        <v>0</v>
      </c>
    </row>
    <row r="31" spans="1:9" x14ac:dyDescent="0.25">
      <c r="A31" s="110" t="s">
        <v>436</v>
      </c>
      <c r="B31" s="14" t="s">
        <v>86</v>
      </c>
      <c r="C31" s="2" t="s">
        <v>319</v>
      </c>
      <c r="D31" s="14" t="s">
        <v>53</v>
      </c>
      <c r="E31" s="183">
        <v>368</v>
      </c>
      <c r="F31" s="3"/>
      <c r="G31" s="22">
        <f t="shared" si="3"/>
        <v>0</v>
      </c>
    </row>
    <row r="32" spans="1:9" x14ac:dyDescent="0.25">
      <c r="A32" s="110" t="s">
        <v>436</v>
      </c>
      <c r="B32" s="14" t="s">
        <v>409</v>
      </c>
      <c r="C32" s="2" t="s">
        <v>320</v>
      </c>
      <c r="D32" s="14" t="s">
        <v>16</v>
      </c>
      <c r="E32" s="183">
        <v>1.1000000000000001</v>
      </c>
      <c r="F32" s="3"/>
      <c r="G32" s="22">
        <f t="shared" si="3"/>
        <v>0</v>
      </c>
    </row>
    <row r="33" spans="1:9" x14ac:dyDescent="0.25">
      <c r="A33" s="110" t="s">
        <v>436</v>
      </c>
      <c r="B33" s="14" t="s">
        <v>414</v>
      </c>
      <c r="C33" s="2" t="s">
        <v>321</v>
      </c>
      <c r="D33" s="14" t="s">
        <v>13</v>
      </c>
      <c r="E33" s="183">
        <v>11</v>
      </c>
      <c r="F33" s="3"/>
      <c r="G33" s="22">
        <f t="shared" si="3"/>
        <v>0</v>
      </c>
    </row>
    <row r="34" spans="1:9" s="12" customFormat="1" x14ac:dyDescent="0.25">
      <c r="A34" s="110" t="s">
        <v>436</v>
      </c>
      <c r="B34" s="14" t="s">
        <v>421</v>
      </c>
      <c r="C34" s="2" t="s">
        <v>322</v>
      </c>
      <c r="D34" s="14" t="s">
        <v>13</v>
      </c>
      <c r="E34" s="183">
        <v>11</v>
      </c>
      <c r="F34" s="3"/>
      <c r="G34" s="22">
        <f t="shared" si="3"/>
        <v>0</v>
      </c>
      <c r="I34" s="6"/>
    </row>
    <row r="35" spans="1:9" s="12" customFormat="1" x14ac:dyDescent="0.25">
      <c r="A35" s="110" t="s">
        <v>436</v>
      </c>
      <c r="B35" s="14" t="s">
        <v>422</v>
      </c>
      <c r="C35" s="2" t="s">
        <v>323</v>
      </c>
      <c r="D35" s="14" t="s">
        <v>13</v>
      </c>
      <c r="E35" s="183">
        <v>11</v>
      </c>
      <c r="F35" s="3"/>
      <c r="G35" s="22">
        <f t="shared" si="3"/>
        <v>0</v>
      </c>
      <c r="I35" s="6"/>
    </row>
    <row r="36" spans="1:9" s="12" customFormat="1" x14ac:dyDescent="0.25">
      <c r="A36" s="110" t="s">
        <v>436</v>
      </c>
      <c r="B36" s="14" t="s">
        <v>412</v>
      </c>
      <c r="C36" s="2" t="s">
        <v>324</v>
      </c>
      <c r="D36" s="14" t="s">
        <v>13</v>
      </c>
      <c r="E36" s="183">
        <v>11</v>
      </c>
      <c r="F36" s="3"/>
      <c r="G36" s="22">
        <f t="shared" si="3"/>
        <v>0</v>
      </c>
      <c r="I36" s="6"/>
    </row>
    <row r="37" spans="1:9" s="12" customFormat="1" x14ac:dyDescent="0.25">
      <c r="A37" s="110" t="s">
        <v>436</v>
      </c>
      <c r="B37" s="14" t="s">
        <v>416</v>
      </c>
      <c r="C37" s="2" t="s">
        <v>325</v>
      </c>
      <c r="D37" s="14" t="s">
        <v>13</v>
      </c>
      <c r="E37" s="183">
        <v>11</v>
      </c>
      <c r="F37" s="3"/>
      <c r="G37" s="22">
        <f t="shared" si="3"/>
        <v>0</v>
      </c>
      <c r="I37" s="6"/>
    </row>
    <row r="38" spans="1:9" s="12" customFormat="1" x14ac:dyDescent="0.25">
      <c r="A38" s="110" t="s">
        <v>436</v>
      </c>
      <c r="B38" s="14" t="s">
        <v>420</v>
      </c>
      <c r="C38" s="2" t="s">
        <v>326</v>
      </c>
      <c r="D38" s="14" t="s">
        <v>13</v>
      </c>
      <c r="E38" s="183">
        <v>11</v>
      </c>
      <c r="F38" s="3"/>
      <c r="G38" s="22">
        <f t="shared" si="3"/>
        <v>0</v>
      </c>
      <c r="I38" s="6"/>
    </row>
    <row r="39" spans="1:9" s="12" customFormat="1" x14ac:dyDescent="0.25">
      <c r="A39" s="110" t="s">
        <v>436</v>
      </c>
      <c r="B39" s="14" t="s">
        <v>418</v>
      </c>
      <c r="C39" s="2" t="s">
        <v>319</v>
      </c>
      <c r="D39" s="14" t="s">
        <v>53</v>
      </c>
      <c r="E39" s="183">
        <v>106</v>
      </c>
      <c r="F39" s="3"/>
      <c r="G39" s="22">
        <f t="shared" si="3"/>
        <v>0</v>
      </c>
      <c r="I39" s="6"/>
    </row>
    <row r="40" spans="1:9" s="12" customFormat="1" x14ac:dyDescent="0.25">
      <c r="A40" s="110" t="s">
        <v>436</v>
      </c>
      <c r="B40" s="14" t="s">
        <v>428</v>
      </c>
      <c r="C40" s="2" t="s">
        <v>327</v>
      </c>
      <c r="D40" s="14" t="s">
        <v>13</v>
      </c>
      <c r="E40" s="183">
        <v>11</v>
      </c>
      <c r="F40" s="3"/>
      <c r="G40" s="22">
        <f t="shared" si="3"/>
        <v>0</v>
      </c>
      <c r="I40" s="6"/>
    </row>
    <row r="41" spans="1:9" s="12" customFormat="1" x14ac:dyDescent="0.25">
      <c r="A41" s="110" t="s">
        <v>436</v>
      </c>
      <c r="B41" s="14" t="s">
        <v>429</v>
      </c>
      <c r="C41" s="2" t="s">
        <v>328</v>
      </c>
      <c r="D41" s="14" t="s">
        <v>198</v>
      </c>
      <c r="E41" s="183">
        <v>1</v>
      </c>
      <c r="F41" s="3"/>
      <c r="G41" s="22">
        <f t="shared" si="3"/>
        <v>0</v>
      </c>
      <c r="I41" s="6"/>
    </row>
    <row r="42" spans="1:9" s="12" customFormat="1" ht="16.2" x14ac:dyDescent="0.25">
      <c r="A42" s="110" t="s">
        <v>436</v>
      </c>
      <c r="B42" s="14" t="s">
        <v>430</v>
      </c>
      <c r="C42" s="2" t="s">
        <v>329</v>
      </c>
      <c r="D42" s="14" t="s">
        <v>198</v>
      </c>
      <c r="E42" s="183">
        <v>1</v>
      </c>
      <c r="F42" s="3"/>
      <c r="G42" s="22">
        <f t="shared" si="3"/>
        <v>0</v>
      </c>
      <c r="I42" s="6"/>
    </row>
    <row r="43" spans="1:9" s="12" customFormat="1" x14ac:dyDescent="0.25">
      <c r="A43" s="110" t="s">
        <v>436</v>
      </c>
      <c r="B43" s="14" t="s">
        <v>431</v>
      </c>
      <c r="C43" s="2" t="s">
        <v>330</v>
      </c>
      <c r="D43" s="14" t="s">
        <v>198</v>
      </c>
      <c r="E43" s="183">
        <v>11</v>
      </c>
      <c r="F43" s="3"/>
      <c r="G43" s="22">
        <f t="shared" si="3"/>
        <v>0</v>
      </c>
      <c r="I43" s="6"/>
    </row>
    <row r="44" spans="1:9" s="12" customFormat="1" x14ac:dyDescent="0.25">
      <c r="A44" s="110" t="s">
        <v>436</v>
      </c>
      <c r="B44" s="14" t="s">
        <v>432</v>
      </c>
      <c r="C44" s="2" t="s">
        <v>331</v>
      </c>
      <c r="D44" s="14" t="s">
        <v>198</v>
      </c>
      <c r="E44" s="183">
        <v>11</v>
      </c>
      <c r="F44" s="3"/>
      <c r="G44" s="22">
        <f t="shared" si="3"/>
        <v>0</v>
      </c>
      <c r="I44" s="6"/>
    </row>
    <row r="45" spans="1:9" s="12" customFormat="1" x14ac:dyDescent="0.25">
      <c r="A45" s="110" t="s">
        <v>436</v>
      </c>
      <c r="B45" s="14" t="s">
        <v>433</v>
      </c>
      <c r="C45" s="2" t="s">
        <v>332</v>
      </c>
      <c r="D45" s="14" t="s">
        <v>198</v>
      </c>
      <c r="E45" s="183">
        <v>11</v>
      </c>
      <c r="F45" s="3"/>
      <c r="G45" s="22">
        <f t="shared" si="3"/>
        <v>0</v>
      </c>
      <c r="I45" s="6"/>
    </row>
    <row r="46" spans="1:9" s="12" customFormat="1" ht="14.4" thickBot="1" x14ac:dyDescent="0.3">
      <c r="A46" s="110" t="s">
        <v>436</v>
      </c>
      <c r="B46" s="14" t="s">
        <v>434</v>
      </c>
      <c r="C46" s="2" t="s">
        <v>333</v>
      </c>
      <c r="D46" s="14" t="s">
        <v>198</v>
      </c>
      <c r="E46" s="183">
        <v>1</v>
      </c>
      <c r="F46" s="3"/>
      <c r="G46" s="22">
        <f t="shared" si="3"/>
        <v>0</v>
      </c>
      <c r="I46" s="6"/>
    </row>
    <row r="47" spans="1:9" s="12" customFormat="1" ht="28.2" thickBot="1" x14ac:dyDescent="0.3">
      <c r="A47" s="134" t="s">
        <v>436</v>
      </c>
      <c r="B47" s="25" t="s">
        <v>435</v>
      </c>
      <c r="C47" s="24" t="s">
        <v>334</v>
      </c>
      <c r="D47" s="25" t="s">
        <v>198</v>
      </c>
      <c r="E47" s="185">
        <v>1</v>
      </c>
      <c r="F47" s="26"/>
      <c r="G47" s="179">
        <f t="shared" si="3"/>
        <v>0</v>
      </c>
      <c r="H47" s="65" t="s">
        <v>88</v>
      </c>
      <c r="I47" s="38">
        <f>SUM(G25:G47)</f>
        <v>0</v>
      </c>
    </row>
    <row r="48" spans="1:9" ht="42" thickBot="1" x14ac:dyDescent="0.3">
      <c r="F48" s="67" t="s">
        <v>335</v>
      </c>
      <c r="G48" s="68">
        <f>SUM(G5:G47)</f>
        <v>0</v>
      </c>
    </row>
  </sheetData>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0040-B5EC-4C09-B45F-A718C53EC776}">
  <dimension ref="A1:I19"/>
  <sheetViews>
    <sheetView zoomScale="70" zoomScaleNormal="70" workbookViewId="0">
      <selection activeCell="E33" sqref="E33"/>
    </sheetView>
  </sheetViews>
  <sheetFormatPr defaultColWidth="9.109375" defaultRowHeight="13.8" x14ac:dyDescent="0.25"/>
  <cols>
    <col min="1" max="1" width="40.77734375" style="16" customWidth="1"/>
    <col min="2" max="2" width="10.77734375" style="16" customWidth="1"/>
    <col min="3" max="3" width="80.77734375" style="10" customWidth="1"/>
    <col min="4" max="4" width="10.77734375" style="9" customWidth="1"/>
    <col min="5" max="5" width="17.77734375" style="50" customWidth="1"/>
    <col min="6" max="6" width="17.77734375" style="11" customWidth="1"/>
    <col min="7" max="7" width="17.77734375" style="9" customWidth="1"/>
    <col min="8" max="8" width="17.77734375" style="12" customWidth="1"/>
    <col min="9" max="9" width="17.77734375" style="6" customWidth="1"/>
    <col min="10" max="16384" width="9.109375" style="6"/>
  </cols>
  <sheetData>
    <row r="1" spans="1:9" ht="19.95" customHeight="1" x14ac:dyDescent="0.25">
      <c r="A1" s="149" t="s">
        <v>377</v>
      </c>
      <c r="B1" s="150"/>
      <c r="C1" s="150"/>
      <c r="D1" s="150"/>
      <c r="E1" s="150"/>
      <c r="F1" s="150"/>
      <c r="G1" s="150"/>
    </row>
    <row r="2" spans="1:9" ht="19.95" customHeight="1" thickBot="1" x14ac:dyDescent="0.3">
      <c r="A2" s="44"/>
      <c r="B2" s="44"/>
      <c r="C2" s="43"/>
      <c r="D2" s="43"/>
      <c r="E2" s="49"/>
      <c r="F2" s="43"/>
      <c r="G2" s="42"/>
    </row>
    <row r="3" spans="1:9" ht="19.95" customHeight="1" x14ac:dyDescent="0.25">
      <c r="A3" s="189" t="s">
        <v>336</v>
      </c>
      <c r="B3" s="151"/>
      <c r="C3" s="151"/>
      <c r="D3" s="151"/>
      <c r="E3" s="151"/>
      <c r="F3" s="151"/>
      <c r="G3" s="152"/>
    </row>
    <row r="4" spans="1:9" ht="49.95" customHeight="1" thickBot="1" x14ac:dyDescent="0.3">
      <c r="A4" s="190" t="s">
        <v>1</v>
      </c>
      <c r="B4" s="30" t="s">
        <v>2</v>
      </c>
      <c r="C4" s="30" t="s">
        <v>3</v>
      </c>
      <c r="D4" s="30" t="s">
        <v>4</v>
      </c>
      <c r="E4" s="47" t="s">
        <v>5</v>
      </c>
      <c r="F4" s="131" t="s">
        <v>386</v>
      </c>
      <c r="G4" s="31" t="s">
        <v>6</v>
      </c>
    </row>
    <row r="5" spans="1:9" x14ac:dyDescent="0.25">
      <c r="A5" s="136" t="s">
        <v>437</v>
      </c>
      <c r="B5" s="122" t="s">
        <v>8</v>
      </c>
      <c r="C5" s="193" t="s">
        <v>440</v>
      </c>
      <c r="D5" s="122" t="s">
        <v>53</v>
      </c>
      <c r="E5" s="194">
        <v>70</v>
      </c>
      <c r="F5" s="56"/>
      <c r="G5" s="57">
        <f>ROUND(E5*F5,2)</f>
        <v>0</v>
      </c>
    </row>
    <row r="6" spans="1:9" x14ac:dyDescent="0.25">
      <c r="A6" s="187" t="s">
        <v>437</v>
      </c>
      <c r="B6" s="130" t="s">
        <v>11</v>
      </c>
      <c r="C6" s="124" t="s">
        <v>441</v>
      </c>
      <c r="D6" s="130" t="s">
        <v>13</v>
      </c>
      <c r="E6" s="186">
        <v>2</v>
      </c>
      <c r="F6" s="3"/>
      <c r="G6" s="22">
        <f t="shared" ref="G6:G9" si="0">ROUND(E6*F6,2)</f>
        <v>0</v>
      </c>
    </row>
    <row r="7" spans="1:9" x14ac:dyDescent="0.25">
      <c r="A7" s="187" t="s">
        <v>437</v>
      </c>
      <c r="B7" s="130" t="s">
        <v>14</v>
      </c>
      <c r="C7" s="124" t="s">
        <v>442</v>
      </c>
      <c r="D7" s="130" t="s">
        <v>53</v>
      </c>
      <c r="E7" s="186">
        <v>727</v>
      </c>
      <c r="F7" s="3"/>
      <c r="G7" s="22">
        <f t="shared" si="0"/>
        <v>0</v>
      </c>
    </row>
    <row r="8" spans="1:9" ht="14.4" thickBot="1" x14ac:dyDescent="0.3">
      <c r="A8" s="187" t="s">
        <v>437</v>
      </c>
      <c r="B8" s="130" t="s">
        <v>17</v>
      </c>
      <c r="C8" s="124" t="s">
        <v>443</v>
      </c>
      <c r="D8" s="130" t="s">
        <v>53</v>
      </c>
      <c r="E8" s="186">
        <v>54</v>
      </c>
      <c r="F8" s="3"/>
      <c r="G8" s="22">
        <f t="shared" si="0"/>
        <v>0</v>
      </c>
    </row>
    <row r="9" spans="1:9" ht="28.2" thickBot="1" x14ac:dyDescent="0.3">
      <c r="A9" s="191" t="s">
        <v>437</v>
      </c>
      <c r="B9" s="192" t="s">
        <v>19</v>
      </c>
      <c r="C9" s="195" t="s">
        <v>444</v>
      </c>
      <c r="D9" s="192" t="s">
        <v>198</v>
      </c>
      <c r="E9" s="196">
        <v>2</v>
      </c>
      <c r="F9" s="26"/>
      <c r="G9" s="27">
        <f t="shared" si="0"/>
        <v>0</v>
      </c>
      <c r="H9" s="65" t="s">
        <v>73</v>
      </c>
      <c r="I9" s="38">
        <f>SUM(G5:G9)</f>
        <v>0</v>
      </c>
    </row>
    <row r="10" spans="1:9" x14ac:dyDescent="0.25">
      <c r="A10" s="109" t="s">
        <v>436</v>
      </c>
      <c r="B10" s="19" t="s">
        <v>75</v>
      </c>
      <c r="C10" s="18" t="s">
        <v>314</v>
      </c>
      <c r="D10" s="19" t="s">
        <v>53</v>
      </c>
      <c r="E10" s="182">
        <v>727</v>
      </c>
      <c r="F10" s="20"/>
      <c r="G10" s="21">
        <f>ROUND(E10*F10,2)</f>
        <v>0</v>
      </c>
    </row>
    <row r="11" spans="1:9" x14ac:dyDescent="0.25">
      <c r="A11" s="110" t="s">
        <v>436</v>
      </c>
      <c r="B11" s="14" t="s">
        <v>76</v>
      </c>
      <c r="C11" s="2" t="s">
        <v>318</v>
      </c>
      <c r="D11" s="14" t="s">
        <v>53</v>
      </c>
      <c r="E11" s="183">
        <v>54</v>
      </c>
      <c r="F11" s="3"/>
      <c r="G11" s="22">
        <f t="shared" ref="G11:G18" si="1">ROUND(E11*F11,2)</f>
        <v>0</v>
      </c>
    </row>
    <row r="12" spans="1:9" x14ac:dyDescent="0.25">
      <c r="A12" s="110" t="s">
        <v>436</v>
      </c>
      <c r="B12" s="14" t="s">
        <v>78</v>
      </c>
      <c r="C12" s="2" t="s">
        <v>337</v>
      </c>
      <c r="D12" s="14" t="s">
        <v>16</v>
      </c>
      <c r="E12" s="183">
        <v>6</v>
      </c>
      <c r="F12" s="3"/>
      <c r="G12" s="22">
        <f t="shared" si="1"/>
        <v>0</v>
      </c>
    </row>
    <row r="13" spans="1:9" x14ac:dyDescent="0.25">
      <c r="A13" s="110" t="s">
        <v>436</v>
      </c>
      <c r="B13" s="14" t="s">
        <v>80</v>
      </c>
      <c r="C13" s="2" t="s">
        <v>338</v>
      </c>
      <c r="D13" s="14" t="s">
        <v>16</v>
      </c>
      <c r="E13" s="183">
        <v>6</v>
      </c>
      <c r="F13" s="3"/>
      <c r="G13" s="22">
        <f t="shared" si="1"/>
        <v>0</v>
      </c>
    </row>
    <row r="14" spans="1:9" x14ac:dyDescent="0.25">
      <c r="A14" s="110" t="s">
        <v>436</v>
      </c>
      <c r="B14" s="14" t="s">
        <v>82</v>
      </c>
      <c r="C14" s="2" t="s">
        <v>319</v>
      </c>
      <c r="D14" s="14" t="s">
        <v>53</v>
      </c>
      <c r="E14" s="183">
        <v>70</v>
      </c>
      <c r="F14" s="3"/>
      <c r="G14" s="22">
        <f t="shared" si="1"/>
        <v>0</v>
      </c>
    </row>
    <row r="15" spans="1:9" x14ac:dyDescent="0.25">
      <c r="A15" s="110" t="s">
        <v>436</v>
      </c>
      <c r="B15" s="14" t="s">
        <v>84</v>
      </c>
      <c r="C15" s="2" t="s">
        <v>339</v>
      </c>
      <c r="D15" s="14" t="s">
        <v>13</v>
      </c>
      <c r="E15" s="183">
        <v>2</v>
      </c>
      <c r="F15" s="3"/>
      <c r="G15" s="22">
        <f t="shared" si="1"/>
        <v>0</v>
      </c>
    </row>
    <row r="16" spans="1:9" x14ac:dyDescent="0.25">
      <c r="A16" s="110" t="s">
        <v>436</v>
      </c>
      <c r="B16" s="14" t="s">
        <v>86</v>
      </c>
      <c r="C16" s="2" t="s">
        <v>340</v>
      </c>
      <c r="D16" s="14" t="s">
        <v>13</v>
      </c>
      <c r="E16" s="183">
        <v>1</v>
      </c>
      <c r="F16" s="3"/>
      <c r="G16" s="22">
        <f t="shared" si="1"/>
        <v>0</v>
      </c>
    </row>
    <row r="17" spans="1:9" ht="14.4" thickBot="1" x14ac:dyDescent="0.3">
      <c r="A17" s="110" t="s">
        <v>436</v>
      </c>
      <c r="B17" s="14" t="s">
        <v>409</v>
      </c>
      <c r="C17" s="2" t="s">
        <v>313</v>
      </c>
      <c r="D17" s="14" t="s">
        <v>53</v>
      </c>
      <c r="E17" s="183">
        <v>727</v>
      </c>
      <c r="F17" s="3"/>
      <c r="G17" s="22">
        <f t="shared" si="1"/>
        <v>0</v>
      </c>
    </row>
    <row r="18" spans="1:9" ht="28.2" thickBot="1" x14ac:dyDescent="0.3">
      <c r="A18" s="191" t="s">
        <v>436</v>
      </c>
      <c r="B18" s="192" t="s">
        <v>414</v>
      </c>
      <c r="C18" s="180" t="s">
        <v>371</v>
      </c>
      <c r="D18" s="181" t="s">
        <v>372</v>
      </c>
      <c r="E18" s="184">
        <v>2</v>
      </c>
      <c r="F18" s="26"/>
      <c r="G18" s="27">
        <f t="shared" si="1"/>
        <v>0</v>
      </c>
      <c r="H18" s="65" t="s">
        <v>88</v>
      </c>
      <c r="I18" s="38">
        <f>SUM(G10:G18)</f>
        <v>0</v>
      </c>
    </row>
    <row r="19" spans="1:9" ht="42" thickBot="1" x14ac:dyDescent="0.3">
      <c r="F19" s="67" t="s">
        <v>341</v>
      </c>
      <c r="G19" s="68">
        <f>SUM(G5:G18)</f>
        <v>0</v>
      </c>
    </row>
  </sheetData>
  <mergeCells count="2">
    <mergeCell ref="A1:G1"/>
    <mergeCell ref="A3:G3"/>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7768-0E16-43A5-B2E5-1EFAA73BB4FA}">
  <dimension ref="A1:I11"/>
  <sheetViews>
    <sheetView zoomScale="70" zoomScaleNormal="70" workbookViewId="0">
      <selection activeCell="F25" sqref="F25"/>
    </sheetView>
  </sheetViews>
  <sheetFormatPr defaultColWidth="9.109375" defaultRowHeight="13.8" x14ac:dyDescent="0.25"/>
  <cols>
    <col min="1" max="1" width="40.77734375" style="16" customWidth="1"/>
    <col min="2" max="2" width="10.77734375" style="16" customWidth="1"/>
    <col min="3" max="3" width="80.77734375" style="10" customWidth="1"/>
    <col min="4" max="4" width="10.77734375" style="9" customWidth="1"/>
    <col min="5" max="5" width="17.77734375" style="102" customWidth="1"/>
    <col min="6" max="6" width="17.77734375" style="11" customWidth="1"/>
    <col min="7" max="7" width="17.77734375" style="9" customWidth="1"/>
    <col min="8" max="8" width="17.77734375" style="12" customWidth="1"/>
    <col min="9" max="9" width="17.77734375" style="6" customWidth="1"/>
    <col min="10" max="16384" width="9.109375" style="6"/>
  </cols>
  <sheetData>
    <row r="1" spans="1:9" ht="19.95" customHeight="1" x14ac:dyDescent="0.25">
      <c r="A1" s="149" t="s">
        <v>377</v>
      </c>
      <c r="B1" s="150"/>
      <c r="C1" s="150"/>
      <c r="D1" s="150"/>
      <c r="E1" s="150"/>
      <c r="F1" s="150"/>
      <c r="G1" s="150"/>
    </row>
    <row r="2" spans="1:9" ht="19.95" customHeight="1" thickBot="1" x14ac:dyDescent="0.3">
      <c r="A2" s="1"/>
      <c r="B2" s="1"/>
      <c r="C2" s="1"/>
      <c r="D2" s="1"/>
      <c r="E2" s="99"/>
      <c r="F2" s="1"/>
      <c r="G2" s="1"/>
    </row>
    <row r="3" spans="1:9" ht="19.95" customHeight="1" x14ac:dyDescent="0.25">
      <c r="A3" s="202" t="s">
        <v>368</v>
      </c>
      <c r="B3" s="203"/>
      <c r="C3" s="203"/>
      <c r="D3" s="203"/>
      <c r="E3" s="203"/>
      <c r="F3" s="203"/>
      <c r="G3" s="204"/>
    </row>
    <row r="4" spans="1:9" ht="49.95" customHeight="1" thickBot="1" x14ac:dyDescent="0.3">
      <c r="A4" s="190" t="s">
        <v>1</v>
      </c>
      <c r="B4" s="30" t="s">
        <v>2</v>
      </c>
      <c r="C4" s="30" t="s">
        <v>3</v>
      </c>
      <c r="D4" s="30" t="s">
        <v>4</v>
      </c>
      <c r="E4" s="108" t="s">
        <v>5</v>
      </c>
      <c r="F4" s="131" t="s">
        <v>386</v>
      </c>
      <c r="G4" s="31" t="s">
        <v>6</v>
      </c>
    </row>
    <row r="5" spans="1:9" s="7" customFormat="1" x14ac:dyDescent="0.25">
      <c r="A5" s="109" t="s">
        <v>342</v>
      </c>
      <c r="B5" s="19" t="s">
        <v>8</v>
      </c>
      <c r="C5" s="199" t="s">
        <v>445</v>
      </c>
      <c r="D5" s="200" t="s">
        <v>16</v>
      </c>
      <c r="E5" s="201">
        <v>350</v>
      </c>
      <c r="F5" s="28"/>
      <c r="G5" s="21">
        <f>ROUND(E5*F5,2)</f>
        <v>0</v>
      </c>
      <c r="H5" s="8"/>
    </row>
    <row r="6" spans="1:9" s="7" customFormat="1" x14ac:dyDescent="0.25">
      <c r="A6" s="110" t="s">
        <v>342</v>
      </c>
      <c r="B6" s="14" t="s">
        <v>11</v>
      </c>
      <c r="C6" s="103" t="s">
        <v>343</v>
      </c>
      <c r="D6" s="104" t="s">
        <v>13</v>
      </c>
      <c r="E6" s="197">
        <v>29</v>
      </c>
      <c r="F6" s="5"/>
      <c r="G6" s="22">
        <f t="shared" ref="G6:G9" si="0">ROUND(E6*F6,2)</f>
        <v>0</v>
      </c>
      <c r="H6" s="8"/>
    </row>
    <row r="7" spans="1:9" s="7" customFormat="1" x14ac:dyDescent="0.25">
      <c r="A7" s="110" t="s">
        <v>342</v>
      </c>
      <c r="B7" s="14" t="s">
        <v>14</v>
      </c>
      <c r="C7" s="103" t="s">
        <v>344</v>
      </c>
      <c r="D7" s="104" t="s">
        <v>13</v>
      </c>
      <c r="E7" s="197">
        <v>4</v>
      </c>
      <c r="F7" s="5"/>
      <c r="G7" s="22">
        <f t="shared" si="0"/>
        <v>0</v>
      </c>
      <c r="H7" s="8"/>
    </row>
    <row r="8" spans="1:9" s="7" customFormat="1" ht="27" thickBot="1" x14ac:dyDescent="0.3">
      <c r="A8" s="110" t="s">
        <v>342</v>
      </c>
      <c r="B8" s="14" t="s">
        <v>17</v>
      </c>
      <c r="C8" s="103" t="s">
        <v>446</v>
      </c>
      <c r="D8" s="104" t="s">
        <v>53</v>
      </c>
      <c r="E8" s="197">
        <v>5</v>
      </c>
      <c r="F8" s="5"/>
      <c r="G8" s="22">
        <f t="shared" si="0"/>
        <v>0</v>
      </c>
      <c r="H8" s="8"/>
    </row>
    <row r="9" spans="1:9" s="7" customFormat="1" ht="28.2" thickBot="1" x14ac:dyDescent="0.3">
      <c r="A9" s="134" t="s">
        <v>342</v>
      </c>
      <c r="B9" s="25" t="s">
        <v>19</v>
      </c>
      <c r="C9" s="105" t="s">
        <v>345</v>
      </c>
      <c r="D9" s="106" t="s">
        <v>13</v>
      </c>
      <c r="E9" s="198">
        <v>5</v>
      </c>
      <c r="F9" s="29"/>
      <c r="G9" s="27">
        <f t="shared" si="0"/>
        <v>0</v>
      </c>
      <c r="H9" s="65" t="s">
        <v>73</v>
      </c>
      <c r="I9" s="38">
        <f>SUM(G5:G9)</f>
        <v>0</v>
      </c>
    </row>
    <row r="10" spans="1:9" ht="42" thickBot="1" x14ac:dyDescent="0.3">
      <c r="A10" s="41"/>
      <c r="B10" s="41"/>
      <c r="C10" s="41"/>
      <c r="D10" s="40"/>
      <c r="E10" s="100"/>
      <c r="F10" s="67" t="s">
        <v>346</v>
      </c>
      <c r="G10" s="68">
        <f>SUM(G5:G9)</f>
        <v>0</v>
      </c>
      <c r="H10" s="34"/>
      <c r="I10" s="39"/>
    </row>
    <row r="11" spans="1:9" x14ac:dyDescent="0.25">
      <c r="A11" s="44"/>
      <c r="B11" s="44"/>
      <c r="C11" s="44"/>
      <c r="D11" s="43"/>
      <c r="E11" s="101"/>
      <c r="F11" s="43"/>
      <c r="G11" s="42"/>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D433-19E5-4CEC-9842-E6E32C6F74B1}">
  <dimension ref="A1:I19"/>
  <sheetViews>
    <sheetView zoomScale="70" zoomScaleNormal="70" workbookViewId="0">
      <selection activeCell="G17" sqref="G17"/>
    </sheetView>
  </sheetViews>
  <sheetFormatPr defaultColWidth="9.109375" defaultRowHeight="13.8" x14ac:dyDescent="0.25"/>
  <cols>
    <col min="1" max="1" width="40.77734375" style="86" customWidth="1"/>
    <col min="2" max="2" width="10.77734375" style="86" customWidth="1"/>
    <col min="3" max="3" width="80.77734375" style="85" customWidth="1"/>
    <col min="4" max="4" width="10.77734375" style="87" customWidth="1"/>
    <col min="5" max="5" width="17.77734375" style="88" customWidth="1"/>
    <col min="6" max="6" width="17.77734375" style="89" customWidth="1"/>
    <col min="7" max="7" width="17.77734375" style="87" customWidth="1"/>
    <col min="8" max="9" width="17.77734375" style="82" customWidth="1"/>
    <col min="10" max="16384" width="9.109375" style="82"/>
  </cols>
  <sheetData>
    <row r="1" spans="1:9" ht="19.95" customHeight="1" x14ac:dyDescent="0.25">
      <c r="A1" s="149" t="s">
        <v>377</v>
      </c>
      <c r="B1" s="150"/>
      <c r="C1" s="150"/>
      <c r="D1" s="150"/>
      <c r="E1" s="150"/>
      <c r="F1" s="150"/>
      <c r="G1" s="150"/>
    </row>
    <row r="2" spans="1:9" ht="19.95" customHeight="1" thickBot="1" x14ac:dyDescent="0.3">
      <c r="A2" s="83"/>
      <c r="B2" s="83"/>
      <c r="C2" s="83"/>
      <c r="D2" s="83"/>
      <c r="E2" s="84"/>
      <c r="F2" s="83"/>
      <c r="G2" s="83"/>
    </row>
    <row r="3" spans="1:9" ht="19.95" customHeight="1" x14ac:dyDescent="0.25">
      <c r="A3" s="156" t="s">
        <v>347</v>
      </c>
      <c r="B3" s="156"/>
      <c r="C3" s="156"/>
      <c r="D3" s="156"/>
      <c r="E3" s="156"/>
      <c r="F3" s="156"/>
      <c r="G3" s="157"/>
    </row>
    <row r="4" spans="1:9" ht="49.95" customHeight="1" thickBot="1" x14ac:dyDescent="0.3">
      <c r="A4" s="77" t="s">
        <v>1</v>
      </c>
      <c r="B4" s="77" t="s">
        <v>2</v>
      </c>
      <c r="C4" s="77" t="s">
        <v>3</v>
      </c>
      <c r="D4" s="77" t="s">
        <v>4</v>
      </c>
      <c r="E4" s="78" t="s">
        <v>5</v>
      </c>
      <c r="F4" s="131" t="s">
        <v>386</v>
      </c>
      <c r="G4" s="79" t="s">
        <v>6</v>
      </c>
    </row>
    <row r="5" spans="1:9" ht="46.2" customHeight="1" x14ac:dyDescent="0.25">
      <c r="A5" s="109" t="s">
        <v>7</v>
      </c>
      <c r="B5" s="17" t="s">
        <v>8</v>
      </c>
      <c r="C5" s="18" t="s">
        <v>447</v>
      </c>
      <c r="D5" s="19" t="s">
        <v>198</v>
      </c>
      <c r="E5" s="182">
        <v>1</v>
      </c>
      <c r="F5" s="20"/>
      <c r="G5" s="132">
        <f>ROUND(E5*F5,2)</f>
        <v>0</v>
      </c>
    </row>
    <row r="6" spans="1:9" ht="30" customHeight="1" x14ac:dyDescent="0.25">
      <c r="A6" s="110" t="s">
        <v>7</v>
      </c>
      <c r="B6" s="53" t="s">
        <v>11</v>
      </c>
      <c r="C6" s="54" t="s">
        <v>448</v>
      </c>
      <c r="D6" s="55" t="s">
        <v>27</v>
      </c>
      <c r="E6" s="188">
        <v>650</v>
      </c>
      <c r="F6" s="56"/>
      <c r="G6" s="22">
        <f t="shared" ref="G6:G17" si="0">ROUND(E6*F6,2)</f>
        <v>0</v>
      </c>
    </row>
    <row r="7" spans="1:9" ht="30" customHeight="1" x14ac:dyDescent="0.25">
      <c r="A7" s="110" t="s">
        <v>7</v>
      </c>
      <c r="B7" s="53" t="s">
        <v>14</v>
      </c>
      <c r="C7" s="54" t="s">
        <v>449</v>
      </c>
      <c r="D7" s="55" t="s">
        <v>16</v>
      </c>
      <c r="E7" s="188">
        <v>54</v>
      </c>
      <c r="F7" s="56"/>
      <c r="G7" s="22">
        <f t="shared" si="0"/>
        <v>0</v>
      </c>
    </row>
    <row r="8" spans="1:9" ht="30" customHeight="1" thickBot="1" x14ac:dyDescent="0.3">
      <c r="A8" s="110" t="s">
        <v>7</v>
      </c>
      <c r="B8" s="53" t="s">
        <v>17</v>
      </c>
      <c r="C8" s="54" t="s">
        <v>348</v>
      </c>
      <c r="D8" s="55" t="s">
        <v>16</v>
      </c>
      <c r="E8" s="188">
        <v>20</v>
      </c>
      <c r="F8" s="56"/>
      <c r="G8" s="22">
        <f t="shared" si="0"/>
        <v>0</v>
      </c>
    </row>
    <row r="9" spans="1:9" ht="30" customHeight="1" thickBot="1" x14ac:dyDescent="0.3">
      <c r="A9" s="134" t="s">
        <v>7</v>
      </c>
      <c r="B9" s="64" t="s">
        <v>19</v>
      </c>
      <c r="C9" s="24" t="s">
        <v>349</v>
      </c>
      <c r="D9" s="25" t="s">
        <v>350</v>
      </c>
      <c r="E9" s="185">
        <v>80</v>
      </c>
      <c r="F9" s="26"/>
      <c r="G9" s="27">
        <f t="shared" si="0"/>
        <v>0</v>
      </c>
      <c r="H9" s="65" t="s">
        <v>73</v>
      </c>
      <c r="I9" s="38">
        <f>SUM(G5:G9)</f>
        <v>0</v>
      </c>
    </row>
    <row r="10" spans="1:9" s="80" customFormat="1" ht="30" customHeight="1" x14ac:dyDescent="0.25">
      <c r="A10" s="109" t="s">
        <v>74</v>
      </c>
      <c r="B10" s="17" t="s">
        <v>75</v>
      </c>
      <c r="C10" s="18" t="s">
        <v>351</v>
      </c>
      <c r="D10" s="19" t="s">
        <v>16</v>
      </c>
      <c r="E10" s="182">
        <v>322</v>
      </c>
      <c r="F10" s="28"/>
      <c r="G10" s="21">
        <f t="shared" si="0"/>
        <v>0</v>
      </c>
    </row>
    <row r="11" spans="1:9" s="80" customFormat="1" ht="30" customHeight="1" thickBot="1" x14ac:dyDescent="0.3">
      <c r="A11" s="110" t="s">
        <v>74</v>
      </c>
      <c r="B11" s="15" t="s">
        <v>76</v>
      </c>
      <c r="C11" s="2" t="s">
        <v>81</v>
      </c>
      <c r="D11" s="14" t="s">
        <v>27</v>
      </c>
      <c r="E11" s="183">
        <v>460</v>
      </c>
      <c r="F11" s="5"/>
      <c r="G11" s="22">
        <f t="shared" si="0"/>
        <v>0</v>
      </c>
    </row>
    <row r="12" spans="1:9" s="80" customFormat="1" ht="30" customHeight="1" thickBot="1" x14ac:dyDescent="0.3">
      <c r="A12" s="134" t="s">
        <v>74</v>
      </c>
      <c r="B12" s="23" t="s">
        <v>78</v>
      </c>
      <c r="C12" s="24" t="s">
        <v>83</v>
      </c>
      <c r="D12" s="25" t="s">
        <v>16</v>
      </c>
      <c r="E12" s="185">
        <v>140</v>
      </c>
      <c r="F12" s="29"/>
      <c r="G12" s="27">
        <f t="shared" si="0"/>
        <v>0</v>
      </c>
      <c r="H12" s="65" t="s">
        <v>88</v>
      </c>
      <c r="I12" s="38">
        <f>SUM(G10:G12)</f>
        <v>0</v>
      </c>
    </row>
    <row r="13" spans="1:9" ht="40.200000000000003" customHeight="1" thickBot="1" x14ac:dyDescent="0.3">
      <c r="A13" s="109" t="s">
        <v>352</v>
      </c>
      <c r="B13" s="206" t="s">
        <v>90</v>
      </c>
      <c r="C13" s="18" t="s">
        <v>353</v>
      </c>
      <c r="D13" s="19" t="s">
        <v>27</v>
      </c>
      <c r="E13" s="182">
        <v>415</v>
      </c>
      <c r="F13" s="32"/>
      <c r="G13" s="21">
        <f t="shared" si="0"/>
        <v>0</v>
      </c>
      <c r="H13" s="62"/>
      <c r="I13" s="81"/>
    </row>
    <row r="14" spans="1:9" ht="40.200000000000003" customHeight="1" thickBot="1" x14ac:dyDescent="0.3">
      <c r="A14" s="134" t="s">
        <v>352</v>
      </c>
      <c r="B14" s="23" t="s">
        <v>96</v>
      </c>
      <c r="C14" s="24" t="s">
        <v>354</v>
      </c>
      <c r="D14" s="25" t="s">
        <v>27</v>
      </c>
      <c r="E14" s="185">
        <v>390</v>
      </c>
      <c r="F14" s="33"/>
      <c r="G14" s="27">
        <f t="shared" si="0"/>
        <v>0</v>
      </c>
      <c r="H14" s="65" t="s">
        <v>120</v>
      </c>
      <c r="I14" s="38">
        <f>SUM(G13:G14)</f>
        <v>0</v>
      </c>
    </row>
    <row r="15" spans="1:9" ht="30" customHeight="1" x14ac:dyDescent="0.25">
      <c r="A15" s="207" t="s">
        <v>355</v>
      </c>
      <c r="B15" s="17" t="s">
        <v>122</v>
      </c>
      <c r="C15" s="18" t="s">
        <v>450</v>
      </c>
      <c r="D15" s="19" t="s">
        <v>16</v>
      </c>
      <c r="E15" s="182">
        <v>20</v>
      </c>
      <c r="F15" s="32"/>
      <c r="G15" s="21">
        <f t="shared" si="0"/>
        <v>0</v>
      </c>
      <c r="H15" s="62"/>
      <c r="I15" s="81"/>
    </row>
    <row r="16" spans="1:9" ht="30" customHeight="1" thickBot="1" x14ac:dyDescent="0.3">
      <c r="A16" s="208" t="s">
        <v>355</v>
      </c>
      <c r="B16" s="15" t="s">
        <v>124</v>
      </c>
      <c r="C16" s="2" t="s">
        <v>356</v>
      </c>
      <c r="D16" s="14" t="s">
        <v>16</v>
      </c>
      <c r="E16" s="183">
        <v>122</v>
      </c>
      <c r="F16" s="13"/>
      <c r="G16" s="22">
        <f t="shared" si="0"/>
        <v>0</v>
      </c>
    </row>
    <row r="17" spans="1:9" ht="30" customHeight="1" thickBot="1" x14ac:dyDescent="0.3">
      <c r="A17" s="209" t="s">
        <v>355</v>
      </c>
      <c r="B17" s="66" t="s">
        <v>126</v>
      </c>
      <c r="C17" s="73" t="s">
        <v>451</v>
      </c>
      <c r="D17" s="74" t="s">
        <v>27</v>
      </c>
      <c r="E17" s="205">
        <v>650</v>
      </c>
      <c r="F17" s="75"/>
      <c r="G17" s="27">
        <f t="shared" si="0"/>
        <v>0</v>
      </c>
      <c r="H17" s="65" t="s">
        <v>136</v>
      </c>
      <c r="I17" s="38">
        <f>SUM(G15:G17)</f>
        <v>0</v>
      </c>
    </row>
    <row r="18" spans="1:9" ht="42" thickBot="1" x14ac:dyDescent="0.3">
      <c r="A18" s="41"/>
      <c r="B18" s="41"/>
      <c r="D18" s="40"/>
      <c r="E18" s="48"/>
      <c r="F18" s="67" t="s">
        <v>357</v>
      </c>
      <c r="G18" s="68">
        <f>SUM(G5:G17)</f>
        <v>0</v>
      </c>
      <c r="H18" s="34"/>
      <c r="I18" s="81"/>
    </row>
    <row r="19" spans="1:9" x14ac:dyDescent="0.25">
      <c r="A19" s="44"/>
      <c r="B19" s="44"/>
      <c r="C19" s="41"/>
      <c r="D19" s="43"/>
      <c r="E19" s="49"/>
      <c r="F19" s="43"/>
      <c r="G19" s="42"/>
    </row>
  </sheetData>
  <mergeCells count="2">
    <mergeCell ref="A1:G1"/>
    <mergeCell ref="A3:G3"/>
  </mergeCells>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3"/>
  <sheetViews>
    <sheetView tabSelected="1" zoomScale="90" zoomScaleNormal="90" workbookViewId="0">
      <selection activeCell="C10" sqref="C10"/>
    </sheetView>
  </sheetViews>
  <sheetFormatPr defaultRowHeight="14.4" x14ac:dyDescent="0.3"/>
  <cols>
    <col min="1" max="1" width="15.77734375" style="116" customWidth="1"/>
    <col min="2" max="2" width="70.77734375" style="116" customWidth="1"/>
    <col min="3" max="3" width="17.77734375" style="116" customWidth="1"/>
    <col min="4" max="16384" width="8.88671875" style="116"/>
  </cols>
  <sheetData>
    <row r="1" spans="1:3" ht="27" customHeight="1" x14ac:dyDescent="0.3">
      <c r="A1" s="158" t="s">
        <v>377</v>
      </c>
      <c r="B1" s="158"/>
      <c r="C1" s="158"/>
    </row>
    <row r="2" spans="1:3" x14ac:dyDescent="0.3">
      <c r="A2" s="159" t="s">
        <v>358</v>
      </c>
      <c r="B2" s="159"/>
      <c r="C2" s="159"/>
    </row>
    <row r="3" spans="1:3" ht="27.6" x14ac:dyDescent="0.3">
      <c r="A3" s="214" t="s">
        <v>359</v>
      </c>
      <c r="B3" s="214" t="s">
        <v>360</v>
      </c>
      <c r="C3" s="214" t="s">
        <v>361</v>
      </c>
    </row>
    <row r="4" spans="1:3" x14ac:dyDescent="0.3">
      <c r="A4" s="91">
        <v>1</v>
      </c>
      <c r="B4" s="215" t="s">
        <v>452</v>
      </c>
      <c r="C4" s="133">
        <f>DKŽ_1!G152</f>
        <v>-3035.2</v>
      </c>
    </row>
    <row r="5" spans="1:3" x14ac:dyDescent="0.3">
      <c r="A5" s="91">
        <v>2</v>
      </c>
      <c r="B5" s="215" t="s">
        <v>455</v>
      </c>
      <c r="C5" s="133">
        <f>DKŽ_2!G78</f>
        <v>-145.6</v>
      </c>
    </row>
    <row r="6" spans="1:3" x14ac:dyDescent="0.3">
      <c r="A6" s="91">
        <v>3</v>
      </c>
      <c r="B6" s="216" t="s">
        <v>362</v>
      </c>
      <c r="C6" s="133">
        <f>DKŽ_3!G27</f>
        <v>0</v>
      </c>
    </row>
    <row r="7" spans="1:3" x14ac:dyDescent="0.3">
      <c r="A7" s="91">
        <v>4</v>
      </c>
      <c r="B7" s="216" t="s">
        <v>457</v>
      </c>
      <c r="C7" s="133">
        <f>DKŽ_4!G48</f>
        <v>0</v>
      </c>
    </row>
    <row r="8" spans="1:3" x14ac:dyDescent="0.3">
      <c r="A8" s="91">
        <v>5</v>
      </c>
      <c r="B8" s="216" t="s">
        <v>456</v>
      </c>
      <c r="C8" s="133">
        <f>DKŽ_5!G19</f>
        <v>0</v>
      </c>
    </row>
    <row r="9" spans="1:3" x14ac:dyDescent="0.3">
      <c r="A9" s="91">
        <v>6</v>
      </c>
      <c r="B9" s="215" t="s">
        <v>363</v>
      </c>
      <c r="C9" s="133">
        <f>DKŽ_6!G10</f>
        <v>0</v>
      </c>
    </row>
    <row r="10" spans="1:3" x14ac:dyDescent="0.3">
      <c r="A10" s="91">
        <v>7</v>
      </c>
      <c r="B10" s="9" t="s">
        <v>364</v>
      </c>
      <c r="C10" s="133">
        <f>DKŽ_7!G18</f>
        <v>0</v>
      </c>
    </row>
    <row r="11" spans="1:3" ht="41.4" x14ac:dyDescent="0.3">
      <c r="A11" s="214" t="s">
        <v>365</v>
      </c>
      <c r="B11" s="217" t="s">
        <v>366</v>
      </c>
      <c r="C11" s="218">
        <f>SUM(C4:C10)</f>
        <v>-3180.7999999999997</v>
      </c>
    </row>
    <row r="12" spans="1:3" x14ac:dyDescent="0.3">
      <c r="A12" s="87"/>
      <c r="B12" s="87"/>
      <c r="C12" s="87"/>
    </row>
    <row r="13" spans="1:3" ht="99" customHeight="1" x14ac:dyDescent="0.3">
      <c r="A13" s="160" t="s">
        <v>374</v>
      </c>
      <c r="B13" s="161"/>
      <c r="C13" s="161"/>
    </row>
  </sheetData>
  <mergeCells count="3">
    <mergeCell ref="A1:C1"/>
    <mergeCell ref="A2:C2"/>
    <mergeCell ref="A13:C13"/>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DB00-B552-4830-99E5-9BE8D6C0289B}">
  <dimension ref="A2:C7"/>
  <sheetViews>
    <sheetView zoomScale="80" zoomScaleNormal="80" workbookViewId="0">
      <selection activeCell="B24" sqref="B24"/>
    </sheetView>
  </sheetViews>
  <sheetFormatPr defaultRowHeight="13.2" x14ac:dyDescent="0.25"/>
  <cols>
    <col min="1" max="1" width="15.6640625" style="52" customWidth="1"/>
    <col min="2" max="2" width="80.6640625" style="52" customWidth="1"/>
    <col min="3" max="3" width="25.6640625" style="52" customWidth="1"/>
    <col min="4" max="256" width="8.88671875" style="52"/>
    <col min="257" max="257" width="15.6640625" style="52" customWidth="1"/>
    <col min="258" max="258" width="80.6640625" style="52" customWidth="1"/>
    <col min="259" max="259" width="25.6640625" style="52" customWidth="1"/>
    <col min="260" max="512" width="8.88671875" style="52"/>
    <col min="513" max="513" width="15.6640625" style="52" customWidth="1"/>
    <col min="514" max="514" width="80.6640625" style="52" customWidth="1"/>
    <col min="515" max="515" width="25.6640625" style="52" customWidth="1"/>
    <col min="516" max="768" width="8.88671875" style="52"/>
    <col min="769" max="769" width="15.6640625" style="52" customWidth="1"/>
    <col min="770" max="770" width="80.6640625" style="52" customWidth="1"/>
    <col min="771" max="771" width="25.6640625" style="52" customWidth="1"/>
    <col min="772" max="1024" width="8.88671875" style="52"/>
    <col min="1025" max="1025" width="15.6640625" style="52" customWidth="1"/>
    <col min="1026" max="1026" width="80.6640625" style="52" customWidth="1"/>
    <col min="1027" max="1027" width="25.6640625" style="52" customWidth="1"/>
    <col min="1028" max="1280" width="8.88671875" style="52"/>
    <col min="1281" max="1281" width="15.6640625" style="52" customWidth="1"/>
    <col min="1282" max="1282" width="80.6640625" style="52" customWidth="1"/>
    <col min="1283" max="1283" width="25.6640625" style="52" customWidth="1"/>
    <col min="1284" max="1536" width="8.88671875" style="52"/>
    <col min="1537" max="1537" width="15.6640625" style="52" customWidth="1"/>
    <col min="1538" max="1538" width="80.6640625" style="52" customWidth="1"/>
    <col min="1539" max="1539" width="25.6640625" style="52" customWidth="1"/>
    <col min="1540" max="1792" width="8.88671875" style="52"/>
    <col min="1793" max="1793" width="15.6640625" style="52" customWidth="1"/>
    <col min="1794" max="1794" width="80.6640625" style="52" customWidth="1"/>
    <col min="1795" max="1795" width="25.6640625" style="52" customWidth="1"/>
    <col min="1796" max="2048" width="8.88671875" style="52"/>
    <col min="2049" max="2049" width="15.6640625" style="52" customWidth="1"/>
    <col min="2050" max="2050" width="80.6640625" style="52" customWidth="1"/>
    <col min="2051" max="2051" width="25.6640625" style="52" customWidth="1"/>
    <col min="2052" max="2304" width="8.88671875" style="52"/>
    <col min="2305" max="2305" width="15.6640625" style="52" customWidth="1"/>
    <col min="2306" max="2306" width="80.6640625" style="52" customWidth="1"/>
    <col min="2307" max="2307" width="25.6640625" style="52" customWidth="1"/>
    <col min="2308" max="2560" width="8.88671875" style="52"/>
    <col min="2561" max="2561" width="15.6640625" style="52" customWidth="1"/>
    <col min="2562" max="2562" width="80.6640625" style="52" customWidth="1"/>
    <col min="2563" max="2563" width="25.6640625" style="52" customWidth="1"/>
    <col min="2564" max="2816" width="8.88671875" style="52"/>
    <col min="2817" max="2817" width="15.6640625" style="52" customWidth="1"/>
    <col min="2818" max="2818" width="80.6640625" style="52" customWidth="1"/>
    <col min="2819" max="2819" width="25.6640625" style="52" customWidth="1"/>
    <col min="2820" max="3072" width="8.88671875" style="52"/>
    <col min="3073" max="3073" width="15.6640625" style="52" customWidth="1"/>
    <col min="3074" max="3074" width="80.6640625" style="52" customWidth="1"/>
    <col min="3075" max="3075" width="25.6640625" style="52" customWidth="1"/>
    <col min="3076" max="3328" width="8.88671875" style="52"/>
    <col min="3329" max="3329" width="15.6640625" style="52" customWidth="1"/>
    <col min="3330" max="3330" width="80.6640625" style="52" customWidth="1"/>
    <col min="3331" max="3331" width="25.6640625" style="52" customWidth="1"/>
    <col min="3332" max="3584" width="8.88671875" style="52"/>
    <col min="3585" max="3585" width="15.6640625" style="52" customWidth="1"/>
    <col min="3586" max="3586" width="80.6640625" style="52" customWidth="1"/>
    <col min="3587" max="3587" width="25.6640625" style="52" customWidth="1"/>
    <col min="3588" max="3840" width="8.88671875" style="52"/>
    <col min="3841" max="3841" width="15.6640625" style="52" customWidth="1"/>
    <col min="3842" max="3842" width="80.6640625" style="52" customWidth="1"/>
    <col min="3843" max="3843" width="25.6640625" style="52" customWidth="1"/>
    <col min="3844" max="4096" width="8.88671875" style="52"/>
    <col min="4097" max="4097" width="15.6640625" style="52" customWidth="1"/>
    <col min="4098" max="4098" width="80.6640625" style="52" customWidth="1"/>
    <col min="4099" max="4099" width="25.6640625" style="52" customWidth="1"/>
    <col min="4100" max="4352" width="8.88671875" style="52"/>
    <col min="4353" max="4353" width="15.6640625" style="52" customWidth="1"/>
    <col min="4354" max="4354" width="80.6640625" style="52" customWidth="1"/>
    <col min="4355" max="4355" width="25.6640625" style="52" customWidth="1"/>
    <col min="4356" max="4608" width="8.88671875" style="52"/>
    <col min="4609" max="4609" width="15.6640625" style="52" customWidth="1"/>
    <col min="4610" max="4610" width="80.6640625" style="52" customWidth="1"/>
    <col min="4611" max="4611" width="25.6640625" style="52" customWidth="1"/>
    <col min="4612" max="4864" width="8.88671875" style="52"/>
    <col min="4865" max="4865" width="15.6640625" style="52" customWidth="1"/>
    <col min="4866" max="4866" width="80.6640625" style="52" customWidth="1"/>
    <col min="4867" max="4867" width="25.6640625" style="52" customWidth="1"/>
    <col min="4868" max="5120" width="8.88671875" style="52"/>
    <col min="5121" max="5121" width="15.6640625" style="52" customWidth="1"/>
    <col min="5122" max="5122" width="80.6640625" style="52" customWidth="1"/>
    <col min="5123" max="5123" width="25.6640625" style="52" customWidth="1"/>
    <col min="5124" max="5376" width="8.88671875" style="52"/>
    <col min="5377" max="5377" width="15.6640625" style="52" customWidth="1"/>
    <col min="5378" max="5378" width="80.6640625" style="52" customWidth="1"/>
    <col min="5379" max="5379" width="25.6640625" style="52" customWidth="1"/>
    <col min="5380" max="5632" width="8.88671875" style="52"/>
    <col min="5633" max="5633" width="15.6640625" style="52" customWidth="1"/>
    <col min="5634" max="5634" width="80.6640625" style="52" customWidth="1"/>
    <col min="5635" max="5635" width="25.6640625" style="52" customWidth="1"/>
    <col min="5636" max="5888" width="8.88671875" style="52"/>
    <col min="5889" max="5889" width="15.6640625" style="52" customWidth="1"/>
    <col min="5890" max="5890" width="80.6640625" style="52" customWidth="1"/>
    <col min="5891" max="5891" width="25.6640625" style="52" customWidth="1"/>
    <col min="5892" max="6144" width="8.88671875" style="52"/>
    <col min="6145" max="6145" width="15.6640625" style="52" customWidth="1"/>
    <col min="6146" max="6146" width="80.6640625" style="52" customWidth="1"/>
    <col min="6147" max="6147" width="25.6640625" style="52" customWidth="1"/>
    <col min="6148" max="6400" width="8.88671875" style="52"/>
    <col min="6401" max="6401" width="15.6640625" style="52" customWidth="1"/>
    <col min="6402" max="6402" width="80.6640625" style="52" customWidth="1"/>
    <col min="6403" max="6403" width="25.6640625" style="52" customWidth="1"/>
    <col min="6404" max="6656" width="8.88671875" style="52"/>
    <col min="6657" max="6657" width="15.6640625" style="52" customWidth="1"/>
    <col min="6658" max="6658" width="80.6640625" style="52" customWidth="1"/>
    <col min="6659" max="6659" width="25.6640625" style="52" customWidth="1"/>
    <col min="6660" max="6912" width="8.88671875" style="52"/>
    <col min="6913" max="6913" width="15.6640625" style="52" customWidth="1"/>
    <col min="6914" max="6914" width="80.6640625" style="52" customWidth="1"/>
    <col min="6915" max="6915" width="25.6640625" style="52" customWidth="1"/>
    <col min="6916" max="7168" width="8.88671875" style="52"/>
    <col min="7169" max="7169" width="15.6640625" style="52" customWidth="1"/>
    <col min="7170" max="7170" width="80.6640625" style="52" customWidth="1"/>
    <col min="7171" max="7171" width="25.6640625" style="52" customWidth="1"/>
    <col min="7172" max="7424" width="8.88671875" style="52"/>
    <col min="7425" max="7425" width="15.6640625" style="52" customWidth="1"/>
    <col min="7426" max="7426" width="80.6640625" style="52" customWidth="1"/>
    <col min="7427" max="7427" width="25.6640625" style="52" customWidth="1"/>
    <col min="7428" max="7680" width="8.88671875" style="52"/>
    <col min="7681" max="7681" width="15.6640625" style="52" customWidth="1"/>
    <col min="7682" max="7682" width="80.6640625" style="52" customWidth="1"/>
    <col min="7683" max="7683" width="25.6640625" style="52" customWidth="1"/>
    <col min="7684" max="7936" width="8.88671875" style="52"/>
    <col min="7937" max="7937" width="15.6640625" style="52" customWidth="1"/>
    <col min="7938" max="7938" width="80.6640625" style="52" customWidth="1"/>
    <col min="7939" max="7939" width="25.6640625" style="52" customWidth="1"/>
    <col min="7940" max="8192" width="8.88671875" style="52"/>
    <col min="8193" max="8193" width="15.6640625" style="52" customWidth="1"/>
    <col min="8194" max="8194" width="80.6640625" style="52" customWidth="1"/>
    <col min="8195" max="8195" width="25.6640625" style="52" customWidth="1"/>
    <col min="8196" max="8448" width="8.88671875" style="52"/>
    <col min="8449" max="8449" width="15.6640625" style="52" customWidth="1"/>
    <col min="8450" max="8450" width="80.6640625" style="52" customWidth="1"/>
    <col min="8451" max="8451" width="25.6640625" style="52" customWidth="1"/>
    <col min="8452" max="8704" width="8.88671875" style="52"/>
    <col min="8705" max="8705" width="15.6640625" style="52" customWidth="1"/>
    <col min="8706" max="8706" width="80.6640625" style="52" customWidth="1"/>
    <col min="8707" max="8707" width="25.6640625" style="52" customWidth="1"/>
    <col min="8708" max="8960" width="8.88671875" style="52"/>
    <col min="8961" max="8961" width="15.6640625" style="52" customWidth="1"/>
    <col min="8962" max="8962" width="80.6640625" style="52" customWidth="1"/>
    <col min="8963" max="8963" width="25.6640625" style="52" customWidth="1"/>
    <col min="8964" max="9216" width="8.88671875" style="52"/>
    <col min="9217" max="9217" width="15.6640625" style="52" customWidth="1"/>
    <col min="9218" max="9218" width="80.6640625" style="52" customWidth="1"/>
    <col min="9219" max="9219" width="25.6640625" style="52" customWidth="1"/>
    <col min="9220" max="9472" width="8.88671875" style="52"/>
    <col min="9473" max="9473" width="15.6640625" style="52" customWidth="1"/>
    <col min="9474" max="9474" width="80.6640625" style="52" customWidth="1"/>
    <col min="9475" max="9475" width="25.6640625" style="52" customWidth="1"/>
    <col min="9476" max="9728" width="8.88671875" style="52"/>
    <col min="9729" max="9729" width="15.6640625" style="52" customWidth="1"/>
    <col min="9730" max="9730" width="80.6640625" style="52" customWidth="1"/>
    <col min="9731" max="9731" width="25.6640625" style="52" customWidth="1"/>
    <col min="9732" max="9984" width="8.88671875" style="52"/>
    <col min="9985" max="9985" width="15.6640625" style="52" customWidth="1"/>
    <col min="9986" max="9986" width="80.6640625" style="52" customWidth="1"/>
    <col min="9987" max="9987" width="25.6640625" style="52" customWidth="1"/>
    <col min="9988" max="10240" width="8.88671875" style="52"/>
    <col min="10241" max="10241" width="15.6640625" style="52" customWidth="1"/>
    <col min="10242" max="10242" width="80.6640625" style="52" customWidth="1"/>
    <col min="10243" max="10243" width="25.6640625" style="52" customWidth="1"/>
    <col min="10244" max="10496" width="8.88671875" style="52"/>
    <col min="10497" max="10497" width="15.6640625" style="52" customWidth="1"/>
    <col min="10498" max="10498" width="80.6640625" style="52" customWidth="1"/>
    <col min="10499" max="10499" width="25.6640625" style="52" customWidth="1"/>
    <col min="10500" max="10752" width="8.88671875" style="52"/>
    <col min="10753" max="10753" width="15.6640625" style="52" customWidth="1"/>
    <col min="10754" max="10754" width="80.6640625" style="52" customWidth="1"/>
    <col min="10755" max="10755" width="25.6640625" style="52" customWidth="1"/>
    <col min="10756" max="11008" width="8.88671875" style="52"/>
    <col min="11009" max="11009" width="15.6640625" style="52" customWidth="1"/>
    <col min="11010" max="11010" width="80.6640625" style="52" customWidth="1"/>
    <col min="11011" max="11011" width="25.6640625" style="52" customWidth="1"/>
    <col min="11012" max="11264" width="8.88671875" style="52"/>
    <col min="11265" max="11265" width="15.6640625" style="52" customWidth="1"/>
    <col min="11266" max="11266" width="80.6640625" style="52" customWidth="1"/>
    <col min="11267" max="11267" width="25.6640625" style="52" customWidth="1"/>
    <col min="11268" max="11520" width="8.88671875" style="52"/>
    <col min="11521" max="11521" width="15.6640625" style="52" customWidth="1"/>
    <col min="11522" max="11522" width="80.6640625" style="52" customWidth="1"/>
    <col min="11523" max="11523" width="25.6640625" style="52" customWidth="1"/>
    <col min="11524" max="11776" width="8.88671875" style="52"/>
    <col min="11777" max="11777" width="15.6640625" style="52" customWidth="1"/>
    <col min="11778" max="11778" width="80.6640625" style="52" customWidth="1"/>
    <col min="11779" max="11779" width="25.6640625" style="52" customWidth="1"/>
    <col min="11780" max="12032" width="8.88671875" style="52"/>
    <col min="12033" max="12033" width="15.6640625" style="52" customWidth="1"/>
    <col min="12034" max="12034" width="80.6640625" style="52" customWidth="1"/>
    <col min="12035" max="12035" width="25.6640625" style="52" customWidth="1"/>
    <col min="12036" max="12288" width="8.88671875" style="52"/>
    <col min="12289" max="12289" width="15.6640625" style="52" customWidth="1"/>
    <col min="12290" max="12290" width="80.6640625" style="52" customWidth="1"/>
    <col min="12291" max="12291" width="25.6640625" style="52" customWidth="1"/>
    <col min="12292" max="12544" width="8.88671875" style="52"/>
    <col min="12545" max="12545" width="15.6640625" style="52" customWidth="1"/>
    <col min="12546" max="12546" width="80.6640625" style="52" customWidth="1"/>
    <col min="12547" max="12547" width="25.6640625" style="52" customWidth="1"/>
    <col min="12548" max="12800" width="8.88671875" style="52"/>
    <col min="12801" max="12801" width="15.6640625" style="52" customWidth="1"/>
    <col min="12802" max="12802" width="80.6640625" style="52" customWidth="1"/>
    <col min="12803" max="12803" width="25.6640625" style="52" customWidth="1"/>
    <col min="12804" max="13056" width="8.88671875" style="52"/>
    <col min="13057" max="13057" width="15.6640625" style="52" customWidth="1"/>
    <col min="13058" max="13058" width="80.6640625" style="52" customWidth="1"/>
    <col min="13059" max="13059" width="25.6640625" style="52" customWidth="1"/>
    <col min="13060" max="13312" width="8.88671875" style="52"/>
    <col min="13313" max="13313" width="15.6640625" style="52" customWidth="1"/>
    <col min="13314" max="13314" width="80.6640625" style="52" customWidth="1"/>
    <col min="13315" max="13315" width="25.6640625" style="52" customWidth="1"/>
    <col min="13316" max="13568" width="8.88671875" style="52"/>
    <col min="13569" max="13569" width="15.6640625" style="52" customWidth="1"/>
    <col min="13570" max="13570" width="80.6640625" style="52" customWidth="1"/>
    <col min="13571" max="13571" width="25.6640625" style="52" customWidth="1"/>
    <col min="13572" max="13824" width="8.88671875" style="52"/>
    <col min="13825" max="13825" width="15.6640625" style="52" customWidth="1"/>
    <col min="13826" max="13826" width="80.6640625" style="52" customWidth="1"/>
    <col min="13827" max="13827" width="25.6640625" style="52" customWidth="1"/>
    <col min="13828" max="14080" width="8.88671875" style="52"/>
    <col min="14081" max="14081" width="15.6640625" style="52" customWidth="1"/>
    <col min="14082" max="14082" width="80.6640625" style="52" customWidth="1"/>
    <col min="14083" max="14083" width="25.6640625" style="52" customWidth="1"/>
    <col min="14084" max="14336" width="8.88671875" style="52"/>
    <col min="14337" max="14337" width="15.6640625" style="52" customWidth="1"/>
    <col min="14338" max="14338" width="80.6640625" style="52" customWidth="1"/>
    <col min="14339" max="14339" width="25.6640625" style="52" customWidth="1"/>
    <col min="14340" max="14592" width="8.88671875" style="52"/>
    <col min="14593" max="14593" width="15.6640625" style="52" customWidth="1"/>
    <col min="14594" max="14594" width="80.6640625" style="52" customWidth="1"/>
    <col min="14595" max="14595" width="25.6640625" style="52" customWidth="1"/>
    <col min="14596" max="14848" width="8.88671875" style="52"/>
    <col min="14849" max="14849" width="15.6640625" style="52" customWidth="1"/>
    <col min="14850" max="14850" width="80.6640625" style="52" customWidth="1"/>
    <col min="14851" max="14851" width="25.6640625" style="52" customWidth="1"/>
    <col min="14852" max="15104" width="8.88671875" style="52"/>
    <col min="15105" max="15105" width="15.6640625" style="52" customWidth="1"/>
    <col min="15106" max="15106" width="80.6640625" style="52" customWidth="1"/>
    <col min="15107" max="15107" width="25.6640625" style="52" customWidth="1"/>
    <col min="15108" max="15360" width="8.88671875" style="52"/>
    <col min="15361" max="15361" width="15.6640625" style="52" customWidth="1"/>
    <col min="15362" max="15362" width="80.6640625" style="52" customWidth="1"/>
    <col min="15363" max="15363" width="25.6640625" style="52" customWidth="1"/>
    <col min="15364" max="15616" width="8.88671875" style="52"/>
    <col min="15617" max="15617" width="15.6640625" style="52" customWidth="1"/>
    <col min="15618" max="15618" width="80.6640625" style="52" customWidth="1"/>
    <col min="15619" max="15619" width="25.6640625" style="52" customWidth="1"/>
    <col min="15620" max="15872" width="8.88671875" style="52"/>
    <col min="15873" max="15873" width="15.6640625" style="52" customWidth="1"/>
    <col min="15874" max="15874" width="80.6640625" style="52" customWidth="1"/>
    <col min="15875" max="15875" width="25.6640625" style="52" customWidth="1"/>
    <col min="15876" max="16128" width="8.88671875" style="52"/>
    <col min="16129" max="16129" width="15.6640625" style="52" customWidth="1"/>
    <col min="16130" max="16130" width="80.6640625" style="52" customWidth="1"/>
    <col min="16131" max="16131" width="25.6640625" style="52" customWidth="1"/>
    <col min="16132" max="16384" width="8.88671875" style="52"/>
  </cols>
  <sheetData>
    <row r="2" spans="1:3" s="116" customFormat="1" ht="14.4" x14ac:dyDescent="0.3">
      <c r="A2" s="87"/>
      <c r="B2" s="87"/>
      <c r="C2" s="115" t="s">
        <v>367</v>
      </c>
    </row>
    <row r="3" spans="1:3" s="116" customFormat="1" ht="14.4" x14ac:dyDescent="0.3">
      <c r="A3" s="87"/>
      <c r="B3" s="87"/>
      <c r="C3" s="87"/>
    </row>
    <row r="4" spans="1:3" s="117" customFormat="1" ht="220.05" customHeight="1" x14ac:dyDescent="0.3">
      <c r="A4" s="162" t="s">
        <v>458</v>
      </c>
      <c r="B4" s="163"/>
      <c r="C4" s="163"/>
    </row>
    <row r="5" spans="1:3" s="117" customFormat="1" ht="120" customHeight="1" x14ac:dyDescent="0.3">
      <c r="A5" s="162" t="s">
        <v>375</v>
      </c>
      <c r="B5" s="163"/>
      <c r="C5" s="163"/>
    </row>
    <row r="6" spans="1:3" s="117" customFormat="1" ht="49.95" customHeight="1" x14ac:dyDescent="0.3">
      <c r="A6" s="162" t="s">
        <v>376</v>
      </c>
      <c r="B6" s="163"/>
      <c r="C6" s="163"/>
    </row>
    <row r="7" spans="1:3" s="116" customFormat="1" ht="14.4" x14ac:dyDescent="0.3"/>
  </sheetData>
  <mergeCells count="3">
    <mergeCell ref="A4:C4"/>
    <mergeCell ref="A5:C5"/>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01FB6-FE0C-44F3-BE68-A2D97F83251A}">
  <ds:schemaRefs>
    <ds:schemaRef ds:uri="http://schemas.microsoft.com/sharepoint/v3/contenttype/forms"/>
  </ds:schemaRefs>
</ds:datastoreItem>
</file>

<file path=customXml/itemProps2.xml><?xml version="1.0" encoding="utf-8"?>
<ds:datastoreItem xmlns:ds="http://schemas.openxmlformats.org/officeDocument/2006/customXml" ds:itemID="{095AA1F2-BF56-4AA5-A288-29380ACD4655}">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6235D85F-13A5-4550-BF2B-C45AFB79C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DKŽ_1</vt:lpstr>
      <vt:lpstr>DKŽ_2</vt:lpstr>
      <vt:lpstr>DKŽ_3</vt:lpstr>
      <vt:lpstr>DKŽ_4</vt:lpstr>
      <vt:lpstr>DKŽ_5</vt:lpstr>
      <vt:lpstr>DKŽ_6</vt:lpstr>
      <vt:lpstr>DKŽ_7</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Karolis Šimkūnas</cp:lastModifiedBy>
  <cp:revision/>
  <dcterms:created xsi:type="dcterms:W3CDTF">2020-10-05T14:48:34Z</dcterms:created>
  <dcterms:modified xsi:type="dcterms:W3CDTF">2025-12-03T08:23:02Z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SIP_Label_43f08ec5-d6d9-4227-8387-ccbfcb3632c4_Enabled">
    <vt:lpwstr>true</vt:lpwstr>
  </property>
  <property fmtid="{D5CDD505-2E9C-101B-9397-08002B2CF9AE}" pid="4" name="MSIP_Label_43f08ec5-d6d9-4227-8387-ccbfcb3632c4_SetDate">
    <vt:lpwstr>2024-01-23T07:11:20Z</vt:lpwstr>
  </property>
  <property fmtid="{D5CDD505-2E9C-101B-9397-08002B2CF9AE}" pid="5" name="MSIP_Label_43f08ec5-d6d9-4227-8387-ccbfcb3632c4_Method">
    <vt:lpwstr>Standard</vt:lpwstr>
  </property>
  <property fmtid="{D5CDD505-2E9C-101B-9397-08002B2CF9AE}" pid="6" name="MSIP_Label_43f08ec5-d6d9-4227-8387-ccbfcb3632c4_Name">
    <vt:lpwstr>Sweco Restricted</vt:lpwstr>
  </property>
  <property fmtid="{D5CDD505-2E9C-101B-9397-08002B2CF9AE}" pid="7" name="MSIP_Label_43f08ec5-d6d9-4227-8387-ccbfcb3632c4_SiteId">
    <vt:lpwstr>b7872ef0-9a00-4c18-8a4a-c7d25c778a9e</vt:lpwstr>
  </property>
  <property fmtid="{D5CDD505-2E9C-101B-9397-08002B2CF9AE}" pid="8" name="MSIP_Label_43f08ec5-d6d9-4227-8387-ccbfcb3632c4_ActionId">
    <vt:lpwstr>95f61fe4-7516-4818-9a0a-a7b77570dc4c</vt:lpwstr>
  </property>
  <property fmtid="{D5CDD505-2E9C-101B-9397-08002B2CF9AE}" pid="9" name="MSIP_Label_43f08ec5-d6d9-4227-8387-ccbfcb3632c4_ContentBits">
    <vt:lpwstr>0</vt:lpwstr>
  </property>
  <property fmtid="{D5CDD505-2E9C-101B-9397-08002B2CF9AE}" pid="10" name="MediaServiceImageTags">
    <vt:lpwstr/>
  </property>
</Properties>
</file>