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2. SUPAPRASTINTI konkursai\Bangos kavinės įranga. Pirkimo Nr3652\CVP IS\"/>
    </mc:Choice>
  </mc:AlternateContent>
  <xr:revisionPtr revIDLastSave="0" documentId="13_ncr:1_{7793D28E-1774-4375-A011-EC2DC4C093E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1" i="1" l="1"/>
  <c r="G210" i="1"/>
  <c r="F206" i="1"/>
  <c r="F210" i="1" s="1"/>
  <c r="F211" i="1" s="1"/>
  <c r="F212" i="1" s="1"/>
  <c r="G196" i="1"/>
  <c r="F191" i="1"/>
  <c r="G195" i="1" s="1"/>
  <c r="G181" i="1"/>
  <c r="G180" i="1"/>
  <c r="F171" i="1"/>
  <c r="F180" i="1" s="1"/>
  <c r="F181" i="1" s="1"/>
  <c r="F182" i="1" s="1"/>
  <c r="G161" i="1"/>
  <c r="F156" i="1"/>
  <c r="G160" i="1" s="1"/>
  <c r="G146" i="1"/>
  <c r="G145" i="1"/>
  <c r="F141" i="1"/>
  <c r="F145" i="1" s="1"/>
  <c r="F146" i="1" s="1"/>
  <c r="F147" i="1" s="1"/>
  <c r="G131" i="1"/>
  <c r="F121" i="1"/>
  <c r="G130" i="1" s="1"/>
  <c r="G111" i="1"/>
  <c r="G110" i="1"/>
  <c r="F104" i="1"/>
  <c r="F110" i="1" s="1"/>
  <c r="F111" i="1" s="1"/>
  <c r="F112" i="1" s="1"/>
  <c r="G94" i="1"/>
  <c r="F87" i="1"/>
  <c r="G93" i="1" s="1"/>
  <c r="G77" i="1"/>
  <c r="G76" i="1"/>
  <c r="F60" i="1"/>
  <c r="F76" i="1" s="1"/>
  <c r="F77" i="1" s="1"/>
  <c r="F78" i="1" s="1"/>
  <c r="G50" i="1"/>
  <c r="F37" i="1"/>
  <c r="G49" i="1" s="1"/>
  <c r="G21" i="1"/>
  <c r="F49" i="1" l="1"/>
  <c r="F50" i="1" s="1"/>
  <c r="F51" i="1" s="1"/>
  <c r="F93" i="1"/>
  <c r="F94" i="1" s="1"/>
  <c r="F95" i="1" s="1"/>
  <c r="F130" i="1"/>
  <c r="F131" i="1" s="1"/>
  <c r="F132" i="1" s="1"/>
  <c r="F160" i="1"/>
  <c r="F161" i="1" s="1"/>
  <c r="F162" i="1" s="1"/>
  <c r="F195" i="1"/>
  <c r="F196" i="1" s="1"/>
  <c r="F197" i="1" s="1"/>
</calcChain>
</file>

<file path=xl/sharedStrings.xml><?xml version="1.0" encoding="utf-8"?>
<sst xmlns="http://schemas.openxmlformats.org/spreadsheetml/2006/main" count="391" uniqueCount="233">
  <si>
    <t>PIRKIMO SĄLYGŲ PRIEDAS "PASIŪLYMO FORMA"</t>
  </si>
  <si>
    <t>BANGOS KAVINĖS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</si>
  <si>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</si>
  <si>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</si>
  <si>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</si>
  <si>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</si>
  <si>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</si>
  <si>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</si>
  <si>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</si>
  <si>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</si>
  <si>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</si>
  <si>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</si>
  <si>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</si>
  <si>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</si>
  <si>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</si>
  <si>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</si>
  <si>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</si>
  <si>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</si>
  <si>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</si>
  <si>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</si>
  <si>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</si>
  <si>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</si>
  <si>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</si>
  <si>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</si>
  <si>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</si>
  <si>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</si>
  <si>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</si>
  <si>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ŠILDOMA ATLEIDIMO LINIJA (MARMITAS) SU LENTYNA LĖKŠTĖS PADĖJIMUI IR STIKLU</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</si>
  <si>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</si>
  <si>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</si>
  <si>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</si>
  <si>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</si>
  <si>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</si>
  <si>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</si>
  <si>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</si>
  <si>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</si>
  <si>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</si>
  <si>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</si>
  <si>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t>
  </si>
  <si>
    <t>Šildoma atleidimo linija (marmitas) su lentyna lėkštės padėjimui ir stiklu</t>
  </si>
  <si>
    <t>1.1.</t>
  </si>
  <si>
    <t>vnt.</t>
  </si>
  <si>
    <t>1.1.1.</t>
  </si>
  <si>
    <t>Išoriniai matmenys: ilgis 1700-1800 mm x 700 ( ±50 mm) x 1350 mm ( ±50 mm)</t>
  </si>
  <si>
    <t>1.1.2.</t>
  </si>
  <si>
    <t>Temperatūra (palaikoma) +40°C iki +90°C</t>
  </si>
  <si>
    <t>1.1.3.</t>
  </si>
  <si>
    <t>Talpa 5 x GN1/1</t>
  </si>
  <si>
    <t>1.1.4.</t>
  </si>
  <si>
    <t>Galingumas 2kW</t>
  </si>
  <si>
    <t>1.1.5.</t>
  </si>
  <si>
    <t>Fazės (Ph) Vienfazė</t>
  </si>
  <si>
    <t>1.1.6.</t>
  </si>
  <si>
    <t>Įtampa 230V</t>
  </si>
  <si>
    <t>1.1.7.</t>
  </si>
  <si>
    <t>Valdymas Skaitmeninis</t>
  </si>
  <si>
    <t>1.1.8.</t>
  </si>
  <si>
    <t>Iš nerūdijančio plieno</t>
  </si>
  <si>
    <t>1.1.9.</t>
  </si>
  <si>
    <t>Vidinis apšvietimas</t>
  </si>
  <si>
    <t>1.1.10.</t>
  </si>
  <si>
    <t>Grūdintas priekinis stiklas</t>
  </si>
  <si>
    <t>1.1.11.</t>
  </si>
  <si>
    <t>Bėgeliai (padėklams stumti) išilgai įrenginio 400 mm pločio</t>
  </si>
  <si>
    <t>Suma be PVM</t>
  </si>
  <si>
    <t>Taikomas PVM dydis (%)</t>
  </si>
  <si>
    <t>PVM suma</t>
  </si>
  <si>
    <t>Suma su PVM</t>
  </si>
  <si>
    <t>2. DALIS</t>
  </si>
  <si>
    <t>ŠALDOMA VITRINA SU STIKLU LINIJAI</t>
  </si>
  <si>
    <t>2.</t>
  </si>
  <si>
    <t>Šaldoma vitrina su stiklu linijai</t>
  </si>
  <si>
    <t>2.1.</t>
  </si>
  <si>
    <t>2.1.1.</t>
  </si>
  <si>
    <t>Išoriniai matmenys: ilgis 1400 mm x 700 ( ±50 mm) x 1450 mm ( ±100 mm)</t>
  </si>
  <si>
    <t>2.1.2.</t>
  </si>
  <si>
    <t>Temperatūra (palaikoma) 0°C ( ±2 °C) / +6°C ( ±2 °C)</t>
  </si>
  <si>
    <t>2.1.3.</t>
  </si>
  <si>
    <t>Galingumas iki 1,1 kW</t>
  </si>
  <si>
    <t>2.1.4.</t>
  </si>
  <si>
    <t>2.1.5.</t>
  </si>
  <si>
    <t>Įtampa 220-230V</t>
  </si>
  <si>
    <t>2.1.6.</t>
  </si>
  <si>
    <t>Šaldymo tipas: ventiliacija</t>
  </si>
  <si>
    <t>2.1.7.</t>
  </si>
  <si>
    <t>Šaldymo reagentas R290</t>
  </si>
  <si>
    <t>2.1.8.</t>
  </si>
  <si>
    <t>Elektroninis valdymas su temperatūros ekranu</t>
  </si>
  <si>
    <t>2.1.9.</t>
  </si>
  <si>
    <t>Pagamintas iš nerūdijančio plieno lakšto</t>
  </si>
  <si>
    <t>2.1.10.</t>
  </si>
  <si>
    <t>Grūdintas stiklas</t>
  </si>
  <si>
    <t>2.1.11.</t>
  </si>
  <si>
    <t xml:space="preserve">Laisvas paėmimas produktų/patiekalų iš priekio. Laisvas pakrovimas iš galinės dalies. </t>
  </si>
  <si>
    <t>2.1.12.</t>
  </si>
  <si>
    <t>3 aukštų lygių (pagrindas ir 2 papildomos stiklinės lentynos)</t>
  </si>
  <si>
    <t>2.1.13.</t>
  </si>
  <si>
    <t xml:space="preserve">Visos lentynos apšviestos </t>
  </si>
  <si>
    <t>2.1.14.</t>
  </si>
  <si>
    <t xml:space="preserve">Mobilus įrenginys su sukinėjančiais ratukais, iš jų 2 su stabdžiais. </t>
  </si>
  <si>
    <t>2.1.15.</t>
  </si>
  <si>
    <t>3. DALIS</t>
  </si>
  <si>
    <t>NERŪDIJANČIO PLIENO DARBO STALAS BE APATINĖS LENTYNOS SU BORTELIU IR PLAUTUVE DEŠINĖJE PUSĖJE</t>
  </si>
  <si>
    <t>3.</t>
  </si>
  <si>
    <t>Nerūdijančio plieno darbo stalas be apatinės lentynos su borteliu ir plautuve dešinėje pusėje</t>
  </si>
  <si>
    <t>3.1.</t>
  </si>
  <si>
    <t>3.1.1.</t>
  </si>
  <si>
    <t>Išoriniai matmenys: 1450 x700x850 mm</t>
  </si>
  <si>
    <t>3.1.2.</t>
  </si>
  <si>
    <t>Plautuvės matmenys: 500x500x250 mm</t>
  </si>
  <si>
    <t>3.1.3.</t>
  </si>
  <si>
    <t>100 mm ±50 mm bortelis gale (prie sienos)</t>
  </si>
  <si>
    <t>3.1.4.</t>
  </si>
  <si>
    <t>Pagaminta iš nerūdijančio plienos, plautuvės lakšto storis 2 mm (±0,5 mm)</t>
  </si>
  <si>
    <t>3.1.5.</t>
  </si>
  <si>
    <t>Su konstrukciniu sutvirtinimu iš apačios</t>
  </si>
  <si>
    <t>4. DALIS</t>
  </si>
  <si>
    <t>NERŪDIJANČIO PLIENO DARBO STALAS BE APATINĖS LENTYNOS SU BORTELIU IR PLAUTUVE KAIRĖJE PUSĖJE</t>
  </si>
  <si>
    <t>4.</t>
  </si>
  <si>
    <t>Nerūdijančio plieno darbo stalas be apatinės lentynos su borteliu ir plautuve kairėje pusėje</t>
  </si>
  <si>
    <t>4.1.</t>
  </si>
  <si>
    <t>4.1.1.</t>
  </si>
  <si>
    <t>Išoriniai matmenys: 1500x600x850 mm</t>
  </si>
  <si>
    <t>4.1.2.</t>
  </si>
  <si>
    <t>Plautuvės matmenys: 400x400x300 mm</t>
  </si>
  <si>
    <t>4.1.3.</t>
  </si>
  <si>
    <t>4.1.4.</t>
  </si>
  <si>
    <t>4.1.5.</t>
  </si>
  <si>
    <t>5. DALIS</t>
  </si>
  <si>
    <t>SIENINIS SPAUDIMINIS NUPLOVIMO DUŠAS</t>
  </si>
  <si>
    <t>5.</t>
  </si>
  <si>
    <t>Sieninis spaudiminis nuplovimo dušas</t>
  </si>
  <si>
    <t>5.1.</t>
  </si>
  <si>
    <t>5.1.1.</t>
  </si>
  <si>
    <t>Dušas atsparus aukšto slėgio vandens srovei</t>
  </si>
  <si>
    <t>5.1.2.</t>
  </si>
  <si>
    <t>Pasukamas išleidžiamasis vamzdis (maišytuvo snapelis) su viena skyle; maišytuvo snapelio ilgis 200 mm ( ±30 mm)</t>
  </si>
  <si>
    <t>5.1.3.</t>
  </si>
  <si>
    <t>Plastikinis dušo gaubtas.</t>
  </si>
  <si>
    <t>5.1.4.</t>
  </si>
  <si>
    <t>Vandens pajungimas 1/2 colio</t>
  </si>
  <si>
    <t>5.1.5.</t>
  </si>
  <si>
    <t>Karšto / šalto vandems maišymas</t>
  </si>
  <si>
    <t>5.1.6.</t>
  </si>
  <si>
    <t>Matmenys: aukštis 1205 mm+- 200 mm</t>
  </si>
  <si>
    <t>5.1.7.</t>
  </si>
  <si>
    <t>Sieninis laikiklis, kurį galima trumpinti</t>
  </si>
  <si>
    <t>5.1.8.</t>
  </si>
  <si>
    <t>Pagamintas iš nerūdijančio plieno</t>
  </si>
  <si>
    <t>6. DALIS</t>
  </si>
  <si>
    <t>NERŪDIJANČIO PLIENO STELAŽAS INDŲ DŽIOVINIMUI SU PERFORUOTOMIS LENTYNOMIS</t>
  </si>
  <si>
    <t>6.</t>
  </si>
  <si>
    <t>Nerūdijančio plieno stelažas indų džiovinimui su perforuotomis lentynomis</t>
  </si>
  <si>
    <t>6.1.</t>
  </si>
  <si>
    <t>6.1.1.</t>
  </si>
  <si>
    <t>Strypinis, nerūdijančio plieno</t>
  </si>
  <si>
    <t>6.1.2.</t>
  </si>
  <si>
    <t>Matmenys 1330x660x1950 mm</t>
  </si>
  <si>
    <t>6.1.3.</t>
  </si>
  <si>
    <t>4 lentynų</t>
  </si>
  <si>
    <t>7. DALIS</t>
  </si>
  <si>
    <t>NERŪDIJANČIO PLIENO STELAŽAS /VEŽIMĖLIS PADĖKLAMS SURINKTI</t>
  </si>
  <si>
    <t>7.</t>
  </si>
  <si>
    <t>Nerūdijančio plieno stelažas /vežimėlis padėklams surinkti</t>
  </si>
  <si>
    <t>7.1.</t>
  </si>
  <si>
    <t>7.1.1.</t>
  </si>
  <si>
    <t>Matmenys 590x390x1800 mm (įstumiamo padėklo matmenys: 530x325 mm)</t>
  </si>
  <si>
    <t>7.1.2.</t>
  </si>
  <si>
    <t>200 mm ( ±30 mm) aukštis tarp padėklų bėgelių, kad tilptų ne mažiau 9-10 padėklų su indais</t>
  </si>
  <si>
    <t>7.1.3.</t>
  </si>
  <si>
    <t>Pagaminas iš nerūdijančio plieno</t>
  </si>
  <si>
    <t>8. DALIS</t>
  </si>
  <si>
    <t>NERŪDIJANČIO PLIENO VEŽIMĖLIS</t>
  </si>
  <si>
    <t>8.</t>
  </si>
  <si>
    <t>Nerūdijančio plieno vežimėlis</t>
  </si>
  <si>
    <t>8.1.</t>
  </si>
  <si>
    <t>8.1.1.</t>
  </si>
  <si>
    <t>Matmenys 800x500x830 ( ± 20) mm</t>
  </si>
  <si>
    <t>8.1.2.</t>
  </si>
  <si>
    <t>Su viena ištisine rankena stumti</t>
  </si>
  <si>
    <t>8.1.3.</t>
  </si>
  <si>
    <t>2 lentynų, be bortelių</t>
  </si>
  <si>
    <t>8.1.4.</t>
  </si>
  <si>
    <t>Tarpai tarp lentynų 600 mm</t>
  </si>
  <si>
    <t>8.1.5.</t>
  </si>
  <si>
    <t>Viršutinė dalis įgilinta</t>
  </si>
  <si>
    <t>8.1.6.</t>
  </si>
  <si>
    <t>Ratukai 4 vnt., iš kurių 2 vnt. su stabdžiais</t>
  </si>
  <si>
    <t>8.1.7.</t>
  </si>
  <si>
    <t xml:space="preserve">Ratukai 125 mm diametro </t>
  </si>
  <si>
    <t>8.1.8.</t>
  </si>
  <si>
    <t>Maksimali vienos lentynos apkrova ne mažiau 60kg</t>
  </si>
  <si>
    <t>9. DALIS</t>
  </si>
  <si>
    <t>PAKABINAMA NERŪDIJANČIO PLIENO LENTYNA</t>
  </si>
  <si>
    <t>9.</t>
  </si>
  <si>
    <t>Pakabinama nerūdijančio plieno lentyna</t>
  </si>
  <si>
    <t>9.1.</t>
  </si>
  <si>
    <t>9.1.1.</t>
  </si>
  <si>
    <t>Tvirtinama prie sienos</t>
  </si>
  <si>
    <t>9.1.2.</t>
  </si>
  <si>
    <t>Matmentys: 500x200 mm</t>
  </si>
  <si>
    <t>9.1.3.</t>
  </si>
  <si>
    <t>Su vandens nutekėjimo angomis (su perforuotu dugnu, skirtu vandens nutekėjimui)</t>
  </si>
  <si>
    <t>10. DALIS</t>
  </si>
  <si>
    <t>10.</t>
  </si>
  <si>
    <t>10.1.</t>
  </si>
  <si>
    <t>10.1.1.</t>
  </si>
  <si>
    <t>10.1.2.</t>
  </si>
  <si>
    <t>Matmentys: 250x100 mm</t>
  </si>
  <si>
    <t>10.1.3.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</si>
  <si>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</si>
  <si>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</si>
  <si>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</si>
  <si>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</si>
  <si>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</si>
  <si>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</si>
  <si>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</si>
  <si>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</si>
  <si>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</si>
  <si>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</si>
  <si>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</si>
  <si>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</si>
  <si>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</si>
  <si>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</si>
  <si>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</si>
  <si>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</si>
  <si>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</si>
  <si>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</si>
  <si>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</si>
  <si>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</si>
  <si>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</si>
  <si>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</si>
  <si>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3652 2025-12-08 11:22:21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</si>
</sst>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12"/>
  <sheetViews>
    <sheetView tabSelected="1" topLeftCell="A208" workbookViewId="0">
      <selection activeCell="G23" sqref="G23"/>
    </sheetView>
  </sheetViews>
  <sheetFormatPr defaultColWidth="10.875" defaultRowHeight="15" x14ac:dyDescent="0.25"/>
  <cols>
    <col min="1" max="1" width="9.125" style="1" customWidth="1"/>
    <col min="2" max="2" width="55.75" style="11" customWidth="1"/>
    <col min="3" max="3" width="15.75" style="73" customWidth="1"/>
    <col min="4" max="4" width="17.25" style="73" customWidth="1"/>
    <col min="5" max="5" width="19.5" style="1" customWidth="1"/>
    <col min="6" max="6" width="19"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ht="30"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ht="30" x14ac:dyDescent="0.25">
      <c r="A36" s="14" t="s">
        <v>38</v>
      </c>
      <c r="B36" s="71" t="s">
        <v>39</v>
      </c>
      <c r="C36" s="75"/>
      <c r="D36" s="75"/>
      <c r="E36" s="15"/>
      <c r="F36" s="15"/>
      <c r="G36" s="72"/>
      <c r="H36" s="72"/>
      <c r="I36" s="72"/>
    </row>
    <row r="37" spans="1:9" ht="30" x14ac:dyDescent="0.25">
      <c r="A37" s="15" t="s">
        <v>40</v>
      </c>
      <c r="B37" s="72" t="s">
        <v>39</v>
      </c>
      <c r="C37" s="75">
        <v>1</v>
      </c>
      <c r="D37" s="75" t="s">
        <v>41</v>
      </c>
      <c r="E37" s="16"/>
      <c r="F37" s="15" t="str">
        <f>IF(ISBLANK(E37),"", PRODUCT(C37,E37))</f>
        <v/>
      </c>
      <c r="G37" s="79"/>
      <c r="H37" s="72"/>
      <c r="I37" s="72"/>
    </row>
    <row r="38" spans="1:9" ht="30" x14ac:dyDescent="0.25">
      <c r="A38" s="15" t="s">
        <v>42</v>
      </c>
      <c r="B38" s="72" t="s">
        <v>43</v>
      </c>
      <c r="C38" s="75"/>
      <c r="D38" s="75"/>
      <c r="E38" s="15"/>
      <c r="F38" s="15"/>
      <c r="G38" s="72"/>
      <c r="H38" s="79"/>
      <c r="I38" s="79"/>
    </row>
    <row r="39" spans="1:9" x14ac:dyDescent="0.25">
      <c r="A39" s="15" t="s">
        <v>44</v>
      </c>
      <c r="B39" s="72" t="s">
        <v>45</v>
      </c>
      <c r="C39" s="75"/>
      <c r="D39" s="75"/>
      <c r="E39" s="15"/>
      <c r="F39" s="15"/>
      <c r="G39" s="72"/>
      <c r="H39" s="79"/>
      <c r="I39" s="79"/>
    </row>
    <row r="40" spans="1:9" x14ac:dyDescent="0.25">
      <c r="A40" s="15" t="s">
        <v>46</v>
      </c>
      <c r="B40" s="72" t="s">
        <v>47</v>
      </c>
      <c r="C40" s="75"/>
      <c r="D40" s="75"/>
      <c r="E40" s="15"/>
      <c r="F40" s="15"/>
      <c r="G40" s="72"/>
      <c r="H40" s="79"/>
      <c r="I40" s="79"/>
    </row>
    <row r="41" spans="1:9" x14ac:dyDescent="0.25">
      <c r="A41" s="15" t="s">
        <v>48</v>
      </c>
      <c r="B41" s="72" t="s">
        <v>49</v>
      </c>
      <c r="C41" s="75"/>
      <c r="D41" s="75"/>
      <c r="E41" s="15"/>
      <c r="F41" s="15"/>
      <c r="G41" s="72"/>
      <c r="H41" s="79"/>
      <c r="I41" s="79"/>
    </row>
    <row r="42" spans="1:9" x14ac:dyDescent="0.25">
      <c r="A42" s="15" t="s">
        <v>50</v>
      </c>
      <c r="B42" s="72" t="s">
        <v>51</v>
      </c>
      <c r="C42" s="75"/>
      <c r="D42" s="75"/>
      <c r="E42" s="15"/>
      <c r="F42" s="15"/>
      <c r="G42" s="72"/>
      <c r="H42" s="79"/>
      <c r="I42" s="79"/>
    </row>
    <row r="43" spans="1:9" x14ac:dyDescent="0.25">
      <c r="A43" s="15" t="s">
        <v>52</v>
      </c>
      <c r="B43" s="72" t="s">
        <v>53</v>
      </c>
      <c r="C43" s="75"/>
      <c r="D43" s="75"/>
      <c r="E43" s="15"/>
      <c r="F43" s="15"/>
      <c r="G43" s="72"/>
      <c r="H43" s="79"/>
      <c r="I43" s="79"/>
    </row>
    <row r="44" spans="1:9" x14ac:dyDescent="0.25">
      <c r="A44" s="15" t="s">
        <v>54</v>
      </c>
      <c r="B44" s="72" t="s">
        <v>55</v>
      </c>
      <c r="C44" s="75"/>
      <c r="D44" s="75"/>
      <c r="E44" s="15"/>
      <c r="F44" s="15"/>
      <c r="G44" s="72"/>
      <c r="H44" s="79"/>
      <c r="I44" s="79"/>
    </row>
    <row r="45" spans="1:9" x14ac:dyDescent="0.25">
      <c r="A45" s="15" t="s">
        <v>56</v>
      </c>
      <c r="B45" s="72" t="s">
        <v>57</v>
      </c>
      <c r="C45" s="75"/>
      <c r="D45" s="75"/>
      <c r="E45" s="15"/>
      <c r="F45" s="15"/>
      <c r="G45" s="72"/>
      <c r="H45" s="79"/>
      <c r="I45" s="79"/>
    </row>
    <row r="46" spans="1:9" x14ac:dyDescent="0.25">
      <c r="A46" s="15" t="s">
        <v>58</v>
      </c>
      <c r="B46" s="72" t="s">
        <v>59</v>
      </c>
      <c r="C46" s="75"/>
      <c r="D46" s="75"/>
      <c r="E46" s="15"/>
      <c r="F46" s="15"/>
      <c r="G46" s="72"/>
      <c r="H46" s="79"/>
      <c r="I46" s="79"/>
    </row>
    <row r="47" spans="1:9" x14ac:dyDescent="0.25">
      <c r="A47" s="15" t="s">
        <v>60</v>
      </c>
      <c r="B47" s="72" t="s">
        <v>61</v>
      </c>
      <c r="C47" s="75"/>
      <c r="D47" s="75"/>
      <c r="E47" s="15"/>
      <c r="F47" s="15"/>
      <c r="G47" s="72"/>
      <c r="H47" s="79"/>
      <c r="I47" s="79"/>
    </row>
    <row r="48" spans="1:9" x14ac:dyDescent="0.25">
      <c r="A48" s="15" t="s">
        <v>62</v>
      </c>
      <c r="B48" s="72" t="s">
        <v>63</v>
      </c>
      <c r="C48" s="75"/>
      <c r="D48" s="75"/>
      <c r="E48" s="15"/>
      <c r="F48" s="15"/>
      <c r="G48" s="72"/>
      <c r="H48" s="79"/>
      <c r="I48" s="79"/>
    </row>
    <row r="49" spans="1:9" ht="30" x14ac:dyDescent="0.25">
      <c r="E49" s="14" t="s">
        <v>64</v>
      </c>
      <c r="F49" s="14" t="str">
        <f>IF((COUNT(C37:C48)&lt;&gt;COUNT(F37:F48)),"", ROUND(SUM(F37:F48),2))</f>
        <v/>
      </c>
      <c r="G49" s="78" t="str">
        <f>IF((COUNT(C37:C48)&lt;&gt;COUNT(F37:F48)),"Neužpildytos visų objektų kainos", "")</f>
        <v>Neužpildytos visų objektų kainos</v>
      </c>
    </row>
    <row r="50" spans="1:9" ht="30" x14ac:dyDescent="0.25">
      <c r="C50" s="74" t="s">
        <v>65</v>
      </c>
      <c r="D50" s="77"/>
      <c r="E50" s="14" t="s">
        <v>66</v>
      </c>
      <c r="F50" s="14" t="str">
        <f>IF(OR(F49="",D50=""),"", ROUND(PRODUCT(D50,F49)/100,2))</f>
        <v/>
      </c>
      <c r="G50" s="78" t="str">
        <f>IF(D50="", "Nurodykite taikomą PVM dydį", "")</f>
        <v>Nurodykite taikomą PVM dydį</v>
      </c>
    </row>
    <row r="51" spans="1:9" x14ac:dyDescent="0.25">
      <c r="E51" s="14" t="s">
        <v>67</v>
      </c>
      <c r="F51" s="14">
        <f>IF(ISBLANK(F50), "", ROUND(SUM(F49:F50),2))</f>
        <v>0</v>
      </c>
    </row>
    <row r="55" spans="1:9" x14ac:dyDescent="0.25">
      <c r="A55" s="12" t="s">
        <v>68</v>
      </c>
      <c r="B55" s="69" t="s">
        <v>69</v>
      </c>
    </row>
    <row r="57" spans="1:9" x14ac:dyDescent="0.25">
      <c r="A57" s="12" t="s">
        <v>28</v>
      </c>
    </row>
    <row r="58" spans="1:9" ht="45" x14ac:dyDescent="0.25">
      <c r="A58" s="14" t="s">
        <v>29</v>
      </c>
      <c r="B58" s="71" t="s">
        <v>30</v>
      </c>
      <c r="C58" s="74" t="s">
        <v>31</v>
      </c>
      <c r="D58" s="74" t="s">
        <v>32</v>
      </c>
      <c r="E58" s="14" t="s">
        <v>33</v>
      </c>
      <c r="F58" s="14" t="s">
        <v>34</v>
      </c>
      <c r="G58" s="71" t="s">
        <v>35</v>
      </c>
      <c r="H58" s="71" t="s">
        <v>36</v>
      </c>
      <c r="I58" s="71" t="s">
        <v>37</v>
      </c>
    </row>
    <row r="59" spans="1:9" x14ac:dyDescent="0.25">
      <c r="A59" s="14" t="s">
        <v>70</v>
      </c>
      <c r="B59" s="71" t="s">
        <v>71</v>
      </c>
      <c r="C59" s="75"/>
      <c r="D59" s="75"/>
      <c r="E59" s="15"/>
      <c r="F59" s="15"/>
      <c r="G59" s="72"/>
      <c r="H59" s="72"/>
      <c r="I59" s="72"/>
    </row>
    <row r="60" spans="1:9" x14ac:dyDescent="0.25">
      <c r="A60" s="15" t="s">
        <v>72</v>
      </c>
      <c r="B60" s="72" t="s">
        <v>71</v>
      </c>
      <c r="C60" s="75">
        <v>1</v>
      </c>
      <c r="D60" s="75" t="s">
        <v>41</v>
      </c>
      <c r="E60" s="16"/>
      <c r="F60" s="15" t="str">
        <f>IF(ISBLANK(E60),"", PRODUCT(C60,E60))</f>
        <v/>
      </c>
      <c r="G60" s="79"/>
      <c r="H60" s="72"/>
      <c r="I60" s="72"/>
    </row>
    <row r="61" spans="1:9" ht="30" x14ac:dyDescent="0.25">
      <c r="A61" s="15" t="s">
        <v>73</v>
      </c>
      <c r="B61" s="72" t="s">
        <v>74</v>
      </c>
      <c r="C61" s="75"/>
      <c r="D61" s="75"/>
      <c r="E61" s="15"/>
      <c r="F61" s="15"/>
      <c r="G61" s="72"/>
      <c r="H61" s="79"/>
      <c r="I61" s="79"/>
    </row>
    <row r="62" spans="1:9" x14ac:dyDescent="0.25">
      <c r="A62" s="15" t="s">
        <v>75</v>
      </c>
      <c r="B62" s="72" t="s">
        <v>76</v>
      </c>
      <c r="C62" s="75"/>
      <c r="D62" s="75"/>
      <c r="E62" s="15"/>
      <c r="F62" s="15"/>
      <c r="G62" s="72"/>
      <c r="H62" s="79"/>
      <c r="I62" s="79"/>
    </row>
    <row r="63" spans="1:9" x14ac:dyDescent="0.25">
      <c r="A63" s="15" t="s">
        <v>77</v>
      </c>
      <c r="B63" s="72" t="s">
        <v>78</v>
      </c>
      <c r="C63" s="75"/>
      <c r="D63" s="75"/>
      <c r="E63" s="15"/>
      <c r="F63" s="15"/>
      <c r="G63" s="72"/>
      <c r="H63" s="79"/>
      <c r="I63" s="79"/>
    </row>
    <row r="64" spans="1:9" x14ac:dyDescent="0.25">
      <c r="A64" s="15" t="s">
        <v>79</v>
      </c>
      <c r="B64" s="72" t="s">
        <v>51</v>
      </c>
      <c r="C64" s="75"/>
      <c r="D64" s="75"/>
      <c r="E64" s="15"/>
      <c r="F64" s="15"/>
      <c r="G64" s="72"/>
      <c r="H64" s="79"/>
      <c r="I64" s="79"/>
    </row>
    <row r="65" spans="1:9" x14ac:dyDescent="0.25">
      <c r="A65" s="15" t="s">
        <v>80</v>
      </c>
      <c r="B65" s="72" t="s">
        <v>81</v>
      </c>
      <c r="C65" s="75"/>
      <c r="D65" s="75"/>
      <c r="E65" s="15"/>
      <c r="F65" s="15"/>
      <c r="G65" s="72"/>
      <c r="H65" s="79"/>
      <c r="I65" s="79"/>
    </row>
    <row r="66" spans="1:9" x14ac:dyDescent="0.25">
      <c r="A66" s="15" t="s">
        <v>82</v>
      </c>
      <c r="B66" s="72" t="s">
        <v>83</v>
      </c>
      <c r="C66" s="75"/>
      <c r="D66" s="75"/>
      <c r="E66" s="15"/>
      <c r="F66" s="15"/>
      <c r="G66" s="72"/>
      <c r="H66" s="79"/>
      <c r="I66" s="79"/>
    </row>
    <row r="67" spans="1:9" x14ac:dyDescent="0.25">
      <c r="A67" s="15" t="s">
        <v>84</v>
      </c>
      <c r="B67" s="72" t="s">
        <v>85</v>
      </c>
      <c r="C67" s="75"/>
      <c r="D67" s="75"/>
      <c r="E67" s="15"/>
      <c r="F67" s="15"/>
      <c r="G67" s="72"/>
      <c r="H67" s="79"/>
      <c r="I67" s="79"/>
    </row>
    <row r="68" spans="1:9" x14ac:dyDescent="0.25">
      <c r="A68" s="15" t="s">
        <v>86</v>
      </c>
      <c r="B68" s="72" t="s">
        <v>87</v>
      </c>
      <c r="C68" s="75"/>
      <c r="D68" s="75"/>
      <c r="E68" s="15"/>
      <c r="F68" s="15"/>
      <c r="G68" s="72"/>
      <c r="H68" s="79"/>
      <c r="I68" s="79"/>
    </row>
    <row r="69" spans="1:9" x14ac:dyDescent="0.25">
      <c r="A69" s="15" t="s">
        <v>88</v>
      </c>
      <c r="B69" s="72" t="s">
        <v>89</v>
      </c>
      <c r="C69" s="75"/>
      <c r="D69" s="75"/>
      <c r="E69" s="15"/>
      <c r="F69" s="15"/>
      <c r="G69" s="72"/>
      <c r="H69" s="79"/>
      <c r="I69" s="79"/>
    </row>
    <row r="70" spans="1:9" x14ac:dyDescent="0.25">
      <c r="A70" s="15" t="s">
        <v>90</v>
      </c>
      <c r="B70" s="72" t="s">
        <v>91</v>
      </c>
      <c r="C70" s="75"/>
      <c r="D70" s="75"/>
      <c r="E70" s="15"/>
      <c r="F70" s="15"/>
      <c r="G70" s="72"/>
      <c r="H70" s="79"/>
      <c r="I70" s="79"/>
    </row>
    <row r="71" spans="1:9" ht="30" x14ac:dyDescent="0.25">
      <c r="A71" s="15" t="s">
        <v>92</v>
      </c>
      <c r="B71" s="72" t="s">
        <v>93</v>
      </c>
      <c r="C71" s="75"/>
      <c r="D71" s="75"/>
      <c r="E71" s="15"/>
      <c r="F71" s="15"/>
      <c r="G71" s="72"/>
      <c r="H71" s="79"/>
      <c r="I71" s="79"/>
    </row>
    <row r="72" spans="1:9" x14ac:dyDescent="0.25">
      <c r="A72" s="15" t="s">
        <v>94</v>
      </c>
      <c r="B72" s="72" t="s">
        <v>95</v>
      </c>
      <c r="C72" s="75"/>
      <c r="D72" s="75"/>
      <c r="E72" s="15"/>
      <c r="F72" s="15"/>
      <c r="G72" s="72"/>
      <c r="H72" s="79"/>
      <c r="I72" s="79"/>
    </row>
    <row r="73" spans="1:9" x14ac:dyDescent="0.25">
      <c r="A73" s="15" t="s">
        <v>96</v>
      </c>
      <c r="B73" s="72" t="s">
        <v>97</v>
      </c>
      <c r="C73" s="75"/>
      <c r="D73" s="75"/>
      <c r="E73" s="15"/>
      <c r="F73" s="15"/>
      <c r="G73" s="72"/>
      <c r="H73" s="79"/>
      <c r="I73" s="79"/>
    </row>
    <row r="74" spans="1:9" x14ac:dyDescent="0.25">
      <c r="A74" s="15" t="s">
        <v>98</v>
      </c>
      <c r="B74" s="72" t="s">
        <v>99</v>
      </c>
      <c r="C74" s="75"/>
      <c r="D74" s="75"/>
      <c r="E74" s="15"/>
      <c r="F74" s="15"/>
      <c r="G74" s="72"/>
      <c r="H74" s="79"/>
      <c r="I74" s="79"/>
    </row>
    <row r="75" spans="1:9" x14ac:dyDescent="0.25">
      <c r="A75" s="15" t="s">
        <v>100</v>
      </c>
      <c r="B75" s="72" t="s">
        <v>63</v>
      </c>
      <c r="C75" s="75"/>
      <c r="D75" s="75"/>
      <c r="E75" s="15"/>
      <c r="F75" s="15"/>
      <c r="G75" s="72"/>
      <c r="H75" s="79"/>
      <c r="I75" s="79"/>
    </row>
    <row r="76" spans="1:9" ht="30" x14ac:dyDescent="0.25">
      <c r="E76" s="14" t="s">
        <v>64</v>
      </c>
      <c r="F76" s="14" t="str">
        <f>IF((COUNT(C60:C75)&lt;&gt;COUNT(F60:F75)),"", ROUND(SUM(F60:F75),2))</f>
        <v/>
      </c>
      <c r="G76" s="78" t="str">
        <f>IF((COUNT(C60:C75)&lt;&gt;COUNT(F60:F75)),"Neužpildytos visų objektų kainos", "")</f>
        <v>Neužpildytos visų objektų kainos</v>
      </c>
    </row>
    <row r="77" spans="1:9" ht="30" x14ac:dyDescent="0.25">
      <c r="C77" s="74" t="s">
        <v>65</v>
      </c>
      <c r="D77" s="77"/>
      <c r="E77" s="14" t="s">
        <v>66</v>
      </c>
      <c r="F77" s="14" t="str">
        <f>IF(OR(F76="",D77=""),"", ROUND(PRODUCT(D77,F76)/100,2))</f>
        <v/>
      </c>
      <c r="G77" s="78" t="str">
        <f>IF(D77="", "Nurodykite taikomą PVM dydį", "")</f>
        <v>Nurodykite taikomą PVM dydį</v>
      </c>
    </row>
    <row r="78" spans="1:9" x14ac:dyDescent="0.25">
      <c r="E78" s="14" t="s">
        <v>67</v>
      </c>
      <c r="F78" s="14">
        <f>IF(ISBLANK(F77), "", ROUND(SUM(F76:F77),2))</f>
        <v>0</v>
      </c>
    </row>
    <row r="82" spans="1:9" ht="30" x14ac:dyDescent="0.25">
      <c r="A82" s="12" t="s">
        <v>101</v>
      </c>
      <c r="B82" s="69" t="s">
        <v>102</v>
      </c>
    </row>
    <row r="84" spans="1:9" x14ac:dyDescent="0.25">
      <c r="A84" s="12" t="s">
        <v>28</v>
      </c>
    </row>
    <row r="85" spans="1:9" ht="45" x14ac:dyDescent="0.25">
      <c r="A85" s="14" t="s">
        <v>29</v>
      </c>
      <c r="B85" s="71" t="s">
        <v>30</v>
      </c>
      <c r="C85" s="74" t="s">
        <v>31</v>
      </c>
      <c r="D85" s="74" t="s">
        <v>32</v>
      </c>
      <c r="E85" s="14" t="s">
        <v>33</v>
      </c>
      <c r="F85" s="14" t="s">
        <v>34</v>
      </c>
      <c r="G85" s="71" t="s">
        <v>35</v>
      </c>
      <c r="H85" s="71" t="s">
        <v>36</v>
      </c>
      <c r="I85" s="71" t="s">
        <v>37</v>
      </c>
    </row>
    <row r="86" spans="1:9" ht="30" x14ac:dyDescent="0.25">
      <c r="A86" s="14" t="s">
        <v>103</v>
      </c>
      <c r="B86" s="71" t="s">
        <v>104</v>
      </c>
      <c r="C86" s="75"/>
      <c r="D86" s="75"/>
      <c r="E86" s="15"/>
      <c r="F86" s="15"/>
      <c r="G86" s="72"/>
      <c r="H86" s="72"/>
      <c r="I86" s="72"/>
    </row>
    <row r="87" spans="1:9" ht="30" x14ac:dyDescent="0.25">
      <c r="A87" s="15" t="s">
        <v>105</v>
      </c>
      <c r="B87" s="72" t="s">
        <v>104</v>
      </c>
      <c r="C87" s="75">
        <v>1</v>
      </c>
      <c r="D87" s="75" t="s">
        <v>41</v>
      </c>
      <c r="E87" s="16"/>
      <c r="F87" s="15" t="str">
        <f>IF(ISBLANK(E87),"", PRODUCT(C87,E87))</f>
        <v/>
      </c>
      <c r="G87" s="79"/>
      <c r="H87" s="72"/>
      <c r="I87" s="72"/>
    </row>
    <row r="88" spans="1:9" x14ac:dyDescent="0.25">
      <c r="A88" s="15" t="s">
        <v>106</v>
      </c>
      <c r="B88" s="72" t="s">
        <v>107</v>
      </c>
      <c r="C88" s="75"/>
      <c r="D88" s="75"/>
      <c r="E88" s="15"/>
      <c r="F88" s="15"/>
      <c r="G88" s="72"/>
      <c r="H88" s="79"/>
      <c r="I88" s="79"/>
    </row>
    <row r="89" spans="1:9" x14ac:dyDescent="0.25">
      <c r="A89" s="15" t="s">
        <v>108</v>
      </c>
      <c r="B89" s="72" t="s">
        <v>109</v>
      </c>
      <c r="C89" s="75"/>
      <c r="D89" s="75"/>
      <c r="E89" s="15"/>
      <c r="F89" s="15"/>
      <c r="G89" s="72"/>
      <c r="H89" s="79"/>
      <c r="I89" s="79"/>
    </row>
    <row r="90" spans="1:9" x14ac:dyDescent="0.25">
      <c r="A90" s="15" t="s">
        <v>110</v>
      </c>
      <c r="B90" s="72" t="s">
        <v>111</v>
      </c>
      <c r="C90" s="75"/>
      <c r="D90" s="75"/>
      <c r="E90" s="15"/>
      <c r="F90" s="15"/>
      <c r="G90" s="72"/>
      <c r="H90" s="79"/>
      <c r="I90" s="79"/>
    </row>
    <row r="91" spans="1:9" ht="30" x14ac:dyDescent="0.25">
      <c r="A91" s="15" t="s">
        <v>112</v>
      </c>
      <c r="B91" s="72" t="s">
        <v>113</v>
      </c>
      <c r="C91" s="75"/>
      <c r="D91" s="75"/>
      <c r="E91" s="15"/>
      <c r="F91" s="15"/>
      <c r="G91" s="72"/>
      <c r="H91" s="79"/>
      <c r="I91" s="79"/>
    </row>
    <row r="92" spans="1:9" x14ac:dyDescent="0.25">
      <c r="A92" s="15" t="s">
        <v>114</v>
      </c>
      <c r="B92" s="72" t="s">
        <v>115</v>
      </c>
      <c r="C92" s="75"/>
      <c r="D92" s="75"/>
      <c r="E92" s="15"/>
      <c r="F92" s="15"/>
      <c r="G92" s="72"/>
      <c r="H92" s="79"/>
      <c r="I92" s="79"/>
    </row>
    <row r="93" spans="1:9" ht="30" x14ac:dyDescent="0.25">
      <c r="E93" s="14" t="s">
        <v>64</v>
      </c>
      <c r="F93" s="14" t="str">
        <f>IF((COUNT(C87:C92)&lt;&gt;COUNT(F87:F92)),"", ROUND(SUM(F87:F92),2))</f>
        <v/>
      </c>
      <c r="G93" s="78" t="str">
        <f>IF((COUNT(C87:C92)&lt;&gt;COUNT(F87:F92)),"Neužpildytos visų objektų kainos", "")</f>
        <v>Neužpildytos visų objektų kainos</v>
      </c>
    </row>
    <row r="94" spans="1:9" ht="30" x14ac:dyDescent="0.25">
      <c r="C94" s="74" t="s">
        <v>65</v>
      </c>
      <c r="D94" s="77"/>
      <c r="E94" s="14" t="s">
        <v>66</v>
      </c>
      <c r="F94" s="14" t="str">
        <f>IF(OR(F93="",D94=""),"", ROUND(PRODUCT(D94,F93)/100,2))</f>
        <v/>
      </c>
      <c r="G94" s="78" t="str">
        <f>IF(D94="", "Nurodykite taikomą PVM dydį", "")</f>
        <v>Nurodykite taikomą PVM dydį</v>
      </c>
    </row>
    <row r="95" spans="1:9" x14ac:dyDescent="0.25">
      <c r="E95" s="14" t="s">
        <v>67</v>
      </c>
      <c r="F95" s="14">
        <f>IF(ISBLANK(F94), "", ROUND(SUM(F93:F94),2))</f>
        <v>0</v>
      </c>
    </row>
    <row r="99" spans="1:9" ht="30" x14ac:dyDescent="0.25">
      <c r="A99" s="12" t="s">
        <v>116</v>
      </c>
      <c r="B99" s="69" t="s">
        <v>117</v>
      </c>
    </row>
    <row r="101" spans="1:9" x14ac:dyDescent="0.25">
      <c r="A101" s="12" t="s">
        <v>28</v>
      </c>
    </row>
    <row r="102" spans="1:9" ht="45" x14ac:dyDescent="0.25">
      <c r="A102" s="14" t="s">
        <v>29</v>
      </c>
      <c r="B102" s="71" t="s">
        <v>30</v>
      </c>
      <c r="C102" s="74" t="s">
        <v>31</v>
      </c>
      <c r="D102" s="74" t="s">
        <v>32</v>
      </c>
      <c r="E102" s="14" t="s">
        <v>33</v>
      </c>
      <c r="F102" s="14" t="s">
        <v>34</v>
      </c>
      <c r="G102" s="71" t="s">
        <v>35</v>
      </c>
      <c r="H102" s="71" t="s">
        <v>36</v>
      </c>
      <c r="I102" s="71" t="s">
        <v>37</v>
      </c>
    </row>
    <row r="103" spans="1:9" ht="30" x14ac:dyDescent="0.25">
      <c r="A103" s="14" t="s">
        <v>118</v>
      </c>
      <c r="B103" s="71" t="s">
        <v>119</v>
      </c>
      <c r="C103" s="75"/>
      <c r="D103" s="75"/>
      <c r="E103" s="15"/>
      <c r="F103" s="15"/>
      <c r="G103" s="72"/>
      <c r="H103" s="72"/>
      <c r="I103" s="72"/>
    </row>
    <row r="104" spans="1:9" ht="30" x14ac:dyDescent="0.25">
      <c r="A104" s="15" t="s">
        <v>120</v>
      </c>
      <c r="B104" s="72" t="s">
        <v>119</v>
      </c>
      <c r="C104" s="75">
        <v>1</v>
      </c>
      <c r="D104" s="75" t="s">
        <v>41</v>
      </c>
      <c r="E104" s="16"/>
      <c r="F104" s="15" t="str">
        <f>IF(ISBLANK(E104),"", PRODUCT(C104,E104))</f>
        <v/>
      </c>
      <c r="G104" s="79"/>
      <c r="H104" s="72"/>
      <c r="I104" s="72"/>
    </row>
    <row r="105" spans="1:9" x14ac:dyDescent="0.25">
      <c r="A105" s="15" t="s">
        <v>121</v>
      </c>
      <c r="B105" s="72" t="s">
        <v>122</v>
      </c>
      <c r="C105" s="75"/>
      <c r="D105" s="75"/>
      <c r="E105" s="15"/>
      <c r="F105" s="15"/>
      <c r="G105" s="72"/>
      <c r="H105" s="79"/>
      <c r="I105" s="79"/>
    </row>
    <row r="106" spans="1:9" x14ac:dyDescent="0.25">
      <c r="A106" s="15" t="s">
        <v>123</v>
      </c>
      <c r="B106" s="72" t="s">
        <v>124</v>
      </c>
      <c r="C106" s="75"/>
      <c r="D106" s="75"/>
      <c r="E106" s="15"/>
      <c r="F106" s="15"/>
      <c r="G106" s="72"/>
      <c r="H106" s="79"/>
      <c r="I106" s="79"/>
    </row>
    <row r="107" spans="1:9" x14ac:dyDescent="0.25">
      <c r="A107" s="15" t="s">
        <v>125</v>
      </c>
      <c r="B107" s="72" t="s">
        <v>111</v>
      </c>
      <c r="C107" s="75"/>
      <c r="D107" s="75"/>
      <c r="E107" s="15"/>
      <c r="F107" s="15"/>
      <c r="G107" s="72"/>
      <c r="H107" s="79"/>
      <c r="I107" s="79"/>
    </row>
    <row r="108" spans="1:9" ht="30" x14ac:dyDescent="0.25">
      <c r="A108" s="15" t="s">
        <v>126</v>
      </c>
      <c r="B108" s="72" t="s">
        <v>113</v>
      </c>
      <c r="C108" s="75"/>
      <c r="D108" s="75"/>
      <c r="E108" s="15"/>
      <c r="F108" s="15"/>
      <c r="G108" s="72"/>
      <c r="H108" s="79"/>
      <c r="I108" s="79"/>
    </row>
    <row r="109" spans="1:9" x14ac:dyDescent="0.25">
      <c r="A109" s="15" t="s">
        <v>127</v>
      </c>
      <c r="B109" s="72" t="s">
        <v>115</v>
      </c>
      <c r="C109" s="75"/>
      <c r="D109" s="75"/>
      <c r="E109" s="15"/>
      <c r="F109" s="15"/>
      <c r="G109" s="72"/>
      <c r="H109" s="79"/>
      <c r="I109" s="79"/>
    </row>
    <row r="110" spans="1:9" ht="30" x14ac:dyDescent="0.25">
      <c r="E110" s="14" t="s">
        <v>64</v>
      </c>
      <c r="F110" s="14" t="str">
        <f>IF((COUNT(C104:C109)&lt;&gt;COUNT(F104:F109)),"", ROUND(SUM(F104:F109),2))</f>
        <v/>
      </c>
      <c r="G110" s="78" t="str">
        <f>IF((COUNT(C104:C109)&lt;&gt;COUNT(F104:F109)),"Neužpildytos visų objektų kainos", "")</f>
        <v>Neužpildytos visų objektų kainos</v>
      </c>
    </row>
    <row r="111" spans="1:9" ht="30" x14ac:dyDescent="0.25">
      <c r="C111" s="74" t="s">
        <v>65</v>
      </c>
      <c r="D111" s="77"/>
      <c r="E111" s="14" t="s">
        <v>66</v>
      </c>
      <c r="F111" s="14" t="str">
        <f>IF(OR(F110="",D111=""),"", ROUND(PRODUCT(D111,F110)/100,2))</f>
        <v/>
      </c>
      <c r="G111" s="78" t="str">
        <f>IF(D111="", "Nurodykite taikomą PVM dydį", "")</f>
        <v>Nurodykite taikomą PVM dydį</v>
      </c>
    </row>
    <row r="112" spans="1:9" x14ac:dyDescent="0.25">
      <c r="E112" s="14" t="s">
        <v>67</v>
      </c>
      <c r="F112" s="14">
        <f>IF(ISBLANK(F111), "", ROUND(SUM(F110:F111),2))</f>
        <v>0</v>
      </c>
    </row>
    <row r="116" spans="1:9" x14ac:dyDescent="0.25">
      <c r="A116" s="12" t="s">
        <v>128</v>
      </c>
      <c r="B116" s="69" t="s">
        <v>129</v>
      </c>
    </row>
    <row r="118" spans="1:9" x14ac:dyDescent="0.25">
      <c r="A118" s="12" t="s">
        <v>28</v>
      </c>
    </row>
    <row r="119" spans="1:9" ht="45" x14ac:dyDescent="0.25">
      <c r="A119" s="14" t="s">
        <v>29</v>
      </c>
      <c r="B119" s="71" t="s">
        <v>30</v>
      </c>
      <c r="C119" s="74" t="s">
        <v>31</v>
      </c>
      <c r="D119" s="74" t="s">
        <v>32</v>
      </c>
      <c r="E119" s="14" t="s">
        <v>33</v>
      </c>
      <c r="F119" s="14" t="s">
        <v>34</v>
      </c>
      <c r="G119" s="71" t="s">
        <v>35</v>
      </c>
      <c r="H119" s="71" t="s">
        <v>36</v>
      </c>
      <c r="I119" s="71" t="s">
        <v>37</v>
      </c>
    </row>
    <row r="120" spans="1:9" x14ac:dyDescent="0.25">
      <c r="A120" s="14" t="s">
        <v>130</v>
      </c>
      <c r="B120" s="71" t="s">
        <v>131</v>
      </c>
      <c r="C120" s="75"/>
      <c r="D120" s="75"/>
      <c r="E120" s="15"/>
      <c r="F120" s="15"/>
      <c r="G120" s="72"/>
      <c r="H120" s="72"/>
      <c r="I120" s="72"/>
    </row>
    <row r="121" spans="1:9" x14ac:dyDescent="0.25">
      <c r="A121" s="15" t="s">
        <v>132</v>
      </c>
      <c r="B121" s="72" t="s">
        <v>131</v>
      </c>
      <c r="C121" s="75">
        <v>2</v>
      </c>
      <c r="D121" s="75" t="s">
        <v>41</v>
      </c>
      <c r="E121" s="16"/>
      <c r="F121" s="15" t="str">
        <f>IF(ISBLANK(E121),"", PRODUCT(C121,E121))</f>
        <v/>
      </c>
      <c r="G121" s="79"/>
      <c r="H121" s="72"/>
      <c r="I121" s="72"/>
    </row>
    <row r="122" spans="1:9" x14ac:dyDescent="0.25">
      <c r="A122" s="15" t="s">
        <v>133</v>
      </c>
      <c r="B122" s="72" t="s">
        <v>134</v>
      </c>
      <c r="C122" s="75"/>
      <c r="D122" s="75"/>
      <c r="E122" s="15"/>
      <c r="F122" s="15"/>
      <c r="G122" s="72"/>
      <c r="H122" s="79"/>
      <c r="I122" s="79"/>
    </row>
    <row r="123" spans="1:9" ht="30" x14ac:dyDescent="0.25">
      <c r="A123" s="15" t="s">
        <v>135</v>
      </c>
      <c r="B123" s="72" t="s">
        <v>136</v>
      </c>
      <c r="C123" s="75"/>
      <c r="D123" s="75"/>
      <c r="E123" s="15"/>
      <c r="F123" s="15"/>
      <c r="G123" s="72"/>
      <c r="H123" s="79"/>
      <c r="I123" s="79"/>
    </row>
    <row r="124" spans="1:9" x14ac:dyDescent="0.25">
      <c r="A124" s="15" t="s">
        <v>137</v>
      </c>
      <c r="B124" s="72" t="s">
        <v>138</v>
      </c>
      <c r="C124" s="75"/>
      <c r="D124" s="75"/>
      <c r="E124" s="15"/>
      <c r="F124" s="15"/>
      <c r="G124" s="72"/>
      <c r="H124" s="79"/>
      <c r="I124" s="79"/>
    </row>
    <row r="125" spans="1:9" x14ac:dyDescent="0.25">
      <c r="A125" s="15" t="s">
        <v>139</v>
      </c>
      <c r="B125" s="72" t="s">
        <v>140</v>
      </c>
      <c r="C125" s="75"/>
      <c r="D125" s="75"/>
      <c r="E125" s="15"/>
      <c r="F125" s="15"/>
      <c r="G125" s="72"/>
      <c r="H125" s="79"/>
      <c r="I125" s="79"/>
    </row>
    <row r="126" spans="1:9" x14ac:dyDescent="0.25">
      <c r="A126" s="15" t="s">
        <v>141</v>
      </c>
      <c r="B126" s="72" t="s">
        <v>142</v>
      </c>
      <c r="C126" s="75"/>
      <c r="D126" s="75"/>
      <c r="E126" s="15"/>
      <c r="F126" s="15"/>
      <c r="G126" s="72"/>
      <c r="H126" s="79"/>
      <c r="I126" s="79"/>
    </row>
    <row r="127" spans="1:9" x14ac:dyDescent="0.25">
      <c r="A127" s="15" t="s">
        <v>143</v>
      </c>
      <c r="B127" s="72" t="s">
        <v>144</v>
      </c>
      <c r="C127" s="75"/>
      <c r="D127" s="75"/>
      <c r="E127" s="15"/>
      <c r="F127" s="15"/>
      <c r="G127" s="72"/>
      <c r="H127" s="79"/>
      <c r="I127" s="79"/>
    </row>
    <row r="128" spans="1:9" x14ac:dyDescent="0.25">
      <c r="A128" s="15" t="s">
        <v>145</v>
      </c>
      <c r="B128" s="72" t="s">
        <v>146</v>
      </c>
      <c r="C128" s="75"/>
      <c r="D128" s="75"/>
      <c r="E128" s="15"/>
      <c r="F128" s="15"/>
      <c r="G128" s="72"/>
      <c r="H128" s="79"/>
      <c r="I128" s="79"/>
    </row>
    <row r="129" spans="1:9" x14ac:dyDescent="0.25">
      <c r="A129" s="15" t="s">
        <v>147</v>
      </c>
      <c r="B129" s="72" t="s">
        <v>148</v>
      </c>
      <c r="C129" s="75"/>
      <c r="D129" s="75"/>
      <c r="E129" s="15"/>
      <c r="F129" s="15"/>
      <c r="G129" s="72"/>
      <c r="H129" s="79"/>
      <c r="I129" s="79"/>
    </row>
    <row r="130" spans="1:9" ht="30" x14ac:dyDescent="0.25">
      <c r="E130" s="14" t="s">
        <v>64</v>
      </c>
      <c r="F130" s="14" t="str">
        <f>IF((COUNT(C121:C129)&lt;&gt;COUNT(F121:F129)),"", ROUND(SUM(F121:F129),2))</f>
        <v/>
      </c>
      <c r="G130" s="78" t="str">
        <f>IF((COUNT(C121:C129)&lt;&gt;COUNT(F121:F129)),"Neužpildytos visų objektų kainos", "")</f>
        <v>Neužpildytos visų objektų kainos</v>
      </c>
    </row>
    <row r="131" spans="1:9" ht="30" x14ac:dyDescent="0.25">
      <c r="C131" s="74" t="s">
        <v>65</v>
      </c>
      <c r="D131" s="77"/>
      <c r="E131" s="14" t="s">
        <v>66</v>
      </c>
      <c r="F131" s="14" t="str">
        <f>IF(OR(F130="",D131=""),"", ROUND(PRODUCT(D131,F130)/100,2))</f>
        <v/>
      </c>
      <c r="G131" s="78" t="str">
        <f>IF(D131="", "Nurodykite taikomą PVM dydį", "")</f>
        <v>Nurodykite taikomą PVM dydį</v>
      </c>
    </row>
    <row r="132" spans="1:9" x14ac:dyDescent="0.25">
      <c r="E132" s="14" t="s">
        <v>67</v>
      </c>
      <c r="F132" s="14">
        <f>IF(ISBLANK(F131), "", ROUND(SUM(F130:F131),2))</f>
        <v>0</v>
      </c>
    </row>
    <row r="136" spans="1:9" ht="30" x14ac:dyDescent="0.25">
      <c r="A136" s="12" t="s">
        <v>149</v>
      </c>
      <c r="B136" s="69" t="s">
        <v>150</v>
      </c>
    </row>
    <row r="138" spans="1:9" x14ac:dyDescent="0.25">
      <c r="A138" s="12" t="s">
        <v>28</v>
      </c>
    </row>
    <row r="139" spans="1:9" ht="45" x14ac:dyDescent="0.25">
      <c r="A139" s="14" t="s">
        <v>29</v>
      </c>
      <c r="B139" s="71" t="s">
        <v>30</v>
      </c>
      <c r="C139" s="74" t="s">
        <v>31</v>
      </c>
      <c r="D139" s="74" t="s">
        <v>32</v>
      </c>
      <c r="E139" s="14" t="s">
        <v>33</v>
      </c>
      <c r="F139" s="14" t="s">
        <v>34</v>
      </c>
      <c r="G139" s="71" t="s">
        <v>35</v>
      </c>
      <c r="H139" s="71" t="s">
        <v>36</v>
      </c>
      <c r="I139" s="71" t="s">
        <v>37</v>
      </c>
    </row>
    <row r="140" spans="1:9" ht="30" x14ac:dyDescent="0.25">
      <c r="A140" s="14" t="s">
        <v>151</v>
      </c>
      <c r="B140" s="71" t="s">
        <v>152</v>
      </c>
      <c r="C140" s="75"/>
      <c r="D140" s="75"/>
      <c r="E140" s="15"/>
      <c r="F140" s="15"/>
      <c r="G140" s="72"/>
      <c r="H140" s="72"/>
      <c r="I140" s="72"/>
    </row>
    <row r="141" spans="1:9" ht="30" x14ac:dyDescent="0.25">
      <c r="A141" s="15" t="s">
        <v>153</v>
      </c>
      <c r="B141" s="72" t="s">
        <v>152</v>
      </c>
      <c r="C141" s="75">
        <v>1</v>
      </c>
      <c r="D141" s="75" t="s">
        <v>41</v>
      </c>
      <c r="E141" s="16"/>
      <c r="F141" s="15" t="str">
        <f>IF(ISBLANK(E141),"", PRODUCT(C141,E141))</f>
        <v/>
      </c>
      <c r="G141" s="79"/>
      <c r="H141" s="72"/>
      <c r="I141" s="72"/>
    </row>
    <row r="142" spans="1:9" x14ac:dyDescent="0.25">
      <c r="A142" s="15" t="s">
        <v>154</v>
      </c>
      <c r="B142" s="72" t="s">
        <v>155</v>
      </c>
      <c r="C142" s="75"/>
      <c r="D142" s="75"/>
      <c r="E142" s="15"/>
      <c r="F142" s="15"/>
      <c r="G142" s="72"/>
      <c r="H142" s="79"/>
      <c r="I142" s="79"/>
    </row>
    <row r="143" spans="1:9" x14ac:dyDescent="0.25">
      <c r="A143" s="15" t="s">
        <v>156</v>
      </c>
      <c r="B143" s="72" t="s">
        <v>157</v>
      </c>
      <c r="C143" s="75"/>
      <c r="D143" s="75"/>
      <c r="E143" s="15"/>
      <c r="F143" s="15"/>
      <c r="G143" s="72"/>
      <c r="H143" s="79"/>
      <c r="I143" s="79"/>
    </row>
    <row r="144" spans="1:9" x14ac:dyDescent="0.25">
      <c r="A144" s="15" t="s">
        <v>158</v>
      </c>
      <c r="B144" s="72" t="s">
        <v>159</v>
      </c>
      <c r="C144" s="75"/>
      <c r="D144" s="75"/>
      <c r="E144" s="15"/>
      <c r="F144" s="15"/>
      <c r="G144" s="72"/>
      <c r="H144" s="79"/>
      <c r="I144" s="79"/>
    </row>
    <row r="145" spans="1:9" ht="30" x14ac:dyDescent="0.25">
      <c r="E145" s="14" t="s">
        <v>64</v>
      </c>
      <c r="F145" s="14" t="str">
        <f>IF((COUNT(C141:C144)&lt;&gt;COUNT(F141:F144)),"", ROUND(SUM(F141:F144),2))</f>
        <v/>
      </c>
      <c r="G145" s="78" t="str">
        <f>IF((COUNT(C141:C144)&lt;&gt;COUNT(F141:F144)),"Neužpildytos visų objektų kainos", "")</f>
        <v>Neužpildytos visų objektų kainos</v>
      </c>
    </row>
    <row r="146" spans="1:9" ht="30" x14ac:dyDescent="0.25">
      <c r="C146" s="74" t="s">
        <v>65</v>
      </c>
      <c r="D146" s="77"/>
      <c r="E146" s="14" t="s">
        <v>66</v>
      </c>
      <c r="F146" s="14" t="str">
        <f>IF(OR(F145="",D146=""),"", ROUND(PRODUCT(D146,F145)/100,2))</f>
        <v/>
      </c>
      <c r="G146" s="78" t="str">
        <f>IF(D146="", "Nurodykite taikomą PVM dydį", "")</f>
        <v>Nurodykite taikomą PVM dydį</v>
      </c>
    </row>
    <row r="147" spans="1:9" x14ac:dyDescent="0.25">
      <c r="E147" s="14" t="s">
        <v>67</v>
      </c>
      <c r="F147" s="14">
        <f>IF(ISBLANK(F146), "", ROUND(SUM(F145:F146),2))</f>
        <v>0</v>
      </c>
    </row>
    <row r="151" spans="1:9" x14ac:dyDescent="0.25">
      <c r="A151" s="12" t="s">
        <v>160</v>
      </c>
      <c r="B151" s="69" t="s">
        <v>161</v>
      </c>
    </row>
    <row r="153" spans="1:9" x14ac:dyDescent="0.25">
      <c r="A153" s="12" t="s">
        <v>28</v>
      </c>
    </row>
    <row r="154" spans="1:9" ht="45" x14ac:dyDescent="0.25">
      <c r="A154" s="14" t="s">
        <v>29</v>
      </c>
      <c r="B154" s="71" t="s">
        <v>30</v>
      </c>
      <c r="C154" s="74" t="s">
        <v>31</v>
      </c>
      <c r="D154" s="74" t="s">
        <v>32</v>
      </c>
      <c r="E154" s="14" t="s">
        <v>33</v>
      </c>
      <c r="F154" s="14" t="s">
        <v>34</v>
      </c>
      <c r="G154" s="71" t="s">
        <v>35</v>
      </c>
      <c r="H154" s="71" t="s">
        <v>36</v>
      </c>
      <c r="I154" s="71" t="s">
        <v>37</v>
      </c>
    </row>
    <row r="155" spans="1:9" x14ac:dyDescent="0.25">
      <c r="A155" s="14" t="s">
        <v>162</v>
      </c>
      <c r="B155" s="71" t="s">
        <v>163</v>
      </c>
      <c r="C155" s="75"/>
      <c r="D155" s="75"/>
      <c r="E155" s="15"/>
      <c r="F155" s="15"/>
      <c r="G155" s="72"/>
      <c r="H155" s="72"/>
      <c r="I155" s="72"/>
    </row>
    <row r="156" spans="1:9" x14ac:dyDescent="0.25">
      <c r="A156" s="15" t="s">
        <v>164</v>
      </c>
      <c r="B156" s="72" t="s">
        <v>163</v>
      </c>
      <c r="C156" s="75">
        <v>1</v>
      </c>
      <c r="D156" s="75" t="s">
        <v>41</v>
      </c>
      <c r="E156" s="16"/>
      <c r="F156" s="15" t="str">
        <f>IF(ISBLANK(E156),"", PRODUCT(C156,E156))</f>
        <v/>
      </c>
      <c r="G156" s="79"/>
      <c r="H156" s="72"/>
      <c r="I156" s="72"/>
    </row>
    <row r="157" spans="1:9" ht="30" x14ac:dyDescent="0.25">
      <c r="A157" s="15" t="s">
        <v>165</v>
      </c>
      <c r="B157" s="72" t="s">
        <v>166</v>
      </c>
      <c r="C157" s="75"/>
      <c r="D157" s="75"/>
      <c r="E157" s="15"/>
      <c r="F157" s="15"/>
      <c r="G157" s="72"/>
      <c r="H157" s="79"/>
      <c r="I157" s="79"/>
    </row>
    <row r="158" spans="1:9" ht="30" x14ac:dyDescent="0.25">
      <c r="A158" s="15" t="s">
        <v>167</v>
      </c>
      <c r="B158" s="72" t="s">
        <v>168</v>
      </c>
      <c r="C158" s="75"/>
      <c r="D158" s="75"/>
      <c r="E158" s="15"/>
      <c r="F158" s="15"/>
      <c r="G158" s="72"/>
      <c r="H158" s="79"/>
      <c r="I158" s="79"/>
    </row>
    <row r="159" spans="1:9" x14ac:dyDescent="0.25">
      <c r="A159" s="15" t="s">
        <v>169</v>
      </c>
      <c r="B159" s="72" t="s">
        <v>170</v>
      </c>
      <c r="C159" s="75"/>
      <c r="D159" s="75"/>
      <c r="E159" s="15"/>
      <c r="F159" s="15"/>
      <c r="G159" s="72"/>
      <c r="H159" s="79"/>
      <c r="I159" s="79"/>
    </row>
    <row r="160" spans="1:9" ht="30" x14ac:dyDescent="0.25">
      <c r="E160" s="14" t="s">
        <v>64</v>
      </c>
      <c r="F160" s="14" t="str">
        <f>IF((COUNT(C156:C159)&lt;&gt;COUNT(F156:F159)),"", ROUND(SUM(F156:F159),2))</f>
        <v/>
      </c>
      <c r="G160" s="78" t="str">
        <f>IF((COUNT(C156:C159)&lt;&gt;COUNT(F156:F159)),"Neužpildytos visų objektų kainos", "")</f>
        <v>Neužpildytos visų objektų kainos</v>
      </c>
    </row>
    <row r="161" spans="1:9" ht="30" x14ac:dyDescent="0.25">
      <c r="C161" s="74" t="s">
        <v>65</v>
      </c>
      <c r="D161" s="77"/>
      <c r="E161" s="14" t="s">
        <v>66</v>
      </c>
      <c r="F161" s="14" t="str">
        <f>IF(OR(F160="",D161=""),"", ROUND(PRODUCT(D161,F160)/100,2))</f>
        <v/>
      </c>
      <c r="G161" s="78" t="str">
        <f>IF(D161="", "Nurodykite taikomą PVM dydį", "")</f>
        <v>Nurodykite taikomą PVM dydį</v>
      </c>
    </row>
    <row r="162" spans="1:9" x14ac:dyDescent="0.25">
      <c r="E162" s="14" t="s">
        <v>67</v>
      </c>
      <c r="F162" s="14">
        <f>IF(ISBLANK(F161), "", ROUND(SUM(F160:F161),2))</f>
        <v>0</v>
      </c>
    </row>
    <row r="166" spans="1:9" x14ac:dyDescent="0.25">
      <c r="A166" s="12" t="s">
        <v>171</v>
      </c>
      <c r="B166" s="69" t="s">
        <v>172</v>
      </c>
    </row>
    <row r="168" spans="1:9" x14ac:dyDescent="0.25">
      <c r="A168" s="12" t="s">
        <v>28</v>
      </c>
    </row>
    <row r="169" spans="1:9" ht="45" x14ac:dyDescent="0.25">
      <c r="A169" s="14" t="s">
        <v>29</v>
      </c>
      <c r="B169" s="71" t="s">
        <v>30</v>
      </c>
      <c r="C169" s="74" t="s">
        <v>31</v>
      </c>
      <c r="D169" s="74" t="s">
        <v>32</v>
      </c>
      <c r="E169" s="14" t="s">
        <v>33</v>
      </c>
      <c r="F169" s="14" t="s">
        <v>34</v>
      </c>
      <c r="G169" s="71" t="s">
        <v>35</v>
      </c>
      <c r="H169" s="71" t="s">
        <v>36</v>
      </c>
      <c r="I169" s="71" t="s">
        <v>37</v>
      </c>
    </row>
    <row r="170" spans="1:9" x14ac:dyDescent="0.25">
      <c r="A170" s="14" t="s">
        <v>173</v>
      </c>
      <c r="B170" s="71" t="s">
        <v>174</v>
      </c>
      <c r="C170" s="75"/>
      <c r="D170" s="75"/>
      <c r="E170" s="15"/>
      <c r="F170" s="15"/>
      <c r="G170" s="72"/>
      <c r="H170" s="72"/>
      <c r="I170" s="72"/>
    </row>
    <row r="171" spans="1:9" x14ac:dyDescent="0.25">
      <c r="A171" s="15" t="s">
        <v>175</v>
      </c>
      <c r="B171" s="72" t="s">
        <v>174</v>
      </c>
      <c r="C171" s="75">
        <v>1</v>
      </c>
      <c r="D171" s="75" t="s">
        <v>41</v>
      </c>
      <c r="E171" s="16"/>
      <c r="F171" s="15" t="str">
        <f>IF(ISBLANK(E171),"", PRODUCT(C171,E171))</f>
        <v/>
      </c>
      <c r="G171" s="79"/>
      <c r="H171" s="72"/>
      <c r="I171" s="72"/>
    </row>
    <row r="172" spans="1:9" x14ac:dyDescent="0.25">
      <c r="A172" s="15" t="s">
        <v>176</v>
      </c>
      <c r="B172" s="72" t="s">
        <v>177</v>
      </c>
      <c r="C172" s="75"/>
      <c r="D172" s="75"/>
      <c r="E172" s="15"/>
      <c r="F172" s="15"/>
      <c r="G172" s="72"/>
      <c r="H172" s="79"/>
      <c r="I172" s="79"/>
    </row>
    <row r="173" spans="1:9" x14ac:dyDescent="0.25">
      <c r="A173" s="15" t="s">
        <v>178</v>
      </c>
      <c r="B173" s="72" t="s">
        <v>179</v>
      </c>
      <c r="C173" s="75"/>
      <c r="D173" s="75"/>
      <c r="E173" s="15"/>
      <c r="F173" s="15"/>
      <c r="G173" s="72"/>
      <c r="H173" s="79"/>
      <c r="I173" s="79"/>
    </row>
    <row r="174" spans="1:9" x14ac:dyDescent="0.25">
      <c r="A174" s="15" t="s">
        <v>180</v>
      </c>
      <c r="B174" s="72" t="s">
        <v>181</v>
      </c>
      <c r="C174" s="75"/>
      <c r="D174" s="75"/>
      <c r="E174" s="15"/>
      <c r="F174" s="15"/>
      <c r="G174" s="72"/>
      <c r="H174" s="79"/>
      <c r="I174" s="79"/>
    </row>
    <row r="175" spans="1:9" x14ac:dyDescent="0.25">
      <c r="A175" s="15" t="s">
        <v>182</v>
      </c>
      <c r="B175" s="72" t="s">
        <v>183</v>
      </c>
      <c r="C175" s="75"/>
      <c r="D175" s="75"/>
      <c r="E175" s="15"/>
      <c r="F175" s="15"/>
      <c r="G175" s="72"/>
      <c r="H175" s="79"/>
      <c r="I175" s="79"/>
    </row>
    <row r="176" spans="1:9" x14ac:dyDescent="0.25">
      <c r="A176" s="15" t="s">
        <v>184</v>
      </c>
      <c r="B176" s="72" t="s">
        <v>185</v>
      </c>
      <c r="C176" s="75"/>
      <c r="D176" s="75"/>
      <c r="E176" s="15"/>
      <c r="F176" s="15"/>
      <c r="G176" s="72"/>
      <c r="H176" s="79"/>
      <c r="I176" s="79"/>
    </row>
    <row r="177" spans="1:9" x14ac:dyDescent="0.25">
      <c r="A177" s="15" t="s">
        <v>186</v>
      </c>
      <c r="B177" s="72" t="s">
        <v>187</v>
      </c>
      <c r="C177" s="75"/>
      <c r="D177" s="75"/>
      <c r="E177" s="15"/>
      <c r="F177" s="15"/>
      <c r="G177" s="72"/>
      <c r="H177" s="79"/>
      <c r="I177" s="79"/>
    </row>
    <row r="178" spans="1:9" x14ac:dyDescent="0.25">
      <c r="A178" s="15" t="s">
        <v>188</v>
      </c>
      <c r="B178" s="72" t="s">
        <v>189</v>
      </c>
      <c r="C178" s="75"/>
      <c r="D178" s="75"/>
      <c r="E178" s="15"/>
      <c r="F178" s="15"/>
      <c r="G178" s="72"/>
      <c r="H178" s="79"/>
      <c r="I178" s="79"/>
    </row>
    <row r="179" spans="1:9" x14ac:dyDescent="0.25">
      <c r="A179" s="15" t="s">
        <v>190</v>
      </c>
      <c r="B179" s="72" t="s">
        <v>191</v>
      </c>
      <c r="C179" s="75"/>
      <c r="D179" s="75"/>
      <c r="E179" s="15"/>
      <c r="F179" s="15"/>
      <c r="G179" s="72"/>
      <c r="H179" s="79"/>
      <c r="I179" s="79"/>
    </row>
    <row r="180" spans="1:9" ht="30" x14ac:dyDescent="0.25">
      <c r="E180" s="14" t="s">
        <v>64</v>
      </c>
      <c r="F180" s="14" t="str">
        <f>IF((COUNT(C171:C179)&lt;&gt;COUNT(F171:F179)),"", ROUND(SUM(F171:F179),2))</f>
        <v/>
      </c>
      <c r="G180" s="78" t="str">
        <f>IF((COUNT(C171:C179)&lt;&gt;COUNT(F171:F179)),"Neužpildytos visų objektų kainos", "")</f>
        <v>Neužpildytos visų objektų kainos</v>
      </c>
    </row>
    <row r="181" spans="1:9" ht="30" x14ac:dyDescent="0.25">
      <c r="C181" s="74" t="s">
        <v>65</v>
      </c>
      <c r="D181" s="77"/>
      <c r="E181" s="14" t="s">
        <v>66</v>
      </c>
      <c r="F181" s="14" t="str">
        <f>IF(OR(F180="",D181=""),"", ROUND(PRODUCT(D181,F180)/100,2))</f>
        <v/>
      </c>
      <c r="G181" s="78" t="str">
        <f>IF(D181="", "Nurodykite taikomą PVM dydį", "")</f>
        <v>Nurodykite taikomą PVM dydį</v>
      </c>
    </row>
    <row r="182" spans="1:9" x14ac:dyDescent="0.25">
      <c r="E182" s="14" t="s">
        <v>67</v>
      </c>
      <c r="F182" s="14">
        <f>IF(ISBLANK(F181), "", ROUND(SUM(F180:F181),2))</f>
        <v>0</v>
      </c>
    </row>
    <row r="186" spans="1:9" x14ac:dyDescent="0.25">
      <c r="A186" s="12" t="s">
        <v>192</v>
      </c>
      <c r="B186" s="69" t="s">
        <v>193</v>
      </c>
    </row>
    <row r="188" spans="1:9" x14ac:dyDescent="0.25">
      <c r="A188" s="12" t="s">
        <v>28</v>
      </c>
    </row>
    <row r="189" spans="1:9" ht="45" x14ac:dyDescent="0.25">
      <c r="A189" s="14" t="s">
        <v>29</v>
      </c>
      <c r="B189" s="71" t="s">
        <v>30</v>
      </c>
      <c r="C189" s="74" t="s">
        <v>31</v>
      </c>
      <c r="D189" s="74" t="s">
        <v>32</v>
      </c>
      <c r="E189" s="14" t="s">
        <v>33</v>
      </c>
      <c r="F189" s="14" t="s">
        <v>34</v>
      </c>
      <c r="G189" s="71" t="s">
        <v>35</v>
      </c>
      <c r="H189" s="71" t="s">
        <v>36</v>
      </c>
      <c r="I189" s="71" t="s">
        <v>37</v>
      </c>
    </row>
    <row r="190" spans="1:9" x14ac:dyDescent="0.25">
      <c r="A190" s="14" t="s">
        <v>194</v>
      </c>
      <c r="B190" s="71" t="s">
        <v>195</v>
      </c>
      <c r="C190" s="75"/>
      <c r="D190" s="75"/>
      <c r="E190" s="15"/>
      <c r="F190" s="15"/>
      <c r="G190" s="72"/>
      <c r="H190" s="72"/>
      <c r="I190" s="72"/>
    </row>
    <row r="191" spans="1:9" x14ac:dyDescent="0.25">
      <c r="A191" s="15" t="s">
        <v>196</v>
      </c>
      <c r="B191" s="72" t="s">
        <v>195</v>
      </c>
      <c r="C191" s="75">
        <v>1</v>
      </c>
      <c r="D191" s="75" t="s">
        <v>41</v>
      </c>
      <c r="E191" s="16"/>
      <c r="F191" s="15" t="str">
        <f>IF(ISBLANK(E191),"", PRODUCT(C191,E191))</f>
        <v/>
      </c>
      <c r="G191" s="79"/>
      <c r="H191" s="72"/>
      <c r="I191" s="72"/>
    </row>
    <row r="192" spans="1:9" x14ac:dyDescent="0.25">
      <c r="A192" s="15" t="s">
        <v>197</v>
      </c>
      <c r="B192" s="72" t="s">
        <v>198</v>
      </c>
      <c r="C192" s="75"/>
      <c r="D192" s="75"/>
      <c r="E192" s="15"/>
      <c r="F192" s="15"/>
      <c r="G192" s="72"/>
      <c r="H192" s="79"/>
      <c r="I192" s="79"/>
    </row>
    <row r="193" spans="1:9" x14ac:dyDescent="0.25">
      <c r="A193" s="15" t="s">
        <v>199</v>
      </c>
      <c r="B193" s="72" t="s">
        <v>200</v>
      </c>
      <c r="C193" s="75"/>
      <c r="D193" s="75"/>
      <c r="E193" s="15"/>
      <c r="F193" s="15"/>
      <c r="G193" s="72"/>
      <c r="H193" s="79"/>
      <c r="I193" s="79"/>
    </row>
    <row r="194" spans="1:9" ht="30" x14ac:dyDescent="0.25">
      <c r="A194" s="15" t="s">
        <v>201</v>
      </c>
      <c r="B194" s="72" t="s">
        <v>202</v>
      </c>
      <c r="C194" s="75"/>
      <c r="D194" s="75"/>
      <c r="E194" s="15"/>
      <c r="F194" s="15"/>
      <c r="G194" s="72"/>
      <c r="H194" s="79"/>
      <c r="I194" s="79"/>
    </row>
    <row r="195" spans="1:9" ht="30" x14ac:dyDescent="0.25">
      <c r="E195" s="14" t="s">
        <v>64</v>
      </c>
      <c r="F195" s="14" t="str">
        <f>IF((COUNT(C191:C194)&lt;&gt;COUNT(F191:F194)),"", ROUND(SUM(F191:F194),2))</f>
        <v/>
      </c>
      <c r="G195" s="78" t="str">
        <f>IF((COUNT(C191:C194)&lt;&gt;COUNT(F191:F194)),"Neužpildytos visų objektų kainos", "")</f>
        <v>Neužpildytos visų objektų kainos</v>
      </c>
    </row>
    <row r="196" spans="1:9" ht="30" x14ac:dyDescent="0.25">
      <c r="C196" s="74" t="s">
        <v>65</v>
      </c>
      <c r="D196" s="77"/>
      <c r="E196" s="14" t="s">
        <v>66</v>
      </c>
      <c r="F196" s="14" t="str">
        <f>IF(OR(F195="",D196=""),"", ROUND(PRODUCT(D196,F195)/100,2))</f>
        <v/>
      </c>
      <c r="G196" s="78" t="str">
        <f>IF(D196="", "Nurodykite taikomą PVM dydį", "")</f>
        <v>Nurodykite taikomą PVM dydį</v>
      </c>
    </row>
    <row r="197" spans="1:9" x14ac:dyDescent="0.25">
      <c r="E197" s="14" t="s">
        <v>67</v>
      </c>
      <c r="F197" s="14">
        <f>IF(ISBLANK(F196), "", ROUND(SUM(F195:F196),2))</f>
        <v>0</v>
      </c>
    </row>
    <row r="201" spans="1:9" x14ac:dyDescent="0.25">
      <c r="A201" s="12" t="s">
        <v>203</v>
      </c>
      <c r="B201" s="69" t="s">
        <v>193</v>
      </c>
    </row>
    <row r="203" spans="1:9" x14ac:dyDescent="0.25">
      <c r="A203" s="12" t="s">
        <v>28</v>
      </c>
    </row>
    <row r="204" spans="1:9" ht="45" x14ac:dyDescent="0.25">
      <c r="A204" s="14" t="s">
        <v>29</v>
      </c>
      <c r="B204" s="71" t="s">
        <v>30</v>
      </c>
      <c r="C204" s="74" t="s">
        <v>31</v>
      </c>
      <c r="D204" s="74" t="s">
        <v>32</v>
      </c>
      <c r="E204" s="14" t="s">
        <v>33</v>
      </c>
      <c r="F204" s="14" t="s">
        <v>34</v>
      </c>
      <c r="G204" s="71" t="s">
        <v>35</v>
      </c>
      <c r="H204" s="71" t="s">
        <v>36</v>
      </c>
      <c r="I204" s="71" t="s">
        <v>37</v>
      </c>
    </row>
    <row r="205" spans="1:9" x14ac:dyDescent="0.25">
      <c r="A205" s="14" t="s">
        <v>204</v>
      </c>
      <c r="B205" s="71" t="s">
        <v>195</v>
      </c>
      <c r="C205" s="75"/>
      <c r="D205" s="75"/>
      <c r="E205" s="15"/>
      <c r="F205" s="15"/>
      <c r="G205" s="72"/>
      <c r="H205" s="72"/>
      <c r="I205" s="72"/>
    </row>
    <row r="206" spans="1:9" x14ac:dyDescent="0.25">
      <c r="A206" s="15" t="s">
        <v>205</v>
      </c>
      <c r="B206" s="72" t="s">
        <v>195</v>
      </c>
      <c r="C206" s="75">
        <v>4</v>
      </c>
      <c r="D206" s="75" t="s">
        <v>41</v>
      </c>
      <c r="E206" s="16"/>
      <c r="F206" s="15" t="str">
        <f>IF(ISBLANK(E206),"", PRODUCT(C206,E206))</f>
        <v/>
      </c>
      <c r="G206" s="79"/>
      <c r="H206" s="72"/>
      <c r="I206" s="72"/>
    </row>
    <row r="207" spans="1:9" x14ac:dyDescent="0.25">
      <c r="A207" s="15" t="s">
        <v>206</v>
      </c>
      <c r="B207" s="72" t="s">
        <v>198</v>
      </c>
      <c r="C207" s="75"/>
      <c r="D207" s="75"/>
      <c r="E207" s="15"/>
      <c r="F207" s="15"/>
      <c r="G207" s="72"/>
      <c r="H207" s="79"/>
      <c r="I207" s="79"/>
    </row>
    <row r="208" spans="1:9" x14ac:dyDescent="0.25">
      <c r="A208" s="15" t="s">
        <v>207</v>
      </c>
      <c r="B208" s="72" t="s">
        <v>208</v>
      </c>
      <c r="C208" s="75"/>
      <c r="D208" s="75"/>
      <c r="E208" s="15"/>
      <c r="F208" s="15"/>
      <c r="G208" s="72"/>
      <c r="H208" s="79"/>
      <c r="I208" s="79"/>
    </row>
    <row r="209" spans="1:9" ht="30" x14ac:dyDescent="0.25">
      <c r="A209" s="15" t="s">
        <v>209</v>
      </c>
      <c r="B209" s="72" t="s">
        <v>202</v>
      </c>
      <c r="C209" s="75"/>
      <c r="D209" s="75"/>
      <c r="E209" s="15"/>
      <c r="F209" s="15"/>
      <c r="G209" s="72"/>
      <c r="H209" s="79"/>
      <c r="I209" s="79"/>
    </row>
    <row r="210" spans="1:9" ht="30" x14ac:dyDescent="0.25">
      <c r="E210" s="14" t="s">
        <v>64</v>
      </c>
      <c r="F210" s="14" t="str">
        <f>IF((COUNT(C206:C209)&lt;&gt;COUNT(F206:F209)),"", ROUND(SUM(F206:F209),2))</f>
        <v/>
      </c>
      <c r="G210" s="78" t="str">
        <f>IF((COUNT(C206:C209)&lt;&gt;COUNT(F206:F209)),"Neužpildytos visų objektų kainos", "")</f>
        <v>Neužpildytos visų objektų kainos</v>
      </c>
    </row>
    <row r="211" spans="1:9" ht="30" x14ac:dyDescent="0.25">
      <c r="C211" s="74" t="s">
        <v>65</v>
      </c>
      <c r="D211" s="77"/>
      <c r="E211" s="14" t="s">
        <v>66</v>
      </c>
      <c r="F211" s="14" t="str">
        <f>IF(OR(F210="",D211=""),"", ROUND(PRODUCT(D211,F210)/100,2))</f>
        <v/>
      </c>
      <c r="G211" s="78" t="str">
        <f>IF(D211="", "Nurodykite taikomą PVM dydį", "")</f>
        <v>Nurodykite taikomą PVM dydį</v>
      </c>
    </row>
    <row r="212" spans="1:9" x14ac:dyDescent="0.25">
      <c r="E212" s="14" t="s">
        <v>67</v>
      </c>
      <c r="F212" s="14">
        <f>IF(ISBLANK(F211), "", ROUND(SUM(F210:F211),2))</f>
        <v>0</v>
      </c>
    </row>
  </sheetData>
  <sheetProtection algorithmName="SHA-512" hashValue="K5EFm70fRcFkL30QhM2j1j9OvBvBGvTJ0GWZm8ENx34zczYINoxkXGIll15czU2YiKdblZQmWpUwzioCJtlkRQ==" saltValue="1MQgTwgxuBQVj2TIQ18F5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210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211</v>
      </c>
      <c r="B5" s="41"/>
      <c r="C5" s="39" t="s">
        <v>212</v>
      </c>
      <c r="D5" s="40"/>
      <c r="E5" s="41"/>
      <c r="F5" s="39" t="s">
        <v>213</v>
      </c>
      <c r="G5" s="40"/>
      <c r="H5" s="41"/>
      <c r="I5" s="39" t="s">
        <v>214</v>
      </c>
      <c r="J5" s="41"/>
      <c r="K5" s="8" t="s">
        <v>215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216</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212</v>
      </c>
      <c r="D19" s="40"/>
      <c r="E19" s="41"/>
      <c r="F19" s="39" t="s">
        <v>217</v>
      </c>
      <c r="G19" s="40"/>
      <c r="H19" s="41"/>
      <c r="I19" s="60" t="s">
        <v>214</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218</v>
      </c>
      <c r="B33" s="27"/>
      <c r="C33" s="27"/>
      <c r="D33" s="27"/>
      <c r="E33" s="27"/>
      <c r="F33" s="27"/>
      <c r="G33" s="27"/>
      <c r="H33" s="27"/>
      <c r="I33" s="27"/>
      <c r="J33" s="27"/>
    </row>
    <row r="34" spans="1:10" ht="15.95" customHeight="1" thickBot="1" x14ac:dyDescent="0.3"/>
    <row r="35" spans="1:10" ht="15.95" customHeight="1" x14ac:dyDescent="0.25">
      <c r="A35" s="7" t="s">
        <v>29</v>
      </c>
      <c r="B35" s="56" t="s">
        <v>219</v>
      </c>
      <c r="C35" s="40"/>
      <c r="D35" s="40"/>
      <c r="E35" s="40"/>
      <c r="F35" s="40"/>
      <c r="G35" s="41"/>
      <c r="H35" s="57" t="s">
        <v>220</v>
      </c>
      <c r="I35" s="40"/>
      <c r="J35" s="58"/>
    </row>
    <row r="36" spans="1:10" ht="48" customHeight="1" x14ac:dyDescent="0.25">
      <c r="A36" s="19" t="s">
        <v>221</v>
      </c>
      <c r="B36" s="48" t="s">
        <v>222</v>
      </c>
      <c r="C36" s="43"/>
      <c r="D36" s="43"/>
      <c r="E36" s="43"/>
      <c r="F36" s="43"/>
      <c r="G36" s="26"/>
      <c r="H36" s="51"/>
      <c r="I36" s="43"/>
      <c r="J36" s="45"/>
    </row>
    <row r="37" spans="1:10" ht="48" customHeight="1" x14ac:dyDescent="0.25">
      <c r="A37" s="19" t="s">
        <v>223</v>
      </c>
      <c r="B37" s="48" t="s">
        <v>224</v>
      </c>
      <c r="C37" s="43"/>
      <c r="D37" s="43"/>
      <c r="E37" s="43"/>
      <c r="F37" s="43"/>
      <c r="G37" s="26"/>
      <c r="H37" s="51"/>
      <c r="I37" s="43"/>
      <c r="J37" s="45"/>
    </row>
    <row r="38" spans="1:10" ht="48" customHeight="1" x14ac:dyDescent="0.25">
      <c r="A38" s="19" t="s">
        <v>225</v>
      </c>
      <c r="B38" s="48" t="s">
        <v>226</v>
      </c>
      <c r="C38" s="43"/>
      <c r="D38" s="43"/>
      <c r="E38" s="43"/>
      <c r="F38" s="43"/>
      <c r="G38" s="26"/>
      <c r="H38" s="51"/>
      <c r="I38" s="43"/>
      <c r="J38" s="45"/>
    </row>
    <row r="39" spans="1:10" ht="48" customHeight="1" x14ac:dyDescent="0.25">
      <c r="A39" s="19" t="s">
        <v>227</v>
      </c>
      <c r="B39" s="48" t="s">
        <v>228</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229</v>
      </c>
      <c r="B48" s="27"/>
      <c r="C48" s="27"/>
      <c r="D48" s="27"/>
      <c r="E48" s="27"/>
      <c r="F48" s="27"/>
      <c r="G48" s="27"/>
      <c r="H48" s="27"/>
      <c r="I48" s="27"/>
      <c r="J48" s="27"/>
    </row>
    <row r="51" spans="1:10" x14ac:dyDescent="0.25">
      <c r="A51" s="47" t="s">
        <v>230</v>
      </c>
      <c r="B51" s="27"/>
      <c r="C51" s="27"/>
      <c r="D51" s="27"/>
      <c r="E51" s="53"/>
      <c r="F51" s="27"/>
      <c r="G51" s="27"/>
      <c r="H51" s="27"/>
      <c r="I51" s="27"/>
      <c r="J51" s="27"/>
    </row>
    <row r="53" spans="1:10" x14ac:dyDescent="0.25">
      <c r="A53" s="47" t="s">
        <v>231</v>
      </c>
      <c r="B53" s="27"/>
      <c r="C53" s="27"/>
      <c r="D53" s="27"/>
      <c r="E53" s="53"/>
      <c r="F53" s="27"/>
      <c r="G53" s="27"/>
      <c r="H53" s="27"/>
      <c r="I53" s="27"/>
      <c r="J53" s="27"/>
    </row>
    <row r="100" spans="1:1" ht="15.75" x14ac:dyDescent="0.25">
      <c r="A100" t="s">
        <v>232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2025-12-08T09:40:11Z</dcterms:modified>
</cp:coreProperties>
</file>