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atc2-my.sharepoint.com/personal/dariusp_vaatc_lt/Documents/Desktop/MBA sulyginimui/Po pastabų/"/>
    </mc:Choice>
  </mc:AlternateContent>
  <xr:revisionPtr revIDLastSave="0" documentId="8_{5E3AF637-AF0B-409A-A67F-ECB05F0A6CC2}" xr6:coauthVersionLast="47" xr6:coauthVersionMax="47" xr10:uidLastSave="{00000000-0000-0000-0000-000000000000}"/>
  <bookViews>
    <workbookView xWindow="-120" yWindow="-120" windowWidth="29040" windowHeight="15720" tabRatio="585" xr2:uid="{00000000-000D-0000-FFFF-FFFF00000000}"/>
  </bookViews>
  <sheets>
    <sheet name="Sheet2" sheetId="2" r:id="rId1"/>
  </sheets>
  <definedNames>
    <definedName name="_Hlk164959267" localSheetId="0">Sheet2!#REF!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" l="1"/>
  <c r="C14" i="2"/>
  <c r="C12" i="2"/>
  <c r="C8" i="2"/>
  <c r="I11" i="2"/>
  <c r="H11" i="2"/>
  <c r="G11" i="2"/>
  <c r="I9" i="2"/>
  <c r="H9" i="2"/>
  <c r="G9" i="2"/>
  <c r="F14" i="2"/>
  <c r="F12" i="2"/>
  <c r="F10" i="2"/>
  <c r="C7" i="2"/>
  <c r="G13" i="2"/>
  <c r="H13" i="2"/>
  <c r="I13" i="2"/>
  <c r="G12" i="2" l="1"/>
  <c r="H12" i="2"/>
  <c r="I12" i="2"/>
  <c r="G10" i="2"/>
  <c r="I10" i="2"/>
  <c r="G14" i="2"/>
  <c r="F8" i="2"/>
  <c r="F15" i="2" s="1"/>
  <c r="I7" i="2"/>
  <c r="H7" i="2"/>
  <c r="G7" i="2"/>
  <c r="G8" i="2" l="1"/>
  <c r="G15" i="2" s="1"/>
  <c r="H14" i="2"/>
  <c r="I14" i="2"/>
  <c r="H10" i="2"/>
  <c r="I8" i="2"/>
  <c r="H8" i="2"/>
  <c r="I15" i="2" l="1"/>
  <c r="H1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tc={3810E405-55AD-4804-AE91-4AEBFD029B2F}</author>
    <author>tc={BF5A0544-6F38-4075-B572-AF8B754A083A}</author>
    <author>tc={2E0C6BB5-0E9D-4C95-BAE2-141181810303}</author>
    <author>tc={4EA7C12B-2F5F-47FB-B300-D20A4453498F}</author>
    <author>tc={97DDD4F5-4F1C-43F9-82DB-4163A1AF2D3F}</author>
    <author>tc={BA2E162D-3D7F-4AE2-93BB-AF154D40A183}</author>
    <author>tc={1BC4A6CA-81C8-46C5-956F-90C13C604AA7}</author>
    <author>tc={562CF63B-AA85-45CE-81A4-B36EBBA22003}</author>
    <author>tc={D8AECCEA-98AF-492C-A804-F6773E82911A}</author>
    <author>tc={B2DD1A7C-FD79-4075-AA4A-E1942E188873}</author>
    <author>tc={4CBF378D-B45A-4469-ACBB-93736542C06B}</author>
  </authors>
  <commentList>
    <comment ref="C7" authorId="0" shapeId="0" xr:uid="{3810E405-55AD-4804-AE91-4AEBFD029B2F}">
      <text>
        <t xml:space="preserve">[Komentarų gija]
„Excel“ versija leidžia jums skaityti šią komentarų giją, tačiau visi jos taisymai bus pašalinti, jei failas atidaromas naudojant naujesnę „Excel“ versiją. Daugiau informacijos: https://go.microsoft.com/fwlink/?linkid=870924.
Komentaras:
    TS pavadinime parašyta MIŠRIŲ KOMUNALINIŲ ATLIEKŲ RŪŠIAVIMO LINIJOS PROJEKTAVIMO, TIEKIMO IR ĮRENGIMO DARBŲ </t>
      </text>
    </comment>
    <comment ref="B10" authorId="1" shapeId="0" xr:uid="{BF5A0544-6F38-4075-B572-AF8B754A083A}">
      <text>
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Minimalus mažinimo žingsnis?</t>
      </text>
    </comment>
    <comment ref="C10" authorId="2" shapeId="0" xr:uid="{2E0C6BB5-0E9D-4C95-BAE2-141181810303}">
      <text>
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TS pavadinime nurodyta MIŠRIŲ KOMUNALINIŲ ATLIEKŲ RŪŠIAVIMO LINIJOS PROJEKTAVIMO, TIEKIMO IR ĮRENGIMO DARBŲ PIRKIMAS                       Ka reiškia žingsnis? Ar ne tiksliau būtų parašyti pvz. minimalus pasiūlymo mažinimo žingsnis?</t>
      </text>
    </comment>
    <comment ref="N10" authorId="3" shapeId="0" xr:uid="{4EA7C12B-2F5F-47FB-B300-D20A4453498F}">
      <text>
        <t xml:space="preserve">[Komentarų gija]
„Excel“ versija leidžia jums skaityti šią komentarų giją, tačiau visi jos taisymai bus pašalinti, jei failas atidaromas naudojant naujesnę „Excel“ versiją. Daugiau informacijos: https://go.microsoft.com/fwlink/?linkid=870924.
Komentaras:
    TS pavadinime parašyta MIŠRIŲ KOMUNALINIŲ ATLIEKŲ RŪŠIAVIMO LINIJOS PROJEKTAVIMO, TIEKIMO IR ĮRENGIMO DARBŲ 
</t>
      </text>
    </comment>
    <comment ref="C11" authorId="4" shapeId="0" xr:uid="{97DDD4F5-4F1C-43F9-82DB-4163A1AF2D3F}">
      <text>
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Gal vertėtų nukreipti į TS konkretų punktą, kad tiekėjams būtų aišku?</t>
      </text>
    </comment>
    <comment ref="C12" authorId="5" shapeId="0" xr:uid="{BA2E162D-3D7F-4AE2-93BB-AF154D40A183}">
      <text>
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Ką reiškia žingsnis? Ar ne tiksliau būtų parašyti pvz. Minimalus pasiūlymo didinimo žingsnis?</t>
      </text>
    </comment>
    <comment ref="B14" authorId="6" shapeId="0" xr:uid="{1BC4A6CA-81C8-46C5-956F-90C13C604AA7}">
      <text>
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Čia neturėtų būti skaičius 4 pagal eiliškumą?</t>
      </text>
    </comment>
    <comment ref="C14" authorId="7" shapeId="0" xr:uid="{562CF63B-AA85-45CE-81A4-B36EBBA22003}">
      <text>
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Ką reiškia žingsnis? Ar ne tiksliau būtų parašyti pvz. minimalus pasiūlymo didinimo žingsnis?</t>
      </text>
    </comment>
    <comment ref="N14" authorId="8" shapeId="0" xr:uid="{D8AECCEA-98AF-492C-A804-F6773E82911A}">
      <text>
        <t xml:space="preserve">[Komentarų gija]
„Excel“ versija leidžia jums skaityti šią komentarų giją, tačiau visi jos taisymai bus pašalinti, jei failas atidaromas naudojant naujesnę „Excel“ versiją. Daugiau informacijos: https://go.microsoft.com/fwlink/?linkid=870924.
Komentaras:
    TS pavadinime nurodyta MIŠRIŲ KOMUNALINIŲ ATLIEKŲ RŪŠIAVIMO LINIJOS PROJEKTAVIMO, TIEKIMO IR ĮRENGIMO DARBŲ PIRKIMAS
</t>
      </text>
    </comment>
    <comment ref="N15" authorId="9" shapeId="0" xr:uid="{B2DD1A7C-FD79-4075-AA4A-E1942E188873}">
      <text>
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Gal vertėtų nukreipti į TS konkretų punktą, kad tiekėjams būtų aišku?</t>
      </text>
    </comment>
    <comment ref="N16" authorId="10" shapeId="0" xr:uid="{4CBF378D-B45A-4469-ACBB-93736542C06B}">
      <text>
        <t xml:space="preserve">[Komentarų gija]
„Excel“ versija leidžia jums skaityti šią komentarų giją, tačiau visi jos taisymai bus pašalinti, jei failas atidaromas naudojant naujesnę „Excel“ versiją. Daugiau informacijos: https://go.microsoft.com/fwlink/?linkid=870924.
Komentaras:
    Minimalus didinimo žingsnis?
</t>
      </text>
    </comment>
  </commentList>
</comments>
</file>

<file path=xl/sharedStrings.xml><?xml version="1.0" encoding="utf-8"?>
<sst xmlns="http://schemas.openxmlformats.org/spreadsheetml/2006/main" count="54" uniqueCount="34">
  <si>
    <t>Nr.</t>
  </si>
  <si>
    <t>Savybė</t>
  </si>
  <si>
    <t>Mato vnt.</t>
  </si>
  <si>
    <t>Reikalaujama minimali ar maksimali kriterijaus reikšmė</t>
  </si>
  <si>
    <t xml:space="preserve">Vertinimo kriterijaus lyginamasis svoris </t>
  </si>
  <si>
    <t xml:space="preserve">Tiekėjai ir pasiūlymai </t>
  </si>
  <si>
    <t>UAB „Tiekėjas1“</t>
  </si>
  <si>
    <t>UAB „Tiekėjas2“</t>
  </si>
  <si>
    <t>UAB „Tiekėjas3“</t>
  </si>
  <si>
    <t>Vertė, proc.</t>
  </si>
  <si>
    <t>Įverčiai,proc.</t>
  </si>
  <si>
    <t>Mato vnt. (pastabos)</t>
  </si>
  <si>
    <t>Tiekėjai ir pasiūlymai</t>
  </si>
  <si>
    <t>Eur</t>
  </si>
  <si>
    <t>proc.</t>
  </si>
  <si>
    <t> </t>
  </si>
  <si>
    <t>MKA rūšiavimo linijos projektavimo, gamybos ir įrengimo terminas (ne ilgiau nei 10 mėn.)</t>
  </si>
  <si>
    <t xml:space="preserve">mėn.  </t>
  </si>
  <si>
    <t>max 10 mėn.</t>
  </si>
  <si>
    <t>Pagrindinės savybės</t>
  </si>
  <si>
    <t xml:space="preserve">MKA rūšiavimo linijos projektavimo, gamybos ir įrengimo kaina </t>
  </si>
  <si>
    <t>Suminis medžiagų atskyrimo proc. ne mažiau nei 415 proc.</t>
  </si>
  <si>
    <t>min 415 proc.</t>
  </si>
  <si>
    <t>Garantijos terminas (ne mažiau 24 mėn.)</t>
  </si>
  <si>
    <t>min 24 mėn.</t>
  </si>
  <si>
    <t>Papildomos savybės</t>
  </si>
  <si>
    <t>MKA rūšiavimo linijos projektavimo, gamybos ir įrengimo terminas ne ilgiau nei 10 mėn. (Žingsnis 1 mėn.)</t>
  </si>
  <si>
    <t>mėn.</t>
  </si>
  <si>
    <t>Viso:</t>
  </si>
  <si>
    <t>Suminis medžiagų atskyrimo proc. ne mažiau nei 415 proc. (Žingsnis 5 proc.)</t>
  </si>
  <si>
    <t>Garantijos terminas - ne mažiau 24 mėn. (Žingsnis 6 mėn.)</t>
  </si>
  <si>
    <t>vid.</t>
  </si>
  <si>
    <r>
      <t>Pavyzdinė ekonominio naudingumo skaičiuoklė</t>
    </r>
    <r>
      <rPr>
        <sz val="11"/>
        <color theme="1"/>
        <rFont val="Times New Roman"/>
        <family val="1"/>
        <charset val="186"/>
      </rPr>
      <t xml:space="preserve"> (skaičiuojama automatiškai)</t>
    </r>
  </si>
  <si>
    <t>Duomenys įvedami ranka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</si>
</sst>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i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0"/>
      <name val="Times New Roman"/>
      <family val="1"/>
    </font>
    <font>
      <b/>
      <sz val="12"/>
      <color theme="0"/>
      <name val="Times New Roman"/>
      <family val="1"/>
    </font>
    <font>
      <i/>
      <sz val="11"/>
      <color rgb="FFFF0000"/>
      <name val="Times New Roman"/>
      <family val="1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2"/>
      <name val="Times New Roman"/>
      <family val="1"/>
    </font>
    <font>
      <sz val="12"/>
      <color theme="1"/>
      <name val="Calibri"/>
      <family val="2"/>
      <charset val="186"/>
      <scheme val="minor"/>
    </font>
    <font>
      <sz val="11"/>
      <color theme="1"/>
      <name val="Aptos"/>
      <family val="2"/>
      <charset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2" fontId="11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2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" fontId="9" fillId="0" borderId="0" xfId="0" applyNumberFormat="1" applyFont="1" applyAlignment="1">
      <alignment vertical="center"/>
    </xf>
    <xf numFmtId="2" fontId="9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2" fontId="10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2" fontId="11" fillId="0" borderId="0" xfId="0" applyNumberFormat="1" applyFont="1" applyAlignment="1">
      <alignment vertical="center" wrapText="1"/>
    </xf>
    <xf numFmtId="2" fontId="12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164" fontId="12" fillId="3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2" fontId="12" fillId="5" borderId="1" xfId="0" applyNumberFormat="1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0" xfId="0" applyNumberFormat="1" applyFont="1" applyAlignment="1">
      <alignment vertical="center" wrapText="1"/>
    </xf>
    <xf numFmtId="0" fontId="17" fillId="0" borderId="0" xfId="0" applyFont="1" applyAlignment="1">
      <alignment vertical="center"/>
    </xf>
    <xf numFmtId="0" fontId="16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2" fontId="16" fillId="2" borderId="1" xfId="0" applyNumberFormat="1" applyFont="1" applyFill="1" applyBorder="1" applyAlignment="1">
      <alignment horizontal="center" vertical="center" wrapText="1"/>
    </xf>
    <xf numFmtId="2" fontId="16" fillId="2" borderId="1" xfId="0" applyNumberFormat="1" applyFont="1" applyFill="1" applyBorder="1" applyAlignment="1">
      <alignment vertical="center" wrapText="1"/>
    </xf>
    <xf numFmtId="4" fontId="14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/>
    </xf>
    <xf numFmtId="0" fontId="3" fillId="4" borderId="2" xfId="0" applyFont="1" applyFill="1" applyBorder="1" applyAlignment="1">
      <alignment vertical="center" wrapText="1"/>
    </xf>
    <xf numFmtId="0" fontId="18" fillId="0" borderId="0" xfId="0" applyFont="1"/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" fontId="19" fillId="6" borderId="2" xfId="0" applyNumberFormat="1" applyFont="1" applyFill="1" applyBorder="1" applyAlignment="1">
      <alignment horizontal="center" vertical="center" wrapText="1"/>
    </xf>
    <xf numFmtId="4" fontId="19" fillId="6" borderId="3" xfId="0" applyNumberFormat="1" applyFont="1" applyFill="1" applyBorder="1" applyAlignment="1">
      <alignment horizontal="center" vertical="center" wrapText="1"/>
    </xf>
    <xf numFmtId="4" fontId="19" fillId="6" borderId="3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omas Laptikas" id="{A3B8CC5A-F02D-439B-BD83-F92F0A12A7C2}" userId="S::tomasl@vaatc.lt::8e71f3ff-e763-426a-9e44-ead3f11d7b71" providerId="AD"/>
</personList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7" dT="2025-12-02T11:47:13.49" personId="{A3B8CC5A-F02D-439B-BD83-F92F0A12A7C2}" id="{3810E405-55AD-4804-AE91-4AEBFD029B2F}">
    <text xml:space="preserve">TS pavadinime parašyta MIŠRIŲ KOMUNALINIŲ ATLIEKŲ RŪŠIAVIMO LINIJOS PROJEKTAVIMO, TIEKIMO IR ĮRENGIMO DARBŲ </text>
  </threadedComment>
  <threadedComment ref="B10" dT="2025-12-02T11:48:05.56" personId="{A3B8CC5A-F02D-439B-BD83-F92F0A12A7C2}" id="{BF5A0544-6F38-4075-B572-AF8B754A083A}">
    <text>Minimalus mažinimo žingsnis?</text>
  </threadedComment>
  <threadedComment ref="C10" dT="2025-12-02T11:41:30.94" personId="{A3B8CC5A-F02D-439B-BD83-F92F0A12A7C2}" id="{2E0C6BB5-0E9D-4C95-BAE2-141181810303}">
    <text>TS pavadinime nurodyta MIŠRIŲ KOMUNALINIŲ ATLIEKŲ RŪŠIAVIMO LINIJOS PROJEKTAVIMO, TIEKIMO IR ĮRENGIMO DARBŲ PIRKIMAS                       Ka reiškia žingsnis? Ar ne tiksliau būtų parašyti pvz. minimalus pasiūlymo mažinimo žingsnis?</text>
  </threadedComment>
  <threadedComment ref="N10" dT="2025-12-02T11:50:28.86" personId="{A3B8CC5A-F02D-439B-BD83-F92F0A12A7C2}" id="{4EA7C12B-2F5F-47FB-B300-D20A4453498F}">
    <text xml:space="preserve">TS pavadinime parašyta MIŠRIŲ KOMUNALINIŲ ATLIEKŲ RŪŠIAVIMO LINIJOS PROJEKTAVIMO, TIEKIMO IR ĮRENGIMO DARBŲ 
</text>
  </threadedComment>
  <threadedComment ref="C11" dT="2025-12-02T11:49:52.85" personId="{A3B8CC5A-F02D-439B-BD83-F92F0A12A7C2}" id="{97DDD4F5-4F1C-43F9-82DB-4163A1AF2D3F}" done="1">
    <text>Gal vertėtų nukreipti į TS konkretų punktą, kad tiekėjams būtų aišku?</text>
  </threadedComment>
  <threadedComment ref="C12" dT="2025-12-02T11:48:40.53" personId="{A3B8CC5A-F02D-439B-BD83-F92F0A12A7C2}" id="{BA2E162D-3D7F-4AE2-93BB-AF154D40A183}">
    <text>Ką reiškia žingsnis? Ar ne tiksliau būtų parašyti pvz. Minimalus pasiūlymo didinimo žingsnis?</text>
  </threadedComment>
  <threadedComment ref="B14" dT="2025-12-02T11:40:06.86" personId="{A3B8CC5A-F02D-439B-BD83-F92F0A12A7C2}" id="{1BC4A6CA-81C8-46C5-956F-90C13C604AA7}">
    <text>Čia neturėtų būti skaičius 4 pagal eiliškumą?</text>
  </threadedComment>
  <threadedComment ref="C14" dT="2025-12-02T11:49:21.74" personId="{A3B8CC5A-F02D-439B-BD83-F92F0A12A7C2}" id="{562CF63B-AA85-45CE-81A4-B36EBBA22003}">
    <text>Ką reiškia žingsnis? Ar ne tiksliau būtų parašyti pvz. minimalus pasiūlymo didinimo žingsnis?</text>
  </threadedComment>
  <threadedComment ref="N14" dT="2025-12-02T11:50:40.83" personId="{A3B8CC5A-F02D-439B-BD83-F92F0A12A7C2}" id="{D8AECCEA-98AF-492C-A804-F6773E82911A}">
    <text xml:space="preserve">TS pavadinime nurodyta MIŠRIŲ KOMUNALINIŲ ATLIEKŲ RŪŠIAVIMO LINIJOS PROJEKTAVIMO, TIEKIMO IR ĮRENGIMO DARBŲ PIRKIMAS
</text>
  </threadedComment>
  <threadedComment ref="N15" dT="2025-12-02T11:50:49.17" personId="{A3B8CC5A-F02D-439B-BD83-F92F0A12A7C2}" id="{B2DD1A7C-FD79-4075-AA4A-E1942E188873}">
    <text>Gal vertėtų nukreipti į TS konkretų punktą, kad tiekėjams būtų aišku?</text>
  </threadedComment>
  <threadedComment ref="N16" dT="2025-12-02T11:50:56.97" personId="{A3B8CC5A-F02D-439B-BD83-F92F0A12A7C2}" id="{4CBF378D-B45A-4469-ACBB-93736542C06B}">
    <text xml:space="preserve">Minimalus didinimo žingsnis?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E82DC-4E36-4F76-82FC-6D9357893E3F}">
  <dimension ref="B1:T43"/>
  <sheetViews>
    <sheetView tabSelected="1" zoomScale="85" zoomScaleNormal="85" workbookViewId="0">
      <selection activeCell="Q19" sqref="Q19"/>
    </sheetView>
  </sheetViews>
  <sheetFormatPr defaultColWidth="9.140625" defaultRowHeight="15.75" x14ac:dyDescent="0.25"/>
  <cols>
    <col min="1" max="1" width="6.140625" style="20" customWidth="1"/>
    <col min="2" max="2" width="7.42578125" style="14" customWidth="1"/>
    <col min="3" max="3" width="48.42578125" style="7" customWidth="1"/>
    <col min="4" max="4" width="9.42578125" style="14" customWidth="1"/>
    <col min="5" max="5" width="13.7109375" style="7" customWidth="1"/>
    <col min="6" max="6" width="11.42578125" style="14" customWidth="1"/>
    <col min="7" max="7" width="17.28515625" style="7" bestFit="1" customWidth="1"/>
    <col min="8" max="9" width="17.42578125" style="7" bestFit="1" customWidth="1"/>
    <col min="10" max="10" width="6.85546875" style="7" customWidth="1"/>
    <col min="11" max="11" width="5.5703125" style="7" customWidth="1"/>
    <col min="12" max="12" width="8.85546875" style="7" customWidth="1"/>
    <col min="13" max="13" width="8.140625" style="7" bestFit="1" customWidth="1"/>
    <col min="14" max="14" width="37.42578125" style="7" customWidth="1"/>
    <col min="15" max="15" width="11.140625" style="7" customWidth="1"/>
    <col min="16" max="16" width="22.85546875" style="7" customWidth="1"/>
    <col min="17" max="17" width="21.5703125" style="7" customWidth="1"/>
    <col min="18" max="18" width="22.42578125" style="7" customWidth="1"/>
    <col min="19" max="19" width="38.28515625" style="20" customWidth="1"/>
    <col min="20" max="20" width="13.42578125" style="20" customWidth="1"/>
    <col min="21" max="16384" width="9.140625" style="20"/>
  </cols>
  <sheetData>
    <row r="1" spans="2:19" ht="15" x14ac:dyDescent="0.25">
      <c r="B1" s="12"/>
      <c r="C1" s="3"/>
      <c r="D1" s="12"/>
      <c r="E1" s="3"/>
      <c r="F1" s="1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2:19" x14ac:dyDescent="0.25">
      <c r="B2" s="21" t="s">
        <v>32</v>
      </c>
      <c r="C2" s="21"/>
      <c r="D2" s="12"/>
      <c r="E2" s="3"/>
      <c r="F2" s="12"/>
      <c r="G2" s="3"/>
      <c r="H2" s="3"/>
      <c r="I2" s="3"/>
      <c r="J2" s="3"/>
      <c r="K2" s="21" t="s">
        <v>33</v>
      </c>
    </row>
    <row r="3" spans="2:19" x14ac:dyDescent="0.25">
      <c r="B3" s="12"/>
      <c r="C3" s="3"/>
      <c r="D3" s="12"/>
      <c r="E3" s="3"/>
      <c r="F3" s="12"/>
      <c r="G3" s="3"/>
      <c r="H3" s="3"/>
      <c r="I3" s="3"/>
      <c r="J3" s="3"/>
      <c r="L3" s="3"/>
      <c r="M3" s="3"/>
      <c r="N3" s="21"/>
      <c r="O3" s="3"/>
      <c r="P3" s="3"/>
      <c r="Q3" s="3"/>
      <c r="R3" s="3"/>
    </row>
    <row r="4" spans="2:19" ht="15" customHeight="1" x14ac:dyDescent="0.25">
      <c r="B4" s="83" t="s">
        <v>0</v>
      </c>
      <c r="C4" s="84" t="s">
        <v>1</v>
      </c>
      <c r="D4" s="60" t="s">
        <v>2</v>
      </c>
      <c r="E4" s="60" t="s">
        <v>3</v>
      </c>
      <c r="F4" s="60" t="s">
        <v>4</v>
      </c>
      <c r="G4" s="60" t="s">
        <v>5</v>
      </c>
      <c r="H4" s="60"/>
      <c r="I4" s="60"/>
      <c r="J4" s="34"/>
      <c r="K4" s="3"/>
      <c r="L4" s="3"/>
      <c r="M4" s="3"/>
      <c r="N4" s="3"/>
      <c r="O4" s="3"/>
      <c r="P4" s="3"/>
      <c r="Q4" s="3"/>
      <c r="R4" s="3"/>
    </row>
    <row r="5" spans="2:19" ht="30" customHeight="1" x14ac:dyDescent="0.25">
      <c r="B5" s="83"/>
      <c r="C5" s="84"/>
      <c r="D5" s="60"/>
      <c r="E5" s="60"/>
      <c r="F5" s="60"/>
      <c r="G5" s="41" t="s">
        <v>6</v>
      </c>
      <c r="H5" s="41" t="s">
        <v>7</v>
      </c>
      <c r="I5" s="41" t="s">
        <v>8</v>
      </c>
      <c r="J5" s="24"/>
      <c r="K5" s="67" t="s">
        <v>0</v>
      </c>
      <c r="L5" s="71" t="s">
        <v>9</v>
      </c>
      <c r="M5" s="74" t="s">
        <v>10</v>
      </c>
      <c r="N5" s="60" t="s">
        <v>1</v>
      </c>
      <c r="O5" s="60" t="s">
        <v>11</v>
      </c>
      <c r="P5" s="70" t="s">
        <v>12</v>
      </c>
      <c r="Q5" s="70"/>
      <c r="R5" s="70"/>
    </row>
    <row r="6" spans="2:19" ht="34.5" customHeight="1" x14ac:dyDescent="0.25">
      <c r="B6" s="83"/>
      <c r="C6" s="84"/>
      <c r="D6" s="60"/>
      <c r="E6" s="60"/>
      <c r="F6" s="60"/>
      <c r="G6" s="22"/>
      <c r="H6" s="22"/>
      <c r="I6" s="22"/>
      <c r="J6" s="24"/>
      <c r="K6" s="68"/>
      <c r="L6" s="72"/>
      <c r="M6" s="74"/>
      <c r="N6" s="60"/>
      <c r="O6" s="60"/>
      <c r="P6" s="65" t="s">
        <v>6</v>
      </c>
      <c r="Q6" s="65" t="s">
        <v>7</v>
      </c>
      <c r="R6" s="65" t="s">
        <v>8</v>
      </c>
    </row>
    <row r="7" spans="2:19" ht="39" customHeight="1" x14ac:dyDescent="0.25">
      <c r="B7" s="13"/>
      <c r="C7" s="1" t="str">
        <f>N10</f>
        <v xml:space="preserve">MKA rūšiavimo linijos projektavimo, gamybos ir įrengimo kaina </v>
      </c>
      <c r="D7" s="17" t="s">
        <v>13</v>
      </c>
      <c r="E7" s="22"/>
      <c r="F7" s="8"/>
      <c r="G7" s="23">
        <f>P10</f>
        <v>0</v>
      </c>
      <c r="H7" s="23">
        <f>Q10</f>
        <v>0</v>
      </c>
      <c r="I7" s="23">
        <f>R10</f>
        <v>0</v>
      </c>
      <c r="J7" s="35"/>
      <c r="K7" s="68"/>
      <c r="L7" s="72"/>
      <c r="M7" s="74"/>
      <c r="N7" s="60"/>
      <c r="O7" s="60"/>
      <c r="P7" s="66"/>
      <c r="Q7" s="66"/>
      <c r="R7" s="66"/>
    </row>
    <row r="8" spans="2:19" ht="39" customHeight="1" x14ac:dyDescent="0.25">
      <c r="B8" s="15">
        <v>1</v>
      </c>
      <c r="C8" s="11" t="str">
        <f>N10</f>
        <v xml:space="preserve">MKA rūšiavimo linijos projektavimo, gamybos ir įrengimo kaina </v>
      </c>
      <c r="D8" s="10" t="s">
        <v>14</v>
      </c>
      <c r="E8" s="11" t="s">
        <v>15</v>
      </c>
      <c r="F8" s="38">
        <f>$L$10*M10/100</f>
        <v>60</v>
      </c>
      <c r="G8" s="40" t="e">
        <f>MIN(G7:I7)/G7*F8</f>
        <v>#DIV/0!</v>
      </c>
      <c r="H8" s="40" t="e">
        <f>MIN(G7:I7)/H7*F8</f>
        <v>#DIV/0!</v>
      </c>
      <c r="I8" s="40" t="e">
        <f>MIN(G7:I7)/I7*F8</f>
        <v>#DIV/0!</v>
      </c>
      <c r="J8" s="36"/>
      <c r="K8" s="68"/>
      <c r="L8" s="72"/>
      <c r="M8" s="74"/>
      <c r="N8" s="60"/>
      <c r="O8" s="60"/>
      <c r="P8" s="8">
        <v>1</v>
      </c>
      <c r="Q8" s="8">
        <v>2</v>
      </c>
      <c r="R8" s="8">
        <v>3</v>
      </c>
    </row>
    <row r="9" spans="2:19" ht="42.75" customHeight="1" x14ac:dyDescent="0.25">
      <c r="B9" s="13"/>
      <c r="C9" s="1" t="s">
        <v>16</v>
      </c>
      <c r="D9" s="17" t="s">
        <v>17</v>
      </c>
      <c r="E9" s="8" t="s">
        <v>18</v>
      </c>
      <c r="F9" s="39"/>
      <c r="G9" s="23">
        <f>P14</f>
        <v>0</v>
      </c>
      <c r="H9" s="23">
        <f>Q14</f>
        <v>0</v>
      </c>
      <c r="I9" s="23">
        <f>R14</f>
        <v>0</v>
      </c>
      <c r="J9" s="35"/>
      <c r="K9" s="69"/>
      <c r="L9" s="73"/>
      <c r="M9" s="74"/>
      <c r="N9" s="10" t="s">
        <v>19</v>
      </c>
      <c r="O9" s="11" t="s">
        <v>15</v>
      </c>
      <c r="P9" s="10"/>
      <c r="Q9" s="10" t="s">
        <v>15</v>
      </c>
      <c r="R9" s="10" t="s">
        <v>15</v>
      </c>
      <c r="S9" s="50"/>
    </row>
    <row r="10" spans="2:19" ht="39" customHeight="1" x14ac:dyDescent="0.25">
      <c r="B10" s="15">
        <v>2</v>
      </c>
      <c r="C10" s="11" t="str">
        <f>N14</f>
        <v>MKA rūšiavimo linijos projektavimo, gamybos ir įrengimo terminas ne ilgiau nei 10 mėn. (Žingsnis 1 mėn.)</v>
      </c>
      <c r="D10" s="10" t="s">
        <v>14</v>
      </c>
      <c r="E10" s="10"/>
      <c r="F10" s="38">
        <f>M14</f>
        <v>5</v>
      </c>
      <c r="G10" s="40" t="e">
        <f>MIN(G9:I9)/G9*F10</f>
        <v>#DIV/0!</v>
      </c>
      <c r="H10" s="40" t="e">
        <f>MIN(G9:I9)/H9*F10</f>
        <v>#DIV/0!</v>
      </c>
      <c r="I10" s="40" t="e">
        <f>MIN(G9:I9)/I9*F10</f>
        <v>#DIV/0!</v>
      </c>
      <c r="J10" s="36"/>
      <c r="K10" s="79">
        <v>1</v>
      </c>
      <c r="L10" s="76">
        <v>60</v>
      </c>
      <c r="M10" s="77">
        <v>100</v>
      </c>
      <c r="N10" s="61" t="s">
        <v>20</v>
      </c>
      <c r="O10" s="63" t="s">
        <v>13</v>
      </c>
      <c r="P10" s="85">
        <v>0</v>
      </c>
      <c r="Q10" s="85">
        <v>0</v>
      </c>
      <c r="R10" s="85">
        <v>0</v>
      </c>
      <c r="S10" s="50"/>
    </row>
    <row r="11" spans="2:19" ht="30.75" customHeight="1" x14ac:dyDescent="0.25">
      <c r="B11" s="57"/>
      <c r="C11" s="1" t="s">
        <v>21</v>
      </c>
      <c r="D11" s="2"/>
      <c r="E11" s="8" t="s">
        <v>22</v>
      </c>
      <c r="F11" s="39"/>
      <c r="G11" s="23">
        <f>P15</f>
        <v>0</v>
      </c>
      <c r="H11" s="23">
        <f>Q15</f>
        <v>0</v>
      </c>
      <c r="I11" s="23">
        <f>R15</f>
        <v>0</v>
      </c>
      <c r="J11" s="36"/>
      <c r="K11" s="80"/>
      <c r="L11" s="76"/>
      <c r="M11" s="78"/>
      <c r="N11" s="62"/>
      <c r="O11" s="64"/>
      <c r="P11" s="86"/>
      <c r="Q11" s="86"/>
      <c r="R11" s="86"/>
      <c r="S11" s="50"/>
    </row>
    <row r="12" spans="2:19" ht="35.25" customHeight="1" x14ac:dyDescent="0.25">
      <c r="B12" s="15">
        <v>3</v>
      </c>
      <c r="C12" s="11" t="str">
        <f>N15</f>
        <v>Suminis medžiagų atskyrimo proc. ne mažiau nei 415 proc. (Žingsnis 5 proc.)</v>
      </c>
      <c r="D12" s="10" t="s">
        <v>14</v>
      </c>
      <c r="E12" s="10" t="s">
        <v>15</v>
      </c>
      <c r="F12" s="38">
        <f>M15</f>
        <v>30</v>
      </c>
      <c r="G12" s="40" t="e">
        <f>G11/MAX(G11:I11)*F12</f>
        <v>#DIV/0!</v>
      </c>
      <c r="H12" s="40" t="e">
        <f>H11/MAX(G11:I11)*F12</f>
        <v>#DIV/0!</v>
      </c>
      <c r="I12" s="40" t="e">
        <f>I11/MAX(G11:I11)*F12</f>
        <v>#DIV/0!</v>
      </c>
      <c r="J12" s="36"/>
      <c r="K12" s="53"/>
      <c r="L12" s="54"/>
      <c r="M12" s="52"/>
      <c r="N12" s="55"/>
      <c r="O12" s="56"/>
      <c r="P12" s="87"/>
      <c r="Q12" s="87"/>
      <c r="R12" s="87"/>
      <c r="S12" s="50"/>
    </row>
    <row r="13" spans="2:19" ht="23.25" customHeight="1" x14ac:dyDescent="0.25">
      <c r="B13" s="13"/>
      <c r="C13" s="1" t="s">
        <v>23</v>
      </c>
      <c r="D13" s="2" t="s">
        <v>17</v>
      </c>
      <c r="E13" s="8" t="s">
        <v>24</v>
      </c>
      <c r="F13" s="39"/>
      <c r="G13" s="23">
        <f>P16</f>
        <v>0</v>
      </c>
      <c r="H13" s="23">
        <f>Q16</f>
        <v>0</v>
      </c>
      <c r="I13" s="23">
        <f>R16</f>
        <v>0</v>
      </c>
      <c r="J13" s="35"/>
      <c r="K13" s="2"/>
      <c r="L13" s="58"/>
      <c r="M13" s="9"/>
      <c r="N13" s="10" t="s">
        <v>25</v>
      </c>
      <c r="O13" s="11" t="s">
        <v>15</v>
      </c>
      <c r="P13" s="88"/>
      <c r="Q13" s="88"/>
      <c r="R13" s="88"/>
      <c r="S13" s="50"/>
    </row>
    <row r="14" spans="2:19" ht="49.5" customHeight="1" x14ac:dyDescent="0.25">
      <c r="B14" s="15">
        <v>3</v>
      </c>
      <c r="C14" s="11" t="str">
        <f>N16</f>
        <v>Garantijos terminas - ne mažiau 24 mėn. (Žingsnis 6 mėn.)</v>
      </c>
      <c r="D14" s="10" t="s">
        <v>14</v>
      </c>
      <c r="E14" s="10" t="s">
        <v>15</v>
      </c>
      <c r="F14" s="38">
        <f>M16</f>
        <v>5</v>
      </c>
      <c r="G14" s="40" t="e">
        <f>G13/MAX(G13:I13)*F14</f>
        <v>#DIV/0!</v>
      </c>
      <c r="H14" s="40" t="e">
        <f>H13/MAX(G13:I13)*F14</f>
        <v>#DIV/0!</v>
      </c>
      <c r="I14" s="40" t="e">
        <f>I13/MAX(G13:I13)*F14</f>
        <v>#DIV/0!</v>
      </c>
      <c r="J14" s="36"/>
      <c r="K14" s="16">
        <v>2</v>
      </c>
      <c r="L14" s="81">
        <v>40</v>
      </c>
      <c r="M14" s="9">
        <v>5</v>
      </c>
      <c r="N14" s="1" t="s">
        <v>26</v>
      </c>
      <c r="O14" s="2" t="s">
        <v>27</v>
      </c>
      <c r="P14" s="89">
        <v>0</v>
      </c>
      <c r="Q14" s="89">
        <v>0</v>
      </c>
      <c r="R14" s="89">
        <v>0</v>
      </c>
      <c r="S14" s="51"/>
    </row>
    <row r="15" spans="2:19" s="44" customFormat="1" ht="49.5" customHeight="1" x14ac:dyDescent="0.25">
      <c r="B15" s="42"/>
      <c r="C15" s="45" t="s">
        <v>28</v>
      </c>
      <c r="D15" s="46" t="s">
        <v>14</v>
      </c>
      <c r="E15" s="47" t="s">
        <v>15</v>
      </c>
      <c r="F15" s="48">
        <f>F8+F10+F14+F12</f>
        <v>100</v>
      </c>
      <c r="G15" s="49" t="e">
        <f>G8+G10+G14+G12</f>
        <v>#DIV/0!</v>
      </c>
      <c r="H15" s="49" t="e">
        <f>H8+H10+H14+H12</f>
        <v>#DIV/0!</v>
      </c>
      <c r="I15" s="49" t="e">
        <f>I8+I10+I14+I12</f>
        <v>#DIV/0!</v>
      </c>
      <c r="J15" s="43"/>
      <c r="K15" s="16">
        <v>3</v>
      </c>
      <c r="L15" s="81"/>
      <c r="M15" s="9">
        <v>30</v>
      </c>
      <c r="N15" s="22" t="s">
        <v>29</v>
      </c>
      <c r="O15" s="2" t="s">
        <v>14</v>
      </c>
      <c r="P15" s="89">
        <v>0</v>
      </c>
      <c r="Q15" s="89">
        <v>0</v>
      </c>
      <c r="R15" s="89">
        <v>0</v>
      </c>
    </row>
    <row r="16" spans="2:19" ht="30" x14ac:dyDescent="0.25">
      <c r="B16" s="12"/>
      <c r="C16" s="3"/>
      <c r="D16" s="12"/>
      <c r="E16" s="3"/>
      <c r="F16" s="12"/>
      <c r="G16" s="25"/>
      <c r="H16" s="25"/>
      <c r="I16" s="25"/>
      <c r="J16" s="25"/>
      <c r="K16" s="16">
        <v>4</v>
      </c>
      <c r="L16" s="82"/>
      <c r="M16" s="9">
        <v>5</v>
      </c>
      <c r="N16" s="1" t="s">
        <v>30</v>
      </c>
      <c r="O16" s="2" t="s">
        <v>27</v>
      </c>
      <c r="P16" s="89">
        <v>0</v>
      </c>
      <c r="Q16" s="89">
        <v>0</v>
      </c>
      <c r="R16" s="89">
        <v>0</v>
      </c>
    </row>
    <row r="17" spans="2:18" ht="15" x14ac:dyDescent="0.25">
      <c r="B17" s="12"/>
      <c r="C17" s="4"/>
      <c r="D17" s="12"/>
      <c r="E17" s="3"/>
      <c r="F17" s="12"/>
      <c r="G17" s="3"/>
      <c r="H17" s="3"/>
      <c r="I17" s="3"/>
      <c r="J17" s="3"/>
      <c r="K17" s="3"/>
      <c r="L17" s="3"/>
      <c r="M17" s="3"/>
      <c r="N17" s="3"/>
      <c r="O17" s="3"/>
      <c r="P17" s="3"/>
      <c r="Q17" s="4"/>
      <c r="R17" s="3"/>
    </row>
    <row r="18" spans="2:18" x14ac:dyDescent="0.25">
      <c r="B18" s="12"/>
      <c r="C18" s="26"/>
      <c r="D18" s="18"/>
      <c r="E18" s="4"/>
      <c r="F18" s="18"/>
      <c r="G18" s="4"/>
      <c r="H18" s="4"/>
      <c r="I18" s="4"/>
      <c r="J18" s="4"/>
    </row>
    <row r="19" spans="2:18" ht="18" customHeight="1" x14ac:dyDescent="0.25">
      <c r="B19" s="12"/>
      <c r="C19" s="4"/>
      <c r="D19" s="18"/>
      <c r="E19" s="4"/>
      <c r="F19" s="18"/>
      <c r="G19" s="4"/>
      <c r="H19" s="4"/>
      <c r="I19" s="4"/>
      <c r="J19" s="4"/>
    </row>
    <row r="20" spans="2:18" x14ac:dyDescent="0.25">
      <c r="B20" s="12"/>
      <c r="C20" s="4"/>
      <c r="D20" s="18"/>
      <c r="E20" s="4"/>
      <c r="F20" s="18"/>
      <c r="G20" s="4"/>
      <c r="H20" s="4"/>
      <c r="I20" s="4"/>
      <c r="J20" s="4"/>
    </row>
    <row r="21" spans="2:18" ht="15" x14ac:dyDescent="0.25">
      <c r="B21" s="12"/>
      <c r="C21" s="4"/>
      <c r="D21" s="18"/>
      <c r="E21" s="5"/>
      <c r="F21" s="37"/>
      <c r="G21" s="5"/>
      <c r="H21" s="5"/>
      <c r="I21" s="5"/>
      <c r="J21" s="5"/>
      <c r="K21" s="20"/>
      <c r="L21" s="20"/>
      <c r="M21" s="20"/>
      <c r="N21" s="20"/>
      <c r="O21" s="20"/>
      <c r="P21" s="20"/>
      <c r="Q21" s="20"/>
      <c r="R21" s="20"/>
    </row>
    <row r="22" spans="2:18" ht="15" x14ac:dyDescent="0.25">
      <c r="B22" s="12"/>
      <c r="C22" s="4"/>
      <c r="D22" s="18"/>
      <c r="E22" s="5"/>
      <c r="F22" s="37"/>
      <c r="G22" s="5"/>
      <c r="H22" s="5"/>
      <c r="I22" s="5"/>
      <c r="J22" s="5"/>
      <c r="K22" s="20"/>
      <c r="L22" s="20"/>
      <c r="M22" s="20"/>
      <c r="N22" s="20"/>
      <c r="O22" s="20"/>
      <c r="P22" s="20"/>
      <c r="Q22" s="20"/>
      <c r="R22" s="20"/>
    </row>
    <row r="23" spans="2:18" ht="15" x14ac:dyDescent="0.25">
      <c r="B23" s="12"/>
      <c r="C23" s="4"/>
      <c r="D23" s="18"/>
      <c r="E23" s="5"/>
      <c r="F23" s="37"/>
      <c r="G23" s="27"/>
      <c r="H23" s="27"/>
      <c r="I23" s="27"/>
      <c r="J23" s="27"/>
      <c r="K23" s="20"/>
      <c r="L23" s="20"/>
      <c r="M23" s="20"/>
      <c r="N23" s="20"/>
      <c r="O23" s="20"/>
      <c r="P23" s="20"/>
      <c r="Q23" s="20"/>
      <c r="R23" s="20"/>
    </row>
    <row r="24" spans="2:18" ht="15" x14ac:dyDescent="0.25">
      <c r="B24" s="12"/>
      <c r="C24" s="4"/>
      <c r="D24" s="18"/>
      <c r="E24" s="5"/>
      <c r="F24" s="37"/>
      <c r="G24" s="5"/>
      <c r="H24" s="5"/>
      <c r="I24" s="5"/>
      <c r="J24" s="5"/>
      <c r="K24" s="20"/>
      <c r="L24" s="20"/>
      <c r="M24" s="20"/>
      <c r="N24" s="20"/>
      <c r="O24" s="20"/>
      <c r="P24" s="20"/>
      <c r="Q24" s="20"/>
      <c r="R24" s="20"/>
    </row>
    <row r="25" spans="2:18" x14ac:dyDescent="0.25">
      <c r="C25" s="28"/>
      <c r="D25" s="19"/>
      <c r="E25" s="6"/>
      <c r="F25" s="33"/>
      <c r="G25" s="29"/>
      <c r="H25" s="29"/>
      <c r="I25" s="29"/>
      <c r="J25" s="29"/>
      <c r="K25" s="20"/>
      <c r="L25" s="20"/>
      <c r="M25" s="20"/>
      <c r="N25" s="20"/>
      <c r="O25" s="20"/>
      <c r="P25" s="20"/>
      <c r="Q25" s="20"/>
      <c r="R25" s="20"/>
    </row>
    <row r="26" spans="2:18" x14ac:dyDescent="0.25">
      <c r="C26" s="28"/>
      <c r="D26" s="19"/>
      <c r="E26" s="6"/>
      <c r="F26" s="33"/>
      <c r="G26" s="6"/>
      <c r="H26" s="6"/>
      <c r="I26" s="6"/>
      <c r="J26" s="6"/>
      <c r="K26" s="20"/>
      <c r="L26" s="20"/>
      <c r="M26" s="20"/>
      <c r="N26" s="20"/>
      <c r="O26" s="20"/>
      <c r="P26" s="20"/>
      <c r="Q26" s="20"/>
      <c r="R26" s="20"/>
    </row>
    <row r="27" spans="2:18" x14ac:dyDescent="0.25">
      <c r="C27" s="28"/>
      <c r="D27" s="19"/>
      <c r="E27" s="6"/>
      <c r="F27" s="33"/>
      <c r="G27" s="6"/>
      <c r="H27" s="6"/>
      <c r="I27" s="6"/>
      <c r="J27" s="6"/>
      <c r="K27" s="20"/>
      <c r="L27" s="20"/>
      <c r="M27" s="20"/>
      <c r="N27" s="20"/>
      <c r="O27" s="20"/>
      <c r="P27" s="20"/>
      <c r="Q27" s="20"/>
      <c r="R27" s="20"/>
    </row>
    <row r="28" spans="2:18" x14ac:dyDescent="0.25">
      <c r="C28" s="28"/>
      <c r="D28" s="19"/>
      <c r="E28" s="6"/>
      <c r="F28" s="33"/>
      <c r="G28" s="6"/>
      <c r="H28" s="6"/>
      <c r="I28" s="6"/>
      <c r="J28" s="6"/>
      <c r="K28" s="20"/>
      <c r="L28" s="20"/>
      <c r="M28" s="20"/>
      <c r="N28" s="20"/>
      <c r="O28" s="20"/>
      <c r="P28" s="20"/>
      <c r="Q28" s="20"/>
      <c r="R28" s="20"/>
    </row>
    <row r="29" spans="2:18" x14ac:dyDescent="0.25">
      <c r="C29" s="28"/>
      <c r="D29" s="19"/>
      <c r="E29" s="6"/>
      <c r="F29" s="33"/>
      <c r="G29" s="6"/>
      <c r="H29" s="6"/>
      <c r="I29" s="6"/>
      <c r="J29" s="6"/>
      <c r="K29" s="20"/>
      <c r="L29" s="20"/>
      <c r="M29" s="20"/>
      <c r="N29" s="20"/>
      <c r="O29" s="20"/>
      <c r="P29" s="20"/>
      <c r="Q29" s="20"/>
      <c r="R29" s="20"/>
    </row>
    <row r="30" spans="2:18" x14ac:dyDescent="0.25">
      <c r="C30" s="28"/>
      <c r="D30" s="19"/>
      <c r="E30" s="6"/>
      <c r="F30" s="33"/>
      <c r="G30" s="6"/>
      <c r="H30" s="6"/>
      <c r="I30" s="6"/>
      <c r="J30" s="6"/>
      <c r="K30" s="20"/>
      <c r="L30" s="20"/>
      <c r="M30" s="20"/>
      <c r="N30" s="20"/>
      <c r="O30" s="20"/>
      <c r="P30" s="20"/>
      <c r="Q30" s="20"/>
      <c r="R30" s="20"/>
    </row>
    <row r="31" spans="2:18" x14ac:dyDescent="0.25">
      <c r="C31" s="28"/>
      <c r="D31" s="19"/>
      <c r="E31" s="6"/>
      <c r="F31" s="33"/>
      <c r="G31" s="6"/>
      <c r="H31" s="6"/>
      <c r="I31" s="6"/>
      <c r="J31" s="6"/>
      <c r="K31" s="20"/>
      <c r="L31" s="20"/>
      <c r="M31" s="20"/>
      <c r="N31" s="20"/>
      <c r="O31" s="20"/>
      <c r="P31" s="20"/>
      <c r="Q31" s="20"/>
      <c r="R31" s="20"/>
    </row>
    <row r="32" spans="2:18" x14ac:dyDescent="0.25">
      <c r="C32" s="28"/>
      <c r="D32" s="19"/>
      <c r="E32" s="75"/>
      <c r="F32" s="75"/>
      <c r="G32" s="6"/>
      <c r="H32" s="30"/>
      <c r="I32" s="6"/>
      <c r="J32" s="6"/>
      <c r="K32" s="20"/>
      <c r="L32" s="20"/>
      <c r="M32" s="20"/>
      <c r="N32" s="20"/>
      <c r="O32" s="20"/>
      <c r="P32" s="20"/>
      <c r="Q32" s="20"/>
      <c r="R32" s="20"/>
    </row>
    <row r="33" spans="3:20" x14ac:dyDescent="0.25">
      <c r="C33" s="28"/>
      <c r="D33" s="19"/>
      <c r="E33" s="33"/>
      <c r="F33" s="33"/>
      <c r="G33" s="6"/>
      <c r="H33" s="30"/>
      <c r="I33" s="6"/>
      <c r="J33" s="6"/>
      <c r="K33" s="20"/>
      <c r="L33" s="20"/>
      <c r="M33" s="20"/>
      <c r="N33" s="20"/>
      <c r="O33" s="20"/>
      <c r="P33" s="20"/>
      <c r="Q33" s="20"/>
      <c r="R33" s="20"/>
    </row>
    <row r="34" spans="3:20" x14ac:dyDescent="0.25">
      <c r="C34" s="28"/>
      <c r="D34" s="19"/>
      <c r="E34" s="75"/>
      <c r="F34" s="75"/>
      <c r="G34" s="6"/>
      <c r="H34" s="30"/>
      <c r="I34" s="6"/>
      <c r="J34" s="6"/>
      <c r="K34" s="20"/>
      <c r="L34" s="20"/>
      <c r="M34" s="20"/>
      <c r="N34" s="20"/>
      <c r="O34" s="20"/>
      <c r="P34" s="20"/>
      <c r="Q34" s="20"/>
      <c r="R34" s="20"/>
    </row>
    <row r="35" spans="3:20" x14ac:dyDescent="0.25">
      <c r="C35" s="28"/>
      <c r="D35" s="19"/>
      <c r="E35" s="6"/>
      <c r="F35" s="33" t="s">
        <v>31</v>
      </c>
      <c r="G35" s="31"/>
      <c r="H35" s="32"/>
      <c r="I35" s="6"/>
      <c r="J35" s="6"/>
      <c r="K35" s="6"/>
      <c r="L35" s="6"/>
      <c r="M35" s="6"/>
      <c r="N35" s="6"/>
      <c r="O35" s="6"/>
      <c r="P35" s="6"/>
      <c r="Q35" s="6"/>
      <c r="R35" s="6"/>
    </row>
    <row r="36" spans="3:20" x14ac:dyDescent="0.25">
      <c r="C36" s="28"/>
      <c r="D36" s="19"/>
      <c r="E36" s="6"/>
      <c r="F36" s="33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T36" s="59"/>
    </row>
    <row r="37" spans="3:20" x14ac:dyDescent="0.25">
      <c r="C37" s="28"/>
      <c r="D37" s="19"/>
      <c r="E37" s="6"/>
      <c r="F37" s="33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T37" s="59"/>
    </row>
    <row r="38" spans="3:20" x14ac:dyDescent="0.25">
      <c r="C38" s="28"/>
      <c r="D38" s="19"/>
      <c r="E38" s="6"/>
      <c r="F38" s="33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T38" s="59"/>
    </row>
    <row r="39" spans="3:20" x14ac:dyDescent="0.25">
      <c r="C39" s="28"/>
      <c r="D39" s="19"/>
      <c r="E39" s="6"/>
      <c r="F39" s="33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T39" s="59"/>
    </row>
    <row r="40" spans="3:20" x14ac:dyDescent="0.25">
      <c r="C40" s="28"/>
      <c r="D40" s="19"/>
      <c r="E40" s="6"/>
      <c r="F40" s="33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T40" s="59"/>
    </row>
    <row r="41" spans="3:20" x14ac:dyDescent="0.25">
      <c r="C41" s="28"/>
      <c r="D41" s="19"/>
      <c r="E41" s="6"/>
      <c r="F41" s="33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T41" s="59"/>
    </row>
    <row r="42" spans="3:20" x14ac:dyDescent="0.25">
      <c r="C42" s="28"/>
      <c r="D42" s="19"/>
      <c r="E42" s="6"/>
      <c r="F42" s="33"/>
      <c r="G42" s="6"/>
      <c r="H42" s="6"/>
      <c r="I42" s="6"/>
      <c r="J42" s="6"/>
      <c r="K42" s="6"/>
      <c r="L42" s="6"/>
      <c r="M42" s="6"/>
      <c r="P42" s="6"/>
      <c r="Q42" s="6"/>
      <c r="R42" s="6"/>
    </row>
    <row r="43" spans="3:20" x14ac:dyDescent="0.25">
      <c r="E43" s="6"/>
      <c r="F43" s="33"/>
      <c r="G43" s="6"/>
      <c r="H43" s="6"/>
      <c r="I43" s="6"/>
      <c r="J43" s="6"/>
      <c r="K43" s="6"/>
      <c r="L43" s="6"/>
      <c r="M43" s="6"/>
      <c r="P43" s="6"/>
      <c r="Q43" s="6"/>
      <c r="R43" s="6"/>
    </row>
  </sheetData>
  <mergeCells count="26">
    <mergeCell ref="B4:B6"/>
    <mergeCell ref="C4:C6"/>
    <mergeCell ref="D4:D6"/>
    <mergeCell ref="E4:E6"/>
    <mergeCell ref="F4:F6"/>
    <mergeCell ref="E32:F32"/>
    <mergeCell ref="E34:F34"/>
    <mergeCell ref="L10:L11"/>
    <mergeCell ref="M10:M11"/>
    <mergeCell ref="K10:K11"/>
    <mergeCell ref="L14:L16"/>
    <mergeCell ref="R10:R11"/>
    <mergeCell ref="G4:I4"/>
    <mergeCell ref="N10:N11"/>
    <mergeCell ref="O10:O11"/>
    <mergeCell ref="P6:P7"/>
    <mergeCell ref="Q6:Q7"/>
    <mergeCell ref="P10:P11"/>
    <mergeCell ref="Q10:Q11"/>
    <mergeCell ref="R6:R7"/>
    <mergeCell ref="K5:K9"/>
    <mergeCell ref="O5:O8"/>
    <mergeCell ref="P5:R5"/>
    <mergeCell ref="L5:L9"/>
    <mergeCell ref="M5:M9"/>
    <mergeCell ref="N5:N8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28E904401A18D04F9B0B2A67D419BE9B" ma:contentTypeVersion="3" ma:contentTypeDescription="Kurkite naują dokumentą." ma:contentTypeScope="" ma:versionID="a3579ad39678bc6a1e039f7e55cc97cd">
  <xsd:schema xmlns:xsd="http://www.w3.org/2001/XMLSchema" xmlns:xs="http://www.w3.org/2001/XMLSchema" xmlns:p="http://schemas.microsoft.com/office/2006/metadata/properties" xmlns:ns2="2d389f7a-0ca2-42ce-843d-bea8db863445" targetNamespace="http://schemas.microsoft.com/office/2006/metadata/properties" ma:root="true" ma:fieldsID="2ec66e25135222a844f6d19cb4e92cc8" ns2:_="">
    <xsd:import namespace="2d389f7a-0ca2-42ce-843d-bea8db8634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89f7a-0ca2-42ce-843d-bea8db8634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9EB466-2B23-41A8-B5F7-C7B12FD7E1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00A7F0-5A32-41EC-9F4D-B9231D8E75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389f7a-0ca2-42ce-843d-bea8db8634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F5453D-E011-4C44-954D-83A2B05EB58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Aurimas Uldukis</dc:creator>
  <cp:keywords/>
  <dc:description/>
  <cp:lastModifiedBy>vvv</cp:lastModifiedBy>
  <cp:revision/>
  <dcterms:created xsi:type="dcterms:W3CDTF">2017-06-14T05:49:16Z</dcterms:created>
  <dcterms:modified xsi:type="dcterms:W3CDTF">2025-12-05T12:19:15Z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0x01010028E904401A18D04F9B0B2A67D419BE9B</vt:lpwstr>
  </property>
</Properties>
</file>