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Priemonės alerginių ir imuninių ligų diagnostikai 4078-2\CVPIS\"/>
    </mc:Choice>
  </mc:AlternateContent>
  <xr:revisionPtr revIDLastSave="0" documentId="13_ncr:1_{4F6EBD90-0D88-4AE1-B576-165A8FE5C63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787" i="1" l="1"/>
  <c r="G786" i="1"/>
  <c r="G787" i="1" s="1"/>
  <c r="G788" i="1" s="1"/>
  <c r="G784" i="1"/>
  <c r="H786" i="1" s="1"/>
  <c r="H774" i="1"/>
  <c r="H773" i="1"/>
  <c r="G773" i="1"/>
  <c r="G774" i="1" s="1"/>
  <c r="G775" i="1" s="1"/>
  <c r="G772" i="1"/>
  <c r="H762" i="1"/>
  <c r="H761" i="1"/>
  <c r="G761" i="1"/>
  <c r="G762" i="1" s="1"/>
  <c r="G763" i="1" s="1"/>
  <c r="G760" i="1"/>
  <c r="H750" i="1"/>
  <c r="H749" i="1"/>
  <c r="G749" i="1"/>
  <c r="G750" i="1" s="1"/>
  <c r="G751" i="1" s="1"/>
  <c r="G748" i="1"/>
  <c r="H738" i="1"/>
  <c r="H737" i="1"/>
  <c r="G737" i="1"/>
  <c r="G738" i="1" s="1"/>
  <c r="G739" i="1" s="1"/>
  <c r="G736" i="1"/>
  <c r="H726" i="1"/>
  <c r="H725" i="1"/>
  <c r="G725" i="1"/>
  <c r="G726" i="1" s="1"/>
  <c r="G727" i="1" s="1"/>
  <c r="G724" i="1"/>
  <c r="H714" i="1"/>
  <c r="H713" i="1"/>
  <c r="G713" i="1"/>
  <c r="G714" i="1" s="1"/>
  <c r="G715" i="1" s="1"/>
  <c r="G712" i="1"/>
  <c r="H702" i="1"/>
  <c r="H701" i="1"/>
  <c r="G701" i="1"/>
  <c r="G702" i="1" s="1"/>
  <c r="G703" i="1" s="1"/>
  <c r="G700" i="1"/>
  <c r="H690" i="1"/>
  <c r="H689" i="1"/>
  <c r="G689" i="1"/>
  <c r="G690" i="1" s="1"/>
  <c r="G691" i="1" s="1"/>
  <c r="G688" i="1"/>
  <c r="H678" i="1"/>
  <c r="H677" i="1"/>
  <c r="G677" i="1"/>
  <c r="G678" i="1" s="1"/>
  <c r="G679" i="1" s="1"/>
  <c r="G676" i="1"/>
  <c r="H666" i="1"/>
  <c r="H665" i="1"/>
  <c r="G665" i="1"/>
  <c r="G666" i="1" s="1"/>
  <c r="G667" i="1" s="1"/>
  <c r="G662" i="1"/>
  <c r="H652" i="1"/>
  <c r="H651" i="1"/>
  <c r="G651" i="1"/>
  <c r="G652" i="1" s="1"/>
  <c r="G653" i="1" s="1"/>
  <c r="G649" i="1"/>
  <c r="H639" i="1"/>
  <c r="H638" i="1"/>
  <c r="G638" i="1"/>
  <c r="G639" i="1" s="1"/>
  <c r="G640" i="1" s="1"/>
  <c r="G637" i="1"/>
  <c r="H627" i="1"/>
  <c r="H626" i="1"/>
  <c r="G626" i="1"/>
  <c r="G627" i="1" s="1"/>
  <c r="G628" i="1" s="1"/>
  <c r="G625" i="1"/>
  <c r="H615" i="1"/>
  <c r="H614" i="1"/>
  <c r="G614" i="1"/>
  <c r="G615" i="1" s="1"/>
  <c r="G616" i="1" s="1"/>
  <c r="G613" i="1"/>
  <c r="H603" i="1"/>
  <c r="H602" i="1"/>
  <c r="G602" i="1"/>
  <c r="G603" i="1" s="1"/>
  <c r="G604" i="1" s="1"/>
  <c r="G601" i="1"/>
  <c r="H591" i="1"/>
  <c r="H590" i="1"/>
  <c r="G590" i="1"/>
  <c r="G591" i="1" s="1"/>
  <c r="G592" i="1" s="1"/>
  <c r="G589" i="1"/>
  <c r="H579" i="1"/>
  <c r="H578" i="1"/>
  <c r="G578" i="1"/>
  <c r="G579" i="1" s="1"/>
  <c r="G580" i="1" s="1"/>
  <c r="G577" i="1"/>
  <c r="H567" i="1"/>
  <c r="H566" i="1"/>
  <c r="G566" i="1"/>
  <c r="G567" i="1" s="1"/>
  <c r="G568" i="1" s="1"/>
  <c r="G565" i="1"/>
  <c r="H555" i="1"/>
  <c r="H554" i="1"/>
  <c r="G554" i="1"/>
  <c r="G555" i="1" s="1"/>
  <c r="G556" i="1" s="1"/>
  <c r="G553" i="1"/>
  <c r="H543" i="1"/>
  <c r="H542" i="1"/>
  <c r="G542" i="1"/>
  <c r="G543" i="1" s="1"/>
  <c r="G544" i="1" s="1"/>
  <c r="G541" i="1"/>
  <c r="H531" i="1"/>
  <c r="H530" i="1"/>
  <c r="G530" i="1"/>
  <c r="G531" i="1" s="1"/>
  <c r="G532" i="1" s="1"/>
  <c r="G529" i="1"/>
  <c r="H519" i="1"/>
  <c r="H518" i="1"/>
  <c r="G518" i="1"/>
  <c r="G519" i="1" s="1"/>
  <c r="G520" i="1" s="1"/>
  <c r="G517" i="1"/>
  <c r="H507" i="1"/>
  <c r="H506" i="1"/>
  <c r="G506" i="1"/>
  <c r="G507" i="1" s="1"/>
  <c r="G508" i="1" s="1"/>
  <c r="G505" i="1"/>
  <c r="H495" i="1"/>
  <c r="H494" i="1"/>
  <c r="G494" i="1"/>
  <c r="G495" i="1" s="1"/>
  <c r="G496" i="1" s="1"/>
  <c r="G493" i="1"/>
  <c r="H483" i="1"/>
  <c r="H482" i="1"/>
  <c r="G482" i="1"/>
  <c r="G483" i="1" s="1"/>
  <c r="G484" i="1" s="1"/>
  <c r="G481" i="1"/>
  <c r="H471" i="1"/>
  <c r="H470" i="1"/>
  <c r="G470" i="1"/>
  <c r="G471" i="1" s="1"/>
  <c r="G472" i="1" s="1"/>
  <c r="G469" i="1"/>
  <c r="H459" i="1"/>
  <c r="H458" i="1"/>
  <c r="G458" i="1"/>
  <c r="G459" i="1" s="1"/>
  <c r="G460" i="1" s="1"/>
  <c r="G457" i="1"/>
  <c r="H447" i="1"/>
  <c r="H446" i="1"/>
  <c r="G446" i="1"/>
  <c r="G447" i="1" s="1"/>
  <c r="G448" i="1" s="1"/>
  <c r="G445" i="1"/>
  <c r="H435" i="1"/>
  <c r="H434" i="1"/>
  <c r="G434" i="1"/>
  <c r="G435" i="1" s="1"/>
  <c r="G436" i="1" s="1"/>
  <c r="G433" i="1"/>
  <c r="H423" i="1"/>
  <c r="H422" i="1"/>
  <c r="G422" i="1"/>
  <c r="G423" i="1" s="1"/>
  <c r="G424" i="1" s="1"/>
  <c r="G421" i="1"/>
  <c r="H411" i="1"/>
  <c r="H410" i="1"/>
  <c r="G410" i="1"/>
  <c r="G411" i="1" s="1"/>
  <c r="G412" i="1" s="1"/>
  <c r="G409" i="1"/>
  <c r="H399" i="1"/>
  <c r="H398" i="1"/>
  <c r="G398" i="1"/>
  <c r="G399" i="1" s="1"/>
  <c r="G400" i="1" s="1"/>
  <c r="G397" i="1"/>
  <c r="H387" i="1"/>
  <c r="H386" i="1"/>
  <c r="G386" i="1"/>
  <c r="G387" i="1" s="1"/>
  <c r="G388" i="1" s="1"/>
  <c r="G385" i="1"/>
  <c r="H375" i="1"/>
  <c r="H374" i="1"/>
  <c r="G374" i="1"/>
  <c r="G375" i="1" s="1"/>
  <c r="G376" i="1" s="1"/>
  <c r="G373" i="1"/>
  <c r="H363" i="1"/>
  <c r="H362" i="1"/>
  <c r="G362" i="1"/>
  <c r="G363" i="1" s="1"/>
  <c r="G364" i="1" s="1"/>
  <c r="G361" i="1"/>
  <c r="H351" i="1"/>
  <c r="H350" i="1"/>
  <c r="G350" i="1"/>
  <c r="G351" i="1" s="1"/>
  <c r="G352" i="1" s="1"/>
  <c r="G349" i="1"/>
  <c r="H339" i="1"/>
  <c r="H338" i="1"/>
  <c r="G338" i="1"/>
  <c r="G339" i="1" s="1"/>
  <c r="G340" i="1" s="1"/>
  <c r="G337" i="1"/>
  <c r="H327" i="1"/>
  <c r="H326" i="1"/>
  <c r="G326" i="1"/>
  <c r="G327" i="1" s="1"/>
  <c r="G328" i="1" s="1"/>
  <c r="G325" i="1"/>
  <c r="H315" i="1"/>
  <c r="H314" i="1"/>
  <c r="G314" i="1"/>
  <c r="G315" i="1" s="1"/>
  <c r="G316" i="1" s="1"/>
  <c r="G313" i="1"/>
  <c r="H303" i="1"/>
  <c r="H302" i="1"/>
  <c r="G302" i="1"/>
  <c r="G303" i="1" s="1"/>
  <c r="G304" i="1" s="1"/>
  <c r="G301" i="1"/>
  <c r="H291" i="1"/>
  <c r="H290" i="1"/>
  <c r="G290" i="1"/>
  <c r="G291" i="1" s="1"/>
  <c r="G292" i="1" s="1"/>
  <c r="G289" i="1"/>
  <c r="H279" i="1"/>
  <c r="H278" i="1"/>
  <c r="G278" i="1"/>
  <c r="G279" i="1" s="1"/>
  <c r="G280" i="1" s="1"/>
  <c r="G277" i="1"/>
  <c r="H267" i="1"/>
  <c r="H266" i="1"/>
  <c r="G266" i="1"/>
  <c r="G267" i="1" s="1"/>
  <c r="G268" i="1" s="1"/>
  <c r="G265" i="1"/>
  <c r="H255" i="1"/>
  <c r="H254" i="1"/>
  <c r="G254" i="1"/>
  <c r="G255" i="1" s="1"/>
  <c r="G256" i="1" s="1"/>
  <c r="G253" i="1"/>
  <c r="H243" i="1"/>
  <c r="H242" i="1"/>
  <c r="G242" i="1"/>
  <c r="G243" i="1" s="1"/>
  <c r="G244" i="1" s="1"/>
  <c r="G241" i="1"/>
  <c r="H231" i="1"/>
  <c r="H230" i="1"/>
  <c r="G230" i="1"/>
  <c r="G231" i="1" s="1"/>
  <c r="G232" i="1" s="1"/>
  <c r="G229" i="1"/>
  <c r="H219" i="1"/>
  <c r="H218" i="1"/>
  <c r="G218" i="1"/>
  <c r="G219" i="1" s="1"/>
  <c r="G220" i="1" s="1"/>
  <c r="G217" i="1"/>
  <c r="H207" i="1"/>
  <c r="H206" i="1"/>
  <c r="G206" i="1"/>
  <c r="G207" i="1" s="1"/>
  <c r="G208" i="1" s="1"/>
  <c r="G205" i="1"/>
  <c r="H195" i="1"/>
  <c r="H194" i="1"/>
  <c r="G194" i="1"/>
  <c r="G195" i="1" s="1"/>
  <c r="G196" i="1" s="1"/>
  <c r="G193" i="1"/>
  <c r="H183" i="1"/>
  <c r="H182" i="1"/>
  <c r="G182" i="1"/>
  <c r="G183" i="1" s="1"/>
  <c r="G184" i="1" s="1"/>
  <c r="G181" i="1"/>
  <c r="H171" i="1"/>
  <c r="H170" i="1"/>
  <c r="G170" i="1"/>
  <c r="G171" i="1" s="1"/>
  <c r="G172" i="1" s="1"/>
  <c r="G169" i="1"/>
  <c r="H159" i="1"/>
  <c r="H158" i="1"/>
  <c r="G158" i="1"/>
  <c r="G159" i="1" s="1"/>
  <c r="G160" i="1" s="1"/>
  <c r="G157" i="1"/>
  <c r="H147" i="1"/>
  <c r="H146" i="1"/>
  <c r="G146" i="1"/>
  <c r="G147" i="1" s="1"/>
  <c r="G148" i="1" s="1"/>
  <c r="G145" i="1"/>
  <c r="H135" i="1"/>
  <c r="H134" i="1"/>
  <c r="G134" i="1"/>
  <c r="G135" i="1" s="1"/>
  <c r="G136" i="1" s="1"/>
  <c r="G133" i="1"/>
  <c r="H123" i="1"/>
  <c r="H122" i="1"/>
  <c r="G122" i="1"/>
  <c r="G123" i="1" s="1"/>
  <c r="G124" i="1" s="1"/>
  <c r="G121" i="1"/>
  <c r="H111" i="1"/>
  <c r="H110" i="1"/>
  <c r="G110" i="1"/>
  <c r="G111" i="1" s="1"/>
  <c r="G112" i="1" s="1"/>
  <c r="G109" i="1"/>
  <c r="H99" i="1"/>
  <c r="H98" i="1"/>
  <c r="G98" i="1"/>
  <c r="G99" i="1" s="1"/>
  <c r="G100" i="1" s="1"/>
  <c r="G97" i="1"/>
  <c r="H87" i="1"/>
  <c r="H86" i="1"/>
  <c r="G86" i="1"/>
  <c r="G87" i="1" s="1"/>
  <c r="G88" i="1" s="1"/>
  <c r="G85" i="1"/>
  <c r="H75" i="1"/>
  <c r="H74" i="1"/>
  <c r="G74" i="1"/>
  <c r="G75" i="1" s="1"/>
  <c r="G76" i="1" s="1"/>
  <c r="G73" i="1"/>
  <c r="H63" i="1"/>
  <c r="H62" i="1"/>
  <c r="G62" i="1"/>
  <c r="G63" i="1" s="1"/>
  <c r="G64" i="1" s="1"/>
  <c r="G61" i="1"/>
  <c r="H51" i="1"/>
  <c r="G49" i="1"/>
  <c r="H50" i="1" s="1"/>
  <c r="H39" i="1"/>
  <c r="G37" i="1"/>
  <c r="G38" i="1" s="1"/>
  <c r="G39" i="1" s="1"/>
  <c r="G40" i="1" s="1"/>
  <c r="G21" i="1"/>
  <c r="G50" i="1" l="1"/>
  <c r="G51" i="1" s="1"/>
  <c r="G52" i="1" s="1"/>
  <c r="H38" i="1"/>
</calcChain>
</file>

<file path=xl/sharedStrings.xml><?xml version="1.0" encoding="utf-8"?>
<sst xmlns="http://schemas.openxmlformats.org/spreadsheetml/2006/main" count="1446" uniqueCount="391">
  <si>
    <t>PIRKIMO SĄLYGŲ PRIEDAS "PASIŪLYMO FORMA"</t>
  </si>
  <si>
    <t>PRIEMONĖS ALERGINIŲ IR IMUNINIŲ LIGŲ DIAGNOSTIKAI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</si>
  <si>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</si>
  <si>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</si>
  <si>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</si>
  <si>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</si>
  <si>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</si>
  <si>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</si>
  <si>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</si>
  <si>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</si>
  <si>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</si>
  <si>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</si>
  <si>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</si>
  <si>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</si>
  <si>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</si>
  <si>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</si>
  <si>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</si>
  <si>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</si>
  <si>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</si>
  <si>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</si>
  <si>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</si>
  <si>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</si>
  <si>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</si>
  <si>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</si>
  <si>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</si>
  <si>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</si>
  <si>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</si>
  <si>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HISTAMINAS</t>
  </si>
  <si>
    <t>Tiekėjo pasiūlymas:</t>
  </si>
  <si>
    <t>Nr.</t>
  </si>
  <si>
    <t>Pavadinimas</t>
  </si>
  <si>
    <t>Kiekis</t>
  </si>
  <si>
    <t>Mato vienetas</t>
  </si>
  <si>
    <t>Kaina be PVM, Eur</t>
  </si>
  <si>
    <t>Kaina su PVM, Eur</t>
  </si>
  <si>
    <t>Suma be PVM, Eur</t>
  </si>
  <si>
    <t>Siūlomos prekės pavadinimas, gamintojas, jei turi -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</si>
  <si>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</si>
  <si>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</si>
  <si>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</si>
  <si>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Histaminas</t>
  </si>
  <si>
    <t>1.1.</t>
  </si>
  <si>
    <t>ml.</t>
  </si>
  <si>
    <t>Suma be PVM</t>
  </si>
  <si>
    <t>Taikomas PVM dydis (%)</t>
  </si>
  <si>
    <t>PVM suma</t>
  </si>
  <si>
    <t>Suma su PVM</t>
  </si>
  <si>
    <t>2. DALIS</t>
  </si>
  <si>
    <t>FENOLIS GLICEROLIS</t>
  </si>
  <si>
    <t>2.</t>
  </si>
  <si>
    <t>Fenolis glicerolis</t>
  </si>
  <si>
    <t>2.1.</t>
  </si>
  <si>
    <t>3. DALIS</t>
  </si>
  <si>
    <t>PELYNAS/KIETIS</t>
  </si>
  <si>
    <t>3.</t>
  </si>
  <si>
    <t>Pelynas/Kietis</t>
  </si>
  <si>
    <t>3.1.</t>
  </si>
  <si>
    <t>4. DALIS</t>
  </si>
  <si>
    <t>AVIŽA</t>
  </si>
  <si>
    <t>4.</t>
  </si>
  <si>
    <t>Aviža</t>
  </si>
  <si>
    <t>4.1.</t>
  </si>
  <si>
    <t>5. DALIS</t>
  </si>
  <si>
    <t>KVIEČIAI</t>
  </si>
  <si>
    <t>5.</t>
  </si>
  <si>
    <t>Kviečiai</t>
  </si>
  <si>
    <t>5.1.</t>
  </si>
  <si>
    <t>6. DALIS</t>
  </si>
  <si>
    <t>BERŽAS</t>
  </si>
  <si>
    <t>6.</t>
  </si>
  <si>
    <t>Beržas</t>
  </si>
  <si>
    <t>6.1.</t>
  </si>
  <si>
    <t>7. DALIS</t>
  </si>
  <si>
    <t>ŠUNAŽOLĖ</t>
  </si>
  <si>
    <t>7.</t>
  </si>
  <si>
    <t>Šunažolė</t>
  </si>
  <si>
    <t>7.1.</t>
  </si>
  <si>
    <t>8. DALIS</t>
  </si>
  <si>
    <t>SVIDRĖ</t>
  </si>
  <si>
    <t>8.</t>
  </si>
  <si>
    <t>Svidrė</t>
  </si>
  <si>
    <t>8.1.</t>
  </si>
  <si>
    <t>9. DALIS</t>
  </si>
  <si>
    <t>LAZDYNAS</t>
  </si>
  <si>
    <t>9.</t>
  </si>
  <si>
    <t>Lazdynas</t>
  </si>
  <si>
    <t>9.1.</t>
  </si>
  <si>
    <t>10. DALIS</t>
  </si>
  <si>
    <t>MIEŽIAI</t>
  </si>
  <si>
    <t>10.</t>
  </si>
  <si>
    <t>Miežiai</t>
  </si>
  <si>
    <t>10.1.</t>
  </si>
  <si>
    <t>11. DALIS</t>
  </si>
  <si>
    <t>MIGLĖ</t>
  </si>
  <si>
    <t>11.</t>
  </si>
  <si>
    <t>Miglė</t>
  </si>
  <si>
    <t>11.1.</t>
  </si>
  <si>
    <t>12. DALIS</t>
  </si>
  <si>
    <t>MOTIEJUKAS</t>
  </si>
  <si>
    <t>12.</t>
  </si>
  <si>
    <t>Motiejukas</t>
  </si>
  <si>
    <t>12.1.</t>
  </si>
  <si>
    <t>13. DALIS</t>
  </si>
  <si>
    <t xml:space="preserve"> PUŠIS</t>
  </si>
  <si>
    <t>13.</t>
  </si>
  <si>
    <t xml:space="preserve"> Pušis</t>
  </si>
  <si>
    <t>13.1.</t>
  </si>
  <si>
    <t>Pušis</t>
  </si>
  <si>
    <t>14. DALIS</t>
  </si>
  <si>
    <t>RUGIAI</t>
  </si>
  <si>
    <t>14.</t>
  </si>
  <si>
    <t>Rugiai</t>
  </si>
  <si>
    <t>14.1.</t>
  </si>
  <si>
    <t>15. DALIS</t>
  </si>
  <si>
    <t>4 JAVAI</t>
  </si>
  <si>
    <t>15.</t>
  </si>
  <si>
    <t>4 javai</t>
  </si>
  <si>
    <t>15.1.</t>
  </si>
  <si>
    <t>16. DALIS</t>
  </si>
  <si>
    <t>ŽOLIŲ MIŠINYS</t>
  </si>
  <si>
    <t>16.</t>
  </si>
  <si>
    <t>Žolių mišinys</t>
  </si>
  <si>
    <t>16.1.</t>
  </si>
  <si>
    <t>17. DALIS</t>
  </si>
  <si>
    <t>BERŽINIAI MEDŽIAI</t>
  </si>
  <si>
    <t>17.</t>
  </si>
  <si>
    <t>Beržiniai medžiai</t>
  </si>
  <si>
    <t>17.1.</t>
  </si>
  <si>
    <t>18. DALIS</t>
  </si>
  <si>
    <t>MEDŽIŲ MIŠINYS</t>
  </si>
  <si>
    <t>18.</t>
  </si>
  <si>
    <t>Medžių mišinys</t>
  </si>
  <si>
    <t>18.1.</t>
  </si>
  <si>
    <t>19. DALIS</t>
  </si>
  <si>
    <t>PIKTŽOLIŲ MIŠINYS</t>
  </si>
  <si>
    <t>19.</t>
  </si>
  <si>
    <t>Piktžolių mišinys</t>
  </si>
  <si>
    <t>19.1.</t>
  </si>
  <si>
    <t>20. DALIS</t>
  </si>
  <si>
    <t>TARAKONAS</t>
  </si>
  <si>
    <t>20.</t>
  </si>
  <si>
    <t>Tarakonas</t>
  </si>
  <si>
    <t>20.1.</t>
  </si>
  <si>
    <t>21. DALIS</t>
  </si>
  <si>
    <t>LATEKSAS</t>
  </si>
  <si>
    <t>21.</t>
  </si>
  <si>
    <t>Lateksas</t>
  </si>
  <si>
    <t>21.1.</t>
  </si>
  <si>
    <t>22. DALIS</t>
  </si>
  <si>
    <t>DERM. FARINAE</t>
  </si>
  <si>
    <t>22.</t>
  </si>
  <si>
    <t>Derm. farinae</t>
  </si>
  <si>
    <t>22.1.</t>
  </si>
  <si>
    <t>23. DALIS</t>
  </si>
  <si>
    <t>DERM. PTERONYSSIMUS</t>
  </si>
  <si>
    <t>23.</t>
  </si>
  <si>
    <t>Derm. pteronyssimus</t>
  </si>
  <si>
    <t>23.1.</t>
  </si>
  <si>
    <t>24. DALIS</t>
  </si>
  <si>
    <t>PLUNKSNOS</t>
  </si>
  <si>
    <t>24.</t>
  </si>
  <si>
    <t>Plunksnos</t>
  </si>
  <si>
    <t>24.1.</t>
  </si>
  <si>
    <t>25. DALIS</t>
  </si>
  <si>
    <t>ŽIURKĖNO PLAUKAI</t>
  </si>
  <si>
    <t>25.</t>
  </si>
  <si>
    <t>Žiurkėno plaukai</t>
  </si>
  <si>
    <t>25.1.</t>
  </si>
  <si>
    <t>26. DALIS</t>
  </si>
  <si>
    <t>KATĖS PLAUKAI</t>
  </si>
  <si>
    <t>26.</t>
  </si>
  <si>
    <t>Katės plaukai</t>
  </si>
  <si>
    <t>26.1.</t>
  </si>
  <si>
    <t>27. DALIS</t>
  </si>
  <si>
    <t>ŠUNS PLAUKAI</t>
  </si>
  <si>
    <t>27.</t>
  </si>
  <si>
    <t>Šuns plaukai</t>
  </si>
  <si>
    <t>27.1.</t>
  </si>
  <si>
    <t>28. DALIS</t>
  </si>
  <si>
    <t>ALTERNARIA</t>
  </si>
  <si>
    <t>28.</t>
  </si>
  <si>
    <t>Alternaria</t>
  </si>
  <si>
    <t>28.1.</t>
  </si>
  <si>
    <t>29. DALIS</t>
  </si>
  <si>
    <t>ASPERGILLUS</t>
  </si>
  <si>
    <t>29.</t>
  </si>
  <si>
    <t>Aspergillus</t>
  </si>
  <si>
    <t>29.1.</t>
  </si>
  <si>
    <t>30. DALIS</t>
  </si>
  <si>
    <t>CLADOSPORIUM</t>
  </si>
  <si>
    <t>30.</t>
  </si>
  <si>
    <t>Cladosporium</t>
  </si>
  <si>
    <t>30.1.</t>
  </si>
  <si>
    <t>31. DALIS</t>
  </si>
  <si>
    <t>PENICILLIUM</t>
  </si>
  <si>
    <t>31.</t>
  </si>
  <si>
    <t>Penicillium</t>
  </si>
  <si>
    <t>31.1.</t>
  </si>
  <si>
    <t>32. DALIS</t>
  </si>
  <si>
    <t>PIENAS</t>
  </si>
  <si>
    <t>32.</t>
  </si>
  <si>
    <t>Pienas</t>
  </si>
  <si>
    <t>32.1.</t>
  </si>
  <si>
    <t>33. DALIS</t>
  </si>
  <si>
    <t>KIAUŠINIO BALTYMAS</t>
  </si>
  <si>
    <t>33.</t>
  </si>
  <si>
    <t>Kiaušinio baltymas</t>
  </si>
  <si>
    <t>33.1.</t>
  </si>
  <si>
    <t>34. DALIS</t>
  </si>
  <si>
    <t>KIAUŠINIO TRYNYS</t>
  </si>
  <si>
    <t>34.</t>
  </si>
  <si>
    <t>Kiaušinio trynys</t>
  </si>
  <si>
    <t>34.1.</t>
  </si>
  <si>
    <t>35. DALIS</t>
  </si>
  <si>
    <t>VISAS KIAUŠINIS</t>
  </si>
  <si>
    <t>35.</t>
  </si>
  <si>
    <t>Visas kiaušinis</t>
  </si>
  <si>
    <t>35.1.</t>
  </si>
  <si>
    <t>36. DALIS</t>
  </si>
  <si>
    <t>SOJA</t>
  </si>
  <si>
    <t>36.</t>
  </si>
  <si>
    <t>Soja</t>
  </si>
  <si>
    <t>36.1.</t>
  </si>
  <si>
    <t>37. DALIS</t>
  </si>
  <si>
    <t>MENKĖ</t>
  </si>
  <si>
    <t>37.</t>
  </si>
  <si>
    <t>Menkė</t>
  </si>
  <si>
    <t>37.1.</t>
  </si>
  <si>
    <t>38. DALIS</t>
  </si>
  <si>
    <t>KREVETĖS</t>
  </si>
  <si>
    <t>38.</t>
  </si>
  <si>
    <t>Krevetės</t>
  </si>
  <si>
    <t>38.1.</t>
  </si>
  <si>
    <t>39. DALIS</t>
  </si>
  <si>
    <t>ŽEMĖS RIEŠUTAS</t>
  </si>
  <si>
    <t>39.</t>
  </si>
  <si>
    <t>Žemės riešutas</t>
  </si>
  <si>
    <t>39.1.</t>
  </si>
  <si>
    <t>40. DALIS</t>
  </si>
  <si>
    <t>LAZDYNO RIEŠUTAS</t>
  </si>
  <si>
    <t>40.</t>
  </si>
  <si>
    <t>Lazdyno riešutas</t>
  </si>
  <si>
    <t>40.1.</t>
  </si>
  <si>
    <t>41. DALIS</t>
  </si>
  <si>
    <t>APELSINAS</t>
  </si>
  <si>
    <t>41.</t>
  </si>
  <si>
    <t>Apelsinas</t>
  </si>
  <si>
    <t>41.1.</t>
  </si>
  <si>
    <t>42. DALIS</t>
  </si>
  <si>
    <t>KVIEČIŲ MILTAI</t>
  </si>
  <si>
    <t>42.</t>
  </si>
  <si>
    <t>Kviečių miltai</t>
  </si>
  <si>
    <t>42.1.</t>
  </si>
  <si>
    <t>43. DALIS</t>
  </si>
  <si>
    <t xml:space="preserve">AVIŽŲ MILTAI </t>
  </si>
  <si>
    <t>43.</t>
  </si>
  <si>
    <t xml:space="preserve">Avižų miltai </t>
  </si>
  <si>
    <t>43.1.</t>
  </si>
  <si>
    <t>44. DALIS</t>
  </si>
  <si>
    <t>VIŠTIENA</t>
  </si>
  <si>
    <t>44.</t>
  </si>
  <si>
    <t>Vištiena</t>
  </si>
  <si>
    <t>44.1.</t>
  </si>
  <si>
    <t>45. DALIS</t>
  </si>
  <si>
    <t>KIAULIENA</t>
  </si>
  <si>
    <t>45.</t>
  </si>
  <si>
    <t>Kiauliena</t>
  </si>
  <si>
    <t>45.1.</t>
  </si>
  <si>
    <t>46. DALIS</t>
  </si>
  <si>
    <t>KAKAVA</t>
  </si>
  <si>
    <t>46.</t>
  </si>
  <si>
    <t>Kakava</t>
  </si>
  <si>
    <t>46.1.</t>
  </si>
  <si>
    <t>47. DALIS</t>
  </si>
  <si>
    <t>MIGDOLAS</t>
  </si>
  <si>
    <t>47.</t>
  </si>
  <si>
    <t>Migdolas</t>
  </si>
  <si>
    <t>47.1.</t>
  </si>
  <si>
    <t>48. DALIS</t>
  </si>
  <si>
    <t>ANANKARDIS</t>
  </si>
  <si>
    <t>48.</t>
  </si>
  <si>
    <t>Anankardis</t>
  </si>
  <si>
    <t>48.1.</t>
  </si>
  <si>
    <t>49. DALIS</t>
  </si>
  <si>
    <t>PISTACIJA</t>
  </si>
  <si>
    <t>49.</t>
  </si>
  <si>
    <t>Pistacija</t>
  </si>
  <si>
    <t>49.1.</t>
  </si>
  <si>
    <t>50. DALIS</t>
  </si>
  <si>
    <t>LAŠIŠA</t>
  </si>
  <si>
    <t>50.</t>
  </si>
  <si>
    <t>Lašiša</t>
  </si>
  <si>
    <t>50.1.</t>
  </si>
  <si>
    <t>51. DALIS</t>
  </si>
  <si>
    <t>LANCETAI ODOS DŪRIO MĖGINIAMS</t>
  </si>
  <si>
    <t>51.</t>
  </si>
  <si>
    <t>Lancetai odos dūrio mėginiams</t>
  </si>
  <si>
    <t>51.1.</t>
  </si>
  <si>
    <t>vnt.</t>
  </si>
  <si>
    <t>52. DALIS</t>
  </si>
  <si>
    <t xml:space="preserve">EUROPINIO STANDARTO RINKINYS/TESTAS (EUROPEAN BASELINE SERIES) </t>
  </si>
  <si>
    <t>52.</t>
  </si>
  <si>
    <t xml:space="preserve">Europinio standarto rinkinys/testas (European Baseline Series) </t>
  </si>
  <si>
    <t>52.1.</t>
  </si>
  <si>
    <t>Rink.</t>
  </si>
  <si>
    <t>52.1.1.</t>
  </si>
  <si>
    <t>S-1000 odos lopo testams, jį sudaro 30 alergenų</t>
  </si>
  <si>
    <t>53. DALIS</t>
  </si>
  <si>
    <t xml:space="preserve">JUOSTELĖ </t>
  </si>
  <si>
    <t>53.</t>
  </si>
  <si>
    <t xml:space="preserve">Juostelė </t>
  </si>
  <si>
    <t>53.1.</t>
  </si>
  <si>
    <t>53.1.1.</t>
  </si>
  <si>
    <t>2 kameros x 5 kameros, kamerų diametras Ø 8 mm</t>
  </si>
  <si>
    <t>53.1.2.</t>
  </si>
  <si>
    <t>pakuotėje 100 juost. x 10 kamer.</t>
  </si>
  <si>
    <t>54. DALIS</t>
  </si>
  <si>
    <t>ALUMINIUM (III) CHLORIDE HEXAHYDRATE 2.0% PET</t>
  </si>
  <si>
    <t>54.</t>
  </si>
  <si>
    <t>Aluminium (III) chloride hexahydrate 2.0% pet</t>
  </si>
  <si>
    <t>54.1.</t>
  </si>
  <si>
    <t>Vnt.</t>
  </si>
  <si>
    <t>55. DALIS</t>
  </si>
  <si>
    <t>COBALT (II) CHLORIDE HEXAHYDRATE 1.0% PET</t>
  </si>
  <si>
    <t>55.</t>
  </si>
  <si>
    <t>Cobalt (II) chloride hexahydrate 1.0% pet</t>
  </si>
  <si>
    <t>55.1.</t>
  </si>
  <si>
    <t>56. DALIS</t>
  </si>
  <si>
    <t>GOLD (I) SODIUM THIOSULFATE DIHYDRATE 2.0% PET</t>
  </si>
  <si>
    <t>56.</t>
  </si>
  <si>
    <t>Gold (I) sodium thiosulfate dihydrate 2.0% pet</t>
  </si>
  <si>
    <t>56.1.</t>
  </si>
  <si>
    <t>57. DALIS</t>
  </si>
  <si>
    <t>TITANIUM (IV) OXALATE HYDRATE 5.0% PET</t>
  </si>
  <si>
    <t>57.</t>
  </si>
  <si>
    <t>Titanium (IV) oxalate hydrate 5.0% pet</t>
  </si>
  <si>
    <t>57.1.</t>
  </si>
  <si>
    <t>58. DALIS</t>
  </si>
  <si>
    <t>MOLYBDENUM 5.0% PET</t>
  </si>
  <si>
    <t>58.</t>
  </si>
  <si>
    <t>Molybdenum 5.0% pet</t>
  </si>
  <si>
    <t>58.1.</t>
  </si>
  <si>
    <t>59. DALIS</t>
  </si>
  <si>
    <t>SILVER NITRATE 1.0% AQ</t>
  </si>
  <si>
    <t>59.</t>
  </si>
  <si>
    <t>SILVER NITRATE 1.0% aq</t>
  </si>
  <si>
    <t>59.1.</t>
  </si>
  <si>
    <t>60. DALIS</t>
  </si>
  <si>
    <t>TITANIUM (III )NITRIDE 5.0% PET</t>
  </si>
  <si>
    <t>60.</t>
  </si>
  <si>
    <t>Titanium (III )nitride 5.0% pet</t>
  </si>
  <si>
    <t>60.1.</t>
  </si>
  <si>
    <t>61. DALIS</t>
  </si>
  <si>
    <t>NICKEL (II) SULFATE HEXAHYDRATE 5.0% PET</t>
  </si>
  <si>
    <t>61.</t>
  </si>
  <si>
    <t>Nickel (II) sulfate hexahydrate 5.0% pet</t>
  </si>
  <si>
    <t>61.1.</t>
  </si>
  <si>
    <t>62. DALIS</t>
  </si>
  <si>
    <t xml:space="preserve">FINN CHAMBER ODOS LOPO TESTŲ KAMEROS </t>
  </si>
  <si>
    <t>62.</t>
  </si>
  <si>
    <t xml:space="preserve">Finn Chamber odos lopo testų kameros </t>
  </si>
  <si>
    <t>62.1.</t>
  </si>
  <si>
    <t>63. DALIS</t>
  </si>
  <si>
    <t>EPITEST FILTER PAPER DISK 8MM</t>
  </si>
  <si>
    <t>63.</t>
  </si>
  <si>
    <t>Epitest Filter Paper Disk 8mm</t>
  </si>
  <si>
    <t>63.1.</t>
  </si>
  <si>
    <t>63.1.1.</t>
  </si>
  <si>
    <t>Bendras reikalavimas taikomas visoms pirkimo dalims: Prekių kokybė turi atitikti Europos Sąjungos ar tarptautinius standartus. Pateikiami: CE sertifikatai arba lygiaverčiai dokumentai. Pateikiama skaitmeninė dokumento kopija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</si>
  <si>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</si>
  <si>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</si>
  <si>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</si>
  <si>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</si>
  <si>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</si>
  <si>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</si>
  <si>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</si>
  <si>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</si>
  <si>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</si>
  <si>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</si>
  <si>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</si>
  <si>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</si>
  <si>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</si>
  <si>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</si>
  <si>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</si>
  <si>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</si>
  <si>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</si>
  <si>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</si>
  <si>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</si>
  <si>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</si>
  <si>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4078-2 2025-12-09 15:23:37</t>
  </si>
  <si>
    <r>
      <rPr>
        <b/>
        <sz val="11"/>
        <color theme="1"/>
        <rFont val="Calibri"/>
        <family val="2"/>
        <charset val="186"/>
        <scheme val="minor"/>
      </rPr>
      <t>Bendras reikalavimas taikomas visoms pirkimo dalims:</t>
    </r>
    <r>
      <rPr>
        <sz val="11"/>
        <color theme="1"/>
        <rFont val="Calibri"/>
        <family val="2"/>
        <scheme val="minor"/>
      </rPr>
      <t xml:space="preserve"> Prekių kokybė turi atitikti Europos Sąjungos ar tarptautinius standartus. Pateikiami: CE sertifikatai arba lygiaverčiai dokumentai. Pateikiama skaitmeninė dokumento kopija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</si>
</sst>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xf numFmtId="0" fontId="2" fillId="2" borderId="0" xfId="0" applyFont="1" applyFill="1" applyAlignment="1">
      <alignment horizontal="center"/>
    </xf>
    <xf numFmtId="0" fontId="2" fillId="4" borderId="0" xfId="0" applyFont="1" applyFill="1" applyAlignment="1">
      <alignment horizontal="left" vertical="top" wrapText="1"/>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2" fillId="5" borderId="0" xfId="0" applyFont="1" applyFill="1" applyAlignment="1" applyProtection="1">
      <alignment horizontal="center"/>
      <protection locked="0"/>
    </xf>
    <xf numFmtId="0" fontId="3" fillId="4" borderId="23" xfId="0" applyFont="1" applyFill="1" applyBorder="1" applyAlignment="1">
      <alignment horizontal="center" wrapText="1"/>
    </xf>
    <xf numFmtId="0" fontId="2" fillId="4" borderId="23" xfId="0" applyFont="1" applyFill="1" applyBorder="1" applyAlignment="1">
      <alignment horizontal="center" wrapText="1"/>
    </xf>
    <xf numFmtId="0" fontId="1"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92"/>
  <sheetViews>
    <sheetView tabSelected="1" workbookViewId="0"/>
  </sheetViews>
  <sheetFormatPr defaultColWidth="10.875" defaultRowHeight="15" x14ac:dyDescent="0.25"/>
  <cols>
    <col min="1" max="1" width="8.25" style="1" customWidth="1"/>
    <col min="2" max="2" width="38.75" style="1" customWidth="1"/>
    <col min="3" max="3" width="10.25" style="67" customWidth="1"/>
    <col min="4" max="4" width="13.375" style="67" customWidth="1"/>
    <col min="5" max="5" width="15.625" style="1" customWidth="1"/>
    <col min="6" max="6" width="15.875" style="1" customWidth="1"/>
    <col min="7" max="7" width="14.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1" t="s">
        <v>8</v>
      </c>
      <c r="B13" s="32"/>
      <c r="C13" s="23"/>
      <c r="D13" s="24"/>
      <c r="E13" s="24"/>
      <c r="F13" s="25"/>
    </row>
    <row r="14" spans="1:6" ht="15.95" customHeight="1" x14ac:dyDescent="0.25">
      <c r="A14" s="31" t="s">
        <v>9</v>
      </c>
      <c r="B14" s="32"/>
      <c r="C14" s="23"/>
      <c r="D14" s="24"/>
      <c r="E14" s="24"/>
      <c r="F14" s="25"/>
    </row>
    <row r="15" spans="1:6" ht="15.95" customHeight="1" x14ac:dyDescent="0.25">
      <c r="A15" s="26" t="s">
        <v>10</v>
      </c>
      <c r="B15" s="27"/>
      <c r="C15" s="23"/>
      <c r="D15" s="24"/>
      <c r="E15" s="24"/>
      <c r="F15" s="25"/>
    </row>
    <row r="16" spans="1:6" ht="63" customHeight="1" x14ac:dyDescent="0.25">
      <c r="A16" s="35" t="s">
        <v>11</v>
      </c>
      <c r="B16" s="32"/>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78.75" customHeight="1" x14ac:dyDescent="0.25">
      <c r="A20" s="26" t="s">
        <v>15</v>
      </c>
      <c r="B20" s="27"/>
      <c r="C20" s="23"/>
      <c r="D20" s="24"/>
      <c r="E20" s="24"/>
      <c r="F20" s="25"/>
    </row>
    <row r="21" spans="1:7" ht="168" customHeight="1" x14ac:dyDescent="0.25">
      <c r="A21" s="28" t="s">
        <v>16</v>
      </c>
      <c r="B21" s="29"/>
      <c r="C21" s="33"/>
      <c r="D21" s="34"/>
      <c r="E21" s="34"/>
      <c r="F21" s="3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22"/>
      <c r="C23" s="22"/>
      <c r="D23" s="22"/>
      <c r="E23" s="22"/>
      <c r="F23" s="22"/>
    </row>
    <row r="24" spans="1:7" x14ac:dyDescent="0.25">
      <c r="A24" s="22" t="s">
        <v>18</v>
      </c>
      <c r="B24" s="22"/>
      <c r="C24" s="22"/>
      <c r="D24" s="22"/>
      <c r="E24" s="22"/>
      <c r="F24" s="22"/>
    </row>
    <row r="25" spans="1:7" x14ac:dyDescent="0.25">
      <c r="A25" s="22" t="s">
        <v>19</v>
      </c>
      <c r="B25" s="22"/>
      <c r="C25" s="22"/>
      <c r="D25" s="22"/>
      <c r="E25" s="22"/>
      <c r="F25" s="22"/>
    </row>
    <row r="26" spans="1:7" x14ac:dyDescent="0.25">
      <c r="A26" s="22" t="s">
        <v>20</v>
      </c>
      <c r="B26" s="22"/>
      <c r="C26" s="22"/>
      <c r="D26" s="22"/>
      <c r="E26" s="22"/>
      <c r="F26" s="22"/>
    </row>
    <row r="27" spans="1:7" x14ac:dyDescent="0.25">
      <c r="A27" s="22" t="s">
        <v>21</v>
      </c>
      <c r="B27" s="22"/>
      <c r="C27" s="22"/>
      <c r="D27" s="22"/>
      <c r="E27" s="22"/>
      <c r="F27" s="22"/>
    </row>
    <row r="28" spans="1:7" ht="32.1" customHeight="1" x14ac:dyDescent="0.25">
      <c r="A28" s="30" t="s">
        <v>22</v>
      </c>
      <c r="B28" s="22"/>
      <c r="C28" s="22"/>
      <c r="D28" s="22"/>
      <c r="E28" s="22"/>
      <c r="F28" s="22"/>
    </row>
    <row r="29" spans="1:7" x14ac:dyDescent="0.25">
      <c r="A29" s="22" t="s">
        <v>23</v>
      </c>
      <c r="B29" s="22"/>
      <c r="C29" s="22"/>
      <c r="D29" s="22"/>
      <c r="E29" s="22"/>
      <c r="F29" s="22"/>
    </row>
    <row r="30" spans="1:7" ht="34.5" customHeight="1" x14ac:dyDescent="0.25">
      <c r="A30" s="68" t="s">
        <v>24</v>
      </c>
      <c r="B30" s="68"/>
      <c r="C30" s="68"/>
      <c r="D30" s="79"/>
    </row>
    <row r="31" spans="1:7" x14ac:dyDescent="0.25">
      <c r="A31" s="14" t="s">
        <v>25</v>
      </c>
    </row>
    <row r="32" spans="1:7" x14ac:dyDescent="0.25">
      <c r="A32" s="12" t="s">
        <v>26</v>
      </c>
      <c r="B32" s="12" t="s">
        <v>27</v>
      </c>
    </row>
    <row r="34" spans="1:10" x14ac:dyDescent="0.25">
      <c r="A34" s="12" t="s">
        <v>28</v>
      </c>
    </row>
    <row r="35" spans="1:10" ht="120" x14ac:dyDescent="0.25">
      <c r="A35" s="77" t="s">
        <v>29</v>
      </c>
      <c r="B35" s="77" t="s">
        <v>30</v>
      </c>
      <c r="C35" s="77" t="s">
        <v>31</v>
      </c>
      <c r="D35" s="77" t="s">
        <v>32</v>
      </c>
      <c r="E35" s="77" t="s">
        <v>33</v>
      </c>
      <c r="F35" s="77" t="s">
        <v>34</v>
      </c>
      <c r="G35" s="77" t="s">
        <v>35</v>
      </c>
      <c r="H35" s="77" t="s">
        <v>36</v>
      </c>
      <c r="I35" s="77" t="s">
        <v>37</v>
      </c>
      <c r="J35" s="77" t="s">
        <v>38</v>
      </c>
    </row>
    <row r="36" spans="1:10" x14ac:dyDescent="0.25">
      <c r="A36" s="73" t="s">
        <v>39</v>
      </c>
      <c r="B36" s="73" t="s">
        <v>40</v>
      </c>
      <c r="C36" s="78"/>
      <c r="D36" s="78"/>
      <c r="E36" s="74"/>
      <c r="F36" s="74"/>
      <c r="G36" s="74"/>
      <c r="H36" s="74"/>
      <c r="I36" s="74"/>
      <c r="J36" s="74"/>
    </row>
    <row r="37" spans="1:10" x14ac:dyDescent="0.25">
      <c r="A37" s="74" t="s">
        <v>41</v>
      </c>
      <c r="B37" s="74" t="s">
        <v>40</v>
      </c>
      <c r="C37" s="78">
        <v>12</v>
      </c>
      <c r="D37" s="78" t="s">
        <v>42</v>
      </c>
      <c r="E37" s="75"/>
      <c r="F37" s="75"/>
      <c r="G37" s="74" t="str">
        <f>IF(ISBLANK(E37),"", PRODUCT(C37,E37))</f>
        <v/>
      </c>
      <c r="H37" s="76"/>
      <c r="I37" s="74"/>
      <c r="J37" s="74"/>
    </row>
    <row r="38" spans="1:10" x14ac:dyDescent="0.25">
      <c r="F38" s="15" t="s">
        <v>43</v>
      </c>
      <c r="G38" s="15" t="str">
        <f>IF(G37="","",ROUND(SUM(G37:G37),2))</f>
        <v/>
      </c>
      <c r="H38" s="14" t="str">
        <f>IF(G37="","Neužpildytos visos objektų kainos","")</f>
        <v>Neužpildytos visos objektų kainos</v>
      </c>
    </row>
    <row r="39" spans="1:10" ht="30" x14ac:dyDescent="0.25">
      <c r="D39" s="80" t="s">
        <v>44</v>
      </c>
      <c r="E39" s="16"/>
      <c r="F39" s="15" t="s">
        <v>45</v>
      </c>
      <c r="G39" s="15" t="str">
        <f>IF(OR(G38="",E39=""),"", ROUND(PRODUCT(E39,G38)/100,2))</f>
        <v/>
      </c>
      <c r="H39" s="14" t="str">
        <f>IF(E39="", "Nurodykite taikomą PVM dydį", "")</f>
        <v>Nurodykite taikomą PVM dydį</v>
      </c>
    </row>
    <row r="40" spans="1:10" x14ac:dyDescent="0.25">
      <c r="F40" s="15" t="s">
        <v>46</v>
      </c>
      <c r="G40" s="15">
        <f>IF(ISBLANK(G39), "", ROUND(SUM(G38:G39),2))</f>
        <v>0</v>
      </c>
    </row>
    <row r="44" spans="1:10" x14ac:dyDescent="0.25">
      <c r="A44" s="12" t="s">
        <v>47</v>
      </c>
      <c r="B44" s="12" t="s">
        <v>48</v>
      </c>
    </row>
    <row r="46" spans="1:10" x14ac:dyDescent="0.25">
      <c r="A46" s="12" t="s">
        <v>28</v>
      </c>
    </row>
    <row r="47" spans="1:10" ht="120" x14ac:dyDescent="0.25">
      <c r="A47" s="77" t="s">
        <v>29</v>
      </c>
      <c r="B47" s="77" t="s">
        <v>30</v>
      </c>
      <c r="C47" s="77" t="s">
        <v>31</v>
      </c>
      <c r="D47" s="77" t="s">
        <v>32</v>
      </c>
      <c r="E47" s="77" t="s">
        <v>33</v>
      </c>
      <c r="F47" s="77" t="s">
        <v>34</v>
      </c>
      <c r="G47" s="77" t="s">
        <v>35</v>
      </c>
      <c r="H47" s="77" t="s">
        <v>36</v>
      </c>
      <c r="I47" s="77" t="s">
        <v>37</v>
      </c>
      <c r="J47" s="77" t="s">
        <v>38</v>
      </c>
    </row>
    <row r="48" spans="1:10" x14ac:dyDescent="0.25">
      <c r="A48" s="73" t="s">
        <v>49</v>
      </c>
      <c r="B48" s="73" t="s">
        <v>50</v>
      </c>
      <c r="C48" s="78"/>
      <c r="D48" s="78"/>
      <c r="E48" s="74"/>
      <c r="F48" s="74"/>
      <c r="G48" s="74"/>
      <c r="H48" s="74"/>
      <c r="I48" s="74"/>
      <c r="J48" s="74"/>
    </row>
    <row r="49" spans="1:10" x14ac:dyDescent="0.25">
      <c r="A49" s="74" t="s">
        <v>51</v>
      </c>
      <c r="B49" s="74" t="s">
        <v>50</v>
      </c>
      <c r="C49" s="78">
        <v>12</v>
      </c>
      <c r="D49" s="78" t="s">
        <v>42</v>
      </c>
      <c r="E49" s="75"/>
      <c r="F49" s="75"/>
      <c r="G49" s="74" t="str">
        <f>IF(ISBLANK(E49),"", PRODUCT(C49,E49))</f>
        <v/>
      </c>
      <c r="H49" s="76"/>
      <c r="I49" s="74"/>
      <c r="J49" s="74"/>
    </row>
    <row r="50" spans="1:10" x14ac:dyDescent="0.25">
      <c r="F50" s="15" t="s">
        <v>43</v>
      </c>
      <c r="G50" s="15" t="str">
        <f>IF(G49="","",ROUND(SUM(G49:G49),2))</f>
        <v/>
      </c>
      <c r="H50" s="14" t="str">
        <f>IF(G49="","Neužpildytos visos objektų kainos","")</f>
        <v>Neužpildytos visos objektų kainos</v>
      </c>
    </row>
    <row r="51" spans="1:10" ht="30" x14ac:dyDescent="0.25">
      <c r="D51" s="80" t="s">
        <v>44</v>
      </c>
      <c r="E51" s="16"/>
      <c r="F51" s="15" t="s">
        <v>45</v>
      </c>
      <c r="G51" s="15" t="str">
        <f>IF(OR(G50="",E51=""),"", ROUND(PRODUCT(E51,G50)/100,2))</f>
        <v/>
      </c>
      <c r="H51" s="14" t="str">
        <f>IF(E51="", "Nurodykite taikomą PVM dydį", "")</f>
        <v>Nurodykite taikomą PVM dydį</v>
      </c>
    </row>
    <row r="52" spans="1:10" x14ac:dyDescent="0.25">
      <c r="F52" s="15" t="s">
        <v>46</v>
      </c>
      <c r="G52" s="15">
        <f>IF(ISBLANK(G51), "", ROUND(SUM(G50:G51),2))</f>
        <v>0</v>
      </c>
    </row>
    <row r="56" spans="1:10" x14ac:dyDescent="0.25">
      <c r="A56" s="12" t="s">
        <v>52</v>
      </c>
      <c r="B56" s="12" t="s">
        <v>53</v>
      </c>
    </row>
    <row r="58" spans="1:10" x14ac:dyDescent="0.25">
      <c r="A58" s="12" t="s">
        <v>28</v>
      </c>
    </row>
    <row r="59" spans="1:10" ht="120" x14ac:dyDescent="0.25">
      <c r="A59" s="77" t="s">
        <v>29</v>
      </c>
      <c r="B59" s="77" t="s">
        <v>30</v>
      </c>
      <c r="C59" s="77" t="s">
        <v>31</v>
      </c>
      <c r="D59" s="77" t="s">
        <v>32</v>
      </c>
      <c r="E59" s="77" t="s">
        <v>33</v>
      </c>
      <c r="F59" s="77" t="s">
        <v>34</v>
      </c>
      <c r="G59" s="77" t="s">
        <v>35</v>
      </c>
      <c r="H59" s="77" t="s">
        <v>36</v>
      </c>
      <c r="I59" s="77" t="s">
        <v>37</v>
      </c>
      <c r="J59" s="77" t="s">
        <v>38</v>
      </c>
    </row>
    <row r="60" spans="1:10" x14ac:dyDescent="0.25">
      <c r="A60" s="73" t="s">
        <v>54</v>
      </c>
      <c r="B60" s="73" t="s">
        <v>55</v>
      </c>
      <c r="C60" s="78"/>
      <c r="D60" s="78"/>
      <c r="E60" s="74"/>
      <c r="F60" s="74"/>
      <c r="G60" s="74"/>
      <c r="H60" s="74"/>
      <c r="I60" s="74"/>
      <c r="J60" s="74"/>
    </row>
    <row r="61" spans="1:10" x14ac:dyDescent="0.25">
      <c r="A61" s="74" t="s">
        <v>56</v>
      </c>
      <c r="B61" s="74" t="s">
        <v>55</v>
      </c>
      <c r="C61" s="78">
        <v>9</v>
      </c>
      <c r="D61" s="78" t="s">
        <v>42</v>
      </c>
      <c r="E61" s="75"/>
      <c r="F61" s="75"/>
      <c r="G61" s="74" t="str">
        <f>IF(ISBLANK(E61),"", PRODUCT(C61,E61))</f>
        <v/>
      </c>
      <c r="H61" s="76"/>
      <c r="I61" s="74"/>
      <c r="J61" s="74"/>
    </row>
    <row r="62" spans="1:10" x14ac:dyDescent="0.25">
      <c r="F62" s="15" t="s">
        <v>43</v>
      </c>
      <c r="G62" s="15" t="str">
        <f>IF(G61="","",ROUND(SUM(G61:G61),2))</f>
        <v/>
      </c>
      <c r="H62" s="14" t="str">
        <f>IF(G61="","Neužpildytos visos objektų kainos","")</f>
        <v>Neužpildytos visos objektų kainos</v>
      </c>
    </row>
    <row r="63" spans="1:10" ht="30" x14ac:dyDescent="0.25">
      <c r="D63" s="80" t="s">
        <v>44</v>
      </c>
      <c r="E63" s="16"/>
      <c r="F63" s="15" t="s">
        <v>45</v>
      </c>
      <c r="G63" s="15" t="str">
        <f>IF(OR(G62="",E63=""),"", ROUND(PRODUCT(E63,G62)/100,2))</f>
        <v/>
      </c>
      <c r="H63" s="14" t="str">
        <f>IF(E63="", "Nurodykite taikomą PVM dydį", "")</f>
        <v>Nurodykite taikomą PVM dydį</v>
      </c>
    </row>
    <row r="64" spans="1:10" x14ac:dyDescent="0.25">
      <c r="F64" s="15" t="s">
        <v>46</v>
      </c>
      <c r="G64" s="15">
        <f>IF(ISBLANK(G63), "", ROUND(SUM(G62:G63),2))</f>
        <v>0</v>
      </c>
    </row>
    <row r="68" spans="1:10" x14ac:dyDescent="0.25">
      <c r="A68" s="12" t="s">
        <v>57</v>
      </c>
      <c r="B68" s="12" t="s">
        <v>58</v>
      </c>
    </row>
    <row r="70" spans="1:10" x14ac:dyDescent="0.25">
      <c r="A70" s="12" t="s">
        <v>28</v>
      </c>
    </row>
    <row r="71" spans="1:10" ht="120" x14ac:dyDescent="0.25">
      <c r="A71" s="77" t="s">
        <v>29</v>
      </c>
      <c r="B71" s="77" t="s">
        <v>30</v>
      </c>
      <c r="C71" s="77" t="s">
        <v>31</v>
      </c>
      <c r="D71" s="77" t="s">
        <v>32</v>
      </c>
      <c r="E71" s="77" t="s">
        <v>33</v>
      </c>
      <c r="F71" s="77" t="s">
        <v>34</v>
      </c>
      <c r="G71" s="77" t="s">
        <v>35</v>
      </c>
      <c r="H71" s="77" t="s">
        <v>36</v>
      </c>
      <c r="I71" s="77" t="s">
        <v>37</v>
      </c>
      <c r="J71" s="77" t="s">
        <v>38</v>
      </c>
    </row>
    <row r="72" spans="1:10" x14ac:dyDescent="0.25">
      <c r="A72" s="73" t="s">
        <v>59</v>
      </c>
      <c r="B72" s="73" t="s">
        <v>60</v>
      </c>
      <c r="C72" s="78"/>
      <c r="D72" s="78"/>
      <c r="E72" s="74"/>
      <c r="F72" s="74"/>
      <c r="G72" s="74"/>
      <c r="H72" s="74"/>
      <c r="I72" s="74"/>
      <c r="J72" s="74"/>
    </row>
    <row r="73" spans="1:10" x14ac:dyDescent="0.25">
      <c r="A73" s="74" t="s">
        <v>61</v>
      </c>
      <c r="B73" s="74" t="s">
        <v>60</v>
      </c>
      <c r="C73" s="78">
        <v>3</v>
      </c>
      <c r="D73" s="78" t="s">
        <v>42</v>
      </c>
      <c r="E73" s="75"/>
      <c r="F73" s="75"/>
      <c r="G73" s="74" t="str">
        <f>IF(ISBLANK(E73),"", PRODUCT(C73,E73))</f>
        <v/>
      </c>
      <c r="H73" s="76"/>
      <c r="I73" s="74"/>
      <c r="J73" s="74"/>
    </row>
    <row r="74" spans="1:10" x14ac:dyDescent="0.25">
      <c r="F74" s="15" t="s">
        <v>43</v>
      </c>
      <c r="G74" s="15" t="str">
        <f>IF(G73="","",ROUND(SUM(G73:G73),2))</f>
        <v/>
      </c>
      <c r="H74" s="14" t="str">
        <f>IF(G73="","Neužpildytos visos objektų kainos","")</f>
        <v>Neužpildytos visos objektų kainos</v>
      </c>
    </row>
    <row r="75" spans="1:10" ht="30" x14ac:dyDescent="0.25">
      <c r="D75" s="80" t="s">
        <v>44</v>
      </c>
      <c r="E75" s="16"/>
      <c r="F75" s="15" t="s">
        <v>45</v>
      </c>
      <c r="G75" s="15" t="str">
        <f>IF(OR(G74="",E75=""),"", ROUND(PRODUCT(E75,G74)/100,2))</f>
        <v/>
      </c>
      <c r="H75" s="14" t="str">
        <f>IF(E75="", "Nurodykite taikomą PVM dydį", "")</f>
        <v>Nurodykite taikomą PVM dydį</v>
      </c>
    </row>
    <row r="76" spans="1:10" x14ac:dyDescent="0.25">
      <c r="F76" s="15" t="s">
        <v>46</v>
      </c>
      <c r="G76" s="15">
        <f>IF(ISBLANK(G75), "", ROUND(SUM(G74:G75),2))</f>
        <v>0</v>
      </c>
    </row>
    <row r="80" spans="1:10" x14ac:dyDescent="0.25">
      <c r="A80" s="12" t="s">
        <v>62</v>
      </c>
      <c r="B80" s="12" t="s">
        <v>63</v>
      </c>
    </row>
    <row r="82" spans="1:10" x14ac:dyDescent="0.25">
      <c r="A82" s="12" t="s">
        <v>28</v>
      </c>
    </row>
    <row r="83" spans="1:10" ht="120" x14ac:dyDescent="0.25">
      <c r="A83" s="77" t="s">
        <v>29</v>
      </c>
      <c r="B83" s="77" t="s">
        <v>30</v>
      </c>
      <c r="C83" s="77" t="s">
        <v>31</v>
      </c>
      <c r="D83" s="77" t="s">
        <v>32</v>
      </c>
      <c r="E83" s="77" t="s">
        <v>33</v>
      </c>
      <c r="F83" s="77" t="s">
        <v>34</v>
      </c>
      <c r="G83" s="77" t="s">
        <v>35</v>
      </c>
      <c r="H83" s="77" t="s">
        <v>36</v>
      </c>
      <c r="I83" s="77" t="s">
        <v>37</v>
      </c>
      <c r="J83" s="77" t="s">
        <v>38</v>
      </c>
    </row>
    <row r="84" spans="1:10" x14ac:dyDescent="0.25">
      <c r="A84" s="73" t="s">
        <v>64</v>
      </c>
      <c r="B84" s="73" t="s">
        <v>65</v>
      </c>
      <c r="C84" s="78"/>
      <c r="D84" s="78"/>
      <c r="E84" s="74"/>
      <c r="F84" s="74"/>
      <c r="G84" s="74"/>
      <c r="H84" s="74"/>
      <c r="I84" s="74"/>
      <c r="J84" s="74"/>
    </row>
    <row r="85" spans="1:10" x14ac:dyDescent="0.25">
      <c r="A85" s="74" t="s">
        <v>66</v>
      </c>
      <c r="B85" s="74" t="s">
        <v>65</v>
      </c>
      <c r="C85" s="78">
        <v>3</v>
      </c>
      <c r="D85" s="78" t="s">
        <v>42</v>
      </c>
      <c r="E85" s="75"/>
      <c r="F85" s="75"/>
      <c r="G85" s="74" t="str">
        <f>IF(ISBLANK(E85),"", PRODUCT(C85,E85))</f>
        <v/>
      </c>
      <c r="H85" s="76"/>
      <c r="I85" s="74"/>
      <c r="J85" s="74"/>
    </row>
    <row r="86" spans="1:10" x14ac:dyDescent="0.25">
      <c r="F86" s="15" t="s">
        <v>43</v>
      </c>
      <c r="G86" s="15" t="str">
        <f>IF(G85="","",ROUND(SUM(G85:G85),2))</f>
        <v/>
      </c>
      <c r="H86" s="14" t="str">
        <f>IF(G85="","Neužpildytos visos objektų kainos","")</f>
        <v>Neužpildytos visos objektų kainos</v>
      </c>
    </row>
    <row r="87" spans="1:10" ht="30" x14ac:dyDescent="0.25">
      <c r="D87" s="80" t="s">
        <v>44</v>
      </c>
      <c r="E87" s="16"/>
      <c r="F87" s="15" t="s">
        <v>45</v>
      </c>
      <c r="G87" s="15" t="str">
        <f>IF(OR(G86="",E87=""),"", ROUND(PRODUCT(E87,G86)/100,2))</f>
        <v/>
      </c>
      <c r="H87" s="14" t="str">
        <f>IF(E87="", "Nurodykite taikomą PVM dydį", "")</f>
        <v>Nurodykite taikomą PVM dydį</v>
      </c>
    </row>
    <row r="88" spans="1:10" x14ac:dyDescent="0.25">
      <c r="F88" s="15" t="s">
        <v>46</v>
      </c>
      <c r="G88" s="15">
        <f>IF(ISBLANK(G87), "", ROUND(SUM(G86:G87),2))</f>
        <v>0</v>
      </c>
    </row>
    <row r="92" spans="1:10" x14ac:dyDescent="0.25">
      <c r="A92" s="12" t="s">
        <v>67</v>
      </c>
      <c r="B92" s="12" t="s">
        <v>68</v>
      </c>
    </row>
    <row r="94" spans="1:10" x14ac:dyDescent="0.25">
      <c r="A94" s="12" t="s">
        <v>28</v>
      </c>
    </row>
    <row r="95" spans="1:10" ht="120" x14ac:dyDescent="0.25">
      <c r="A95" s="77" t="s">
        <v>29</v>
      </c>
      <c r="B95" s="77" t="s">
        <v>30</v>
      </c>
      <c r="C95" s="77" t="s">
        <v>31</v>
      </c>
      <c r="D95" s="77" t="s">
        <v>32</v>
      </c>
      <c r="E95" s="77" t="s">
        <v>33</v>
      </c>
      <c r="F95" s="77" t="s">
        <v>34</v>
      </c>
      <c r="G95" s="77" t="s">
        <v>35</v>
      </c>
      <c r="H95" s="77" t="s">
        <v>36</v>
      </c>
      <c r="I95" s="77" t="s">
        <v>37</v>
      </c>
      <c r="J95" s="77" t="s">
        <v>38</v>
      </c>
    </row>
    <row r="96" spans="1:10" x14ac:dyDescent="0.25">
      <c r="A96" s="73" t="s">
        <v>69</v>
      </c>
      <c r="B96" s="73" t="s">
        <v>70</v>
      </c>
      <c r="C96" s="78"/>
      <c r="D96" s="78"/>
      <c r="E96" s="74"/>
      <c r="F96" s="74"/>
      <c r="G96" s="74"/>
      <c r="H96" s="74"/>
      <c r="I96" s="74"/>
      <c r="J96" s="74"/>
    </row>
    <row r="97" spans="1:10" x14ac:dyDescent="0.25">
      <c r="A97" s="74" t="s">
        <v>71</v>
      </c>
      <c r="B97" s="74" t="s">
        <v>70</v>
      </c>
      <c r="C97" s="78">
        <v>9</v>
      </c>
      <c r="D97" s="78" t="s">
        <v>42</v>
      </c>
      <c r="E97" s="75"/>
      <c r="F97" s="75"/>
      <c r="G97" s="74" t="str">
        <f>IF(ISBLANK(E97),"", PRODUCT(C97,E97))</f>
        <v/>
      </c>
      <c r="H97" s="76"/>
      <c r="I97" s="74"/>
      <c r="J97" s="74"/>
    </row>
    <row r="98" spans="1:10" x14ac:dyDescent="0.25">
      <c r="F98" s="15" t="s">
        <v>43</v>
      </c>
      <c r="G98" s="15" t="str">
        <f>IF(G97="","",ROUND(SUM(G97:G97),2))</f>
        <v/>
      </c>
      <c r="H98" s="14" t="str">
        <f>IF(G97="","Neužpildytos visos objektų kainos","")</f>
        <v>Neužpildytos visos objektų kainos</v>
      </c>
    </row>
    <row r="99" spans="1:10" ht="30" x14ac:dyDescent="0.25">
      <c r="D99" s="80" t="s">
        <v>44</v>
      </c>
      <c r="E99" s="16"/>
      <c r="F99" s="15" t="s">
        <v>45</v>
      </c>
      <c r="G99" s="15" t="str">
        <f>IF(OR(G98="",E99=""),"", ROUND(PRODUCT(E99,G98)/100,2))</f>
        <v/>
      </c>
      <c r="H99" s="14" t="str">
        <f>IF(E99="", "Nurodykite taikomą PVM dydį", "")</f>
        <v>Nurodykite taikomą PVM dydį</v>
      </c>
    </row>
    <row r="100" spans="1:10" x14ac:dyDescent="0.25">
      <c r="F100" s="15" t="s">
        <v>46</v>
      </c>
      <c r="G100" s="15">
        <f>IF(ISBLANK(G99), "", ROUND(SUM(G98:G99),2))</f>
        <v>0</v>
      </c>
    </row>
    <row r="104" spans="1:10" x14ac:dyDescent="0.25">
      <c r="A104" s="12" t="s">
        <v>72</v>
      </c>
      <c r="B104" s="12" t="s">
        <v>73</v>
      </c>
    </row>
    <row r="106" spans="1:10" x14ac:dyDescent="0.25">
      <c r="A106" s="12" t="s">
        <v>28</v>
      </c>
    </row>
    <row r="107" spans="1:10" ht="120" x14ac:dyDescent="0.25">
      <c r="A107" s="77" t="s">
        <v>29</v>
      </c>
      <c r="B107" s="77" t="s">
        <v>30</v>
      </c>
      <c r="C107" s="77" t="s">
        <v>31</v>
      </c>
      <c r="D107" s="77" t="s">
        <v>32</v>
      </c>
      <c r="E107" s="77" t="s">
        <v>33</v>
      </c>
      <c r="F107" s="77" t="s">
        <v>34</v>
      </c>
      <c r="G107" s="77" t="s">
        <v>35</v>
      </c>
      <c r="H107" s="77" t="s">
        <v>36</v>
      </c>
      <c r="I107" s="77" t="s">
        <v>37</v>
      </c>
      <c r="J107" s="77" t="s">
        <v>38</v>
      </c>
    </row>
    <row r="108" spans="1:10" x14ac:dyDescent="0.25">
      <c r="A108" s="73" t="s">
        <v>74</v>
      </c>
      <c r="B108" s="73" t="s">
        <v>75</v>
      </c>
      <c r="C108" s="78"/>
      <c r="D108" s="78"/>
      <c r="E108" s="74"/>
      <c r="F108" s="74"/>
      <c r="G108" s="74"/>
      <c r="H108" s="74"/>
      <c r="I108" s="74"/>
      <c r="J108" s="74"/>
    </row>
    <row r="109" spans="1:10" x14ac:dyDescent="0.25">
      <c r="A109" s="74" t="s">
        <v>76</v>
      </c>
      <c r="B109" s="74" t="s">
        <v>75</v>
      </c>
      <c r="C109" s="78">
        <v>3</v>
      </c>
      <c r="D109" s="78" t="s">
        <v>42</v>
      </c>
      <c r="E109" s="75"/>
      <c r="F109" s="75"/>
      <c r="G109" s="74" t="str">
        <f>IF(ISBLANK(E109),"", PRODUCT(C109,E109))</f>
        <v/>
      </c>
      <c r="H109" s="76"/>
      <c r="I109" s="74"/>
      <c r="J109" s="74"/>
    </row>
    <row r="110" spans="1:10" x14ac:dyDescent="0.25">
      <c r="F110" s="15" t="s">
        <v>43</v>
      </c>
      <c r="G110" s="15" t="str">
        <f>IF(G109="","",ROUND(SUM(G109:G109),2))</f>
        <v/>
      </c>
      <c r="H110" s="14" t="str">
        <f>IF(G109="","Neužpildytos visos objektų kainos","")</f>
        <v>Neužpildytos visos objektų kainos</v>
      </c>
    </row>
    <row r="111" spans="1:10" ht="30" x14ac:dyDescent="0.25">
      <c r="D111" s="80" t="s">
        <v>44</v>
      </c>
      <c r="E111" s="16"/>
      <c r="F111" s="15" t="s">
        <v>45</v>
      </c>
      <c r="G111" s="15" t="str">
        <f>IF(OR(G110="",E111=""),"", ROUND(PRODUCT(E111,G110)/100,2))</f>
        <v/>
      </c>
      <c r="H111" s="14" t="str">
        <f>IF(E111="", "Nurodykite taikomą PVM dydį", "")</f>
        <v>Nurodykite taikomą PVM dydį</v>
      </c>
    </row>
    <row r="112" spans="1:10" x14ac:dyDescent="0.25">
      <c r="F112" s="15" t="s">
        <v>46</v>
      </c>
      <c r="G112" s="15">
        <f>IF(ISBLANK(G111), "", ROUND(SUM(G110:G111),2))</f>
        <v>0</v>
      </c>
    </row>
    <row r="116" spans="1:10" x14ac:dyDescent="0.25">
      <c r="A116" s="12" t="s">
        <v>77</v>
      </c>
      <c r="B116" s="12" t="s">
        <v>78</v>
      </c>
    </row>
    <row r="118" spans="1:10" x14ac:dyDescent="0.25">
      <c r="A118" s="12" t="s">
        <v>28</v>
      </c>
    </row>
    <row r="119" spans="1:10" ht="120" x14ac:dyDescent="0.25">
      <c r="A119" s="77" t="s">
        <v>29</v>
      </c>
      <c r="B119" s="77" t="s">
        <v>30</v>
      </c>
      <c r="C119" s="77" t="s">
        <v>31</v>
      </c>
      <c r="D119" s="77" t="s">
        <v>32</v>
      </c>
      <c r="E119" s="77" t="s">
        <v>33</v>
      </c>
      <c r="F119" s="77" t="s">
        <v>34</v>
      </c>
      <c r="G119" s="77" t="s">
        <v>35</v>
      </c>
      <c r="H119" s="77" t="s">
        <v>36</v>
      </c>
      <c r="I119" s="77" t="s">
        <v>37</v>
      </c>
      <c r="J119" s="77" t="s">
        <v>38</v>
      </c>
    </row>
    <row r="120" spans="1:10" x14ac:dyDescent="0.25">
      <c r="A120" s="73" t="s">
        <v>79</v>
      </c>
      <c r="B120" s="73" t="s">
        <v>80</v>
      </c>
      <c r="C120" s="78"/>
      <c r="D120" s="78"/>
      <c r="E120" s="74"/>
      <c r="F120" s="74"/>
      <c r="G120" s="74"/>
      <c r="H120" s="74"/>
      <c r="I120" s="74"/>
      <c r="J120" s="74"/>
    </row>
    <row r="121" spans="1:10" x14ac:dyDescent="0.25">
      <c r="A121" s="74" t="s">
        <v>81</v>
      </c>
      <c r="B121" s="74" t="s">
        <v>80</v>
      </c>
      <c r="C121" s="78">
        <v>3</v>
      </c>
      <c r="D121" s="78" t="s">
        <v>42</v>
      </c>
      <c r="E121" s="75"/>
      <c r="F121" s="75"/>
      <c r="G121" s="74" t="str">
        <f>IF(ISBLANK(E121),"", PRODUCT(C121,E121))</f>
        <v/>
      </c>
      <c r="H121" s="76"/>
      <c r="I121" s="74"/>
      <c r="J121" s="74"/>
    </row>
    <row r="122" spans="1:10" x14ac:dyDescent="0.25">
      <c r="F122" s="15" t="s">
        <v>43</v>
      </c>
      <c r="G122" s="15" t="str">
        <f>IF(G121="","",ROUND(SUM(G121:G121),2))</f>
        <v/>
      </c>
      <c r="H122" s="14" t="str">
        <f>IF(G121="","Neužpildytos visos objektų kainos","")</f>
        <v>Neužpildytos visos objektų kainos</v>
      </c>
    </row>
    <row r="123" spans="1:10" ht="30" x14ac:dyDescent="0.25">
      <c r="D123" s="80" t="s">
        <v>44</v>
      </c>
      <c r="E123" s="16"/>
      <c r="F123" s="15" t="s">
        <v>45</v>
      </c>
      <c r="G123" s="15" t="str">
        <f>IF(OR(G122="",E123=""),"", ROUND(PRODUCT(E123,G122)/100,2))</f>
        <v/>
      </c>
      <c r="H123" s="14" t="str">
        <f>IF(E123="", "Nurodykite taikomą PVM dydį", "")</f>
        <v>Nurodykite taikomą PVM dydį</v>
      </c>
    </row>
    <row r="124" spans="1:10" x14ac:dyDescent="0.25">
      <c r="F124" s="15" t="s">
        <v>46</v>
      </c>
      <c r="G124" s="15">
        <f>IF(ISBLANK(G123), "", ROUND(SUM(G122:G123),2))</f>
        <v>0</v>
      </c>
    </row>
    <row r="128" spans="1:10" x14ac:dyDescent="0.25">
      <c r="A128" s="12" t="s">
        <v>82</v>
      </c>
      <c r="B128" s="12" t="s">
        <v>83</v>
      </c>
    </row>
    <row r="130" spans="1:10" x14ac:dyDescent="0.25">
      <c r="A130" s="12" t="s">
        <v>28</v>
      </c>
    </row>
    <row r="131" spans="1:10" ht="120" x14ac:dyDescent="0.25">
      <c r="A131" s="77" t="s">
        <v>29</v>
      </c>
      <c r="B131" s="77" t="s">
        <v>30</v>
      </c>
      <c r="C131" s="77" t="s">
        <v>31</v>
      </c>
      <c r="D131" s="77" t="s">
        <v>32</v>
      </c>
      <c r="E131" s="77" t="s">
        <v>33</v>
      </c>
      <c r="F131" s="77" t="s">
        <v>34</v>
      </c>
      <c r="G131" s="77" t="s">
        <v>35</v>
      </c>
      <c r="H131" s="77" t="s">
        <v>36</v>
      </c>
      <c r="I131" s="77" t="s">
        <v>37</v>
      </c>
      <c r="J131" s="77" t="s">
        <v>38</v>
      </c>
    </row>
    <row r="132" spans="1:10" x14ac:dyDescent="0.25">
      <c r="A132" s="73" t="s">
        <v>84</v>
      </c>
      <c r="B132" s="73" t="s">
        <v>85</v>
      </c>
      <c r="C132" s="78"/>
      <c r="D132" s="78"/>
      <c r="E132" s="74"/>
      <c r="F132" s="74"/>
      <c r="G132" s="74"/>
      <c r="H132" s="74"/>
      <c r="I132" s="74"/>
      <c r="J132" s="74"/>
    </row>
    <row r="133" spans="1:10" x14ac:dyDescent="0.25">
      <c r="A133" s="74" t="s">
        <v>86</v>
      </c>
      <c r="B133" s="74" t="s">
        <v>85</v>
      </c>
      <c r="C133" s="78">
        <v>3</v>
      </c>
      <c r="D133" s="78" t="s">
        <v>42</v>
      </c>
      <c r="E133" s="75"/>
      <c r="F133" s="75"/>
      <c r="G133" s="74" t="str">
        <f>IF(ISBLANK(E133),"", PRODUCT(C133,E133))</f>
        <v/>
      </c>
      <c r="H133" s="76"/>
      <c r="I133" s="74"/>
      <c r="J133" s="74"/>
    </row>
    <row r="134" spans="1:10" x14ac:dyDescent="0.25">
      <c r="F134" s="15" t="s">
        <v>43</v>
      </c>
      <c r="G134" s="15" t="str">
        <f>IF(G133="","",ROUND(SUM(G133:G133),2))</f>
        <v/>
      </c>
      <c r="H134" s="14" t="str">
        <f>IF(G133="","Neužpildytos visos objektų kainos","")</f>
        <v>Neužpildytos visos objektų kainos</v>
      </c>
    </row>
    <row r="135" spans="1:10" ht="30" x14ac:dyDescent="0.25">
      <c r="D135" s="80" t="s">
        <v>44</v>
      </c>
      <c r="E135" s="16"/>
      <c r="F135" s="15" t="s">
        <v>45</v>
      </c>
      <c r="G135" s="15" t="str">
        <f>IF(OR(G134="",E135=""),"", ROUND(PRODUCT(E135,G134)/100,2))</f>
        <v/>
      </c>
      <c r="H135" s="14" t="str">
        <f>IF(E135="", "Nurodykite taikomą PVM dydį", "")</f>
        <v>Nurodykite taikomą PVM dydį</v>
      </c>
    </row>
    <row r="136" spans="1:10" x14ac:dyDescent="0.25">
      <c r="F136" s="15" t="s">
        <v>46</v>
      </c>
      <c r="G136" s="15">
        <f>IF(ISBLANK(G135), "", ROUND(SUM(G134:G135),2))</f>
        <v>0</v>
      </c>
    </row>
    <row r="140" spans="1:10" x14ac:dyDescent="0.25">
      <c r="A140" s="12" t="s">
        <v>87</v>
      </c>
      <c r="B140" s="12" t="s">
        <v>88</v>
      </c>
    </row>
    <row r="142" spans="1:10" x14ac:dyDescent="0.25">
      <c r="A142" s="12" t="s">
        <v>28</v>
      </c>
    </row>
    <row r="143" spans="1:10" ht="120" x14ac:dyDescent="0.25">
      <c r="A143" s="77" t="s">
        <v>29</v>
      </c>
      <c r="B143" s="77" t="s">
        <v>30</v>
      </c>
      <c r="C143" s="77" t="s">
        <v>31</v>
      </c>
      <c r="D143" s="77" t="s">
        <v>32</v>
      </c>
      <c r="E143" s="77" t="s">
        <v>33</v>
      </c>
      <c r="F143" s="77" t="s">
        <v>34</v>
      </c>
      <c r="G143" s="77" t="s">
        <v>35</v>
      </c>
      <c r="H143" s="77" t="s">
        <v>36</v>
      </c>
      <c r="I143" s="77" t="s">
        <v>37</v>
      </c>
      <c r="J143" s="77" t="s">
        <v>38</v>
      </c>
    </row>
    <row r="144" spans="1:10" x14ac:dyDescent="0.25">
      <c r="A144" s="73" t="s">
        <v>89</v>
      </c>
      <c r="B144" s="73" t="s">
        <v>90</v>
      </c>
      <c r="C144" s="78"/>
      <c r="D144" s="78"/>
      <c r="E144" s="74"/>
      <c r="F144" s="74"/>
      <c r="G144" s="74"/>
      <c r="H144" s="74"/>
      <c r="I144" s="74"/>
      <c r="J144" s="74"/>
    </row>
    <row r="145" spans="1:10" x14ac:dyDescent="0.25">
      <c r="A145" s="74" t="s">
        <v>91</v>
      </c>
      <c r="B145" s="74" t="s">
        <v>90</v>
      </c>
      <c r="C145" s="78">
        <v>3</v>
      </c>
      <c r="D145" s="78" t="s">
        <v>42</v>
      </c>
      <c r="E145" s="75"/>
      <c r="F145" s="75"/>
      <c r="G145" s="74" t="str">
        <f>IF(ISBLANK(E145),"", PRODUCT(C145,E145))</f>
        <v/>
      </c>
      <c r="H145" s="76"/>
      <c r="I145" s="74"/>
      <c r="J145" s="74"/>
    </row>
    <row r="146" spans="1:10" x14ac:dyDescent="0.25">
      <c r="F146" s="15" t="s">
        <v>43</v>
      </c>
      <c r="G146" s="15" t="str">
        <f>IF(G145="","",ROUND(SUM(G145:G145),2))</f>
        <v/>
      </c>
      <c r="H146" s="14" t="str">
        <f>IF(G145="","Neužpildytos visos objektų kainos","")</f>
        <v>Neužpildytos visos objektų kainos</v>
      </c>
    </row>
    <row r="147" spans="1:10" ht="30" x14ac:dyDescent="0.25">
      <c r="D147" s="80" t="s">
        <v>44</v>
      </c>
      <c r="E147" s="16"/>
      <c r="F147" s="15" t="s">
        <v>45</v>
      </c>
      <c r="G147" s="15" t="str">
        <f>IF(OR(G146="",E147=""),"", ROUND(PRODUCT(E147,G146)/100,2))</f>
        <v/>
      </c>
      <c r="H147" s="14" t="str">
        <f>IF(E147="", "Nurodykite taikomą PVM dydį", "")</f>
        <v>Nurodykite taikomą PVM dydį</v>
      </c>
    </row>
    <row r="148" spans="1:10" x14ac:dyDescent="0.25">
      <c r="F148" s="15" t="s">
        <v>46</v>
      </c>
      <c r="G148" s="15">
        <f>IF(ISBLANK(G147), "", ROUND(SUM(G146:G147),2))</f>
        <v>0</v>
      </c>
    </row>
    <row r="152" spans="1:10" x14ac:dyDescent="0.25">
      <c r="A152" s="12" t="s">
        <v>92</v>
      </c>
      <c r="B152" s="12" t="s">
        <v>93</v>
      </c>
    </row>
    <row r="154" spans="1:10" x14ac:dyDescent="0.25">
      <c r="A154" s="12" t="s">
        <v>28</v>
      </c>
    </row>
    <row r="155" spans="1:10" ht="120" x14ac:dyDescent="0.25">
      <c r="A155" s="77" t="s">
        <v>29</v>
      </c>
      <c r="B155" s="77" t="s">
        <v>30</v>
      </c>
      <c r="C155" s="77" t="s">
        <v>31</v>
      </c>
      <c r="D155" s="77" t="s">
        <v>32</v>
      </c>
      <c r="E155" s="77" t="s">
        <v>33</v>
      </c>
      <c r="F155" s="77" t="s">
        <v>34</v>
      </c>
      <c r="G155" s="77" t="s">
        <v>35</v>
      </c>
      <c r="H155" s="77" t="s">
        <v>36</v>
      </c>
      <c r="I155" s="77" t="s">
        <v>37</v>
      </c>
      <c r="J155" s="77" t="s">
        <v>38</v>
      </c>
    </row>
    <row r="156" spans="1:10" x14ac:dyDescent="0.25">
      <c r="A156" s="69" t="s">
        <v>94</v>
      </c>
      <c r="B156" s="69" t="s">
        <v>95</v>
      </c>
      <c r="C156" s="81"/>
      <c r="D156" s="81"/>
      <c r="E156" s="70"/>
      <c r="F156" s="70"/>
      <c r="G156" s="70"/>
      <c r="H156" s="70"/>
      <c r="I156" s="70"/>
      <c r="J156" s="70"/>
    </row>
    <row r="157" spans="1:10" x14ac:dyDescent="0.25">
      <c r="A157" s="70" t="s">
        <v>96</v>
      </c>
      <c r="B157" s="70" t="s">
        <v>95</v>
      </c>
      <c r="C157" s="81">
        <v>3</v>
      </c>
      <c r="D157" s="81" t="s">
        <v>42</v>
      </c>
      <c r="E157" s="71"/>
      <c r="F157" s="71"/>
      <c r="G157" s="70" t="str">
        <f>IF(ISBLANK(E157),"", PRODUCT(C157,E157))</f>
        <v/>
      </c>
      <c r="H157" s="72"/>
      <c r="I157" s="70"/>
      <c r="J157" s="70"/>
    </row>
    <row r="158" spans="1:10" x14ac:dyDescent="0.25">
      <c r="F158" s="15" t="s">
        <v>43</v>
      </c>
      <c r="G158" s="15" t="str">
        <f>IF(G157="","",ROUND(SUM(G157:G157),2))</f>
        <v/>
      </c>
      <c r="H158" s="14" t="str">
        <f>IF(G157="","Neužpildytos visos objektų kainos","")</f>
        <v>Neužpildytos visos objektų kainos</v>
      </c>
    </row>
    <row r="159" spans="1:10" ht="30" x14ac:dyDescent="0.25">
      <c r="D159" s="80" t="s">
        <v>44</v>
      </c>
      <c r="E159" s="16"/>
      <c r="F159" s="15" t="s">
        <v>45</v>
      </c>
      <c r="G159" s="15" t="str">
        <f>IF(OR(G158="",E159=""),"", ROUND(PRODUCT(E159,G158)/100,2))</f>
        <v/>
      </c>
      <c r="H159" s="14" t="str">
        <f>IF(E159="", "Nurodykite taikomą PVM dydį", "")</f>
        <v>Nurodykite taikomą PVM dydį</v>
      </c>
    </row>
    <row r="160" spans="1:10" x14ac:dyDescent="0.25">
      <c r="F160" s="15" t="s">
        <v>46</v>
      </c>
      <c r="G160" s="15">
        <f>IF(ISBLANK(G159), "", ROUND(SUM(G158:G159),2))</f>
        <v>0</v>
      </c>
    </row>
    <row r="164" spans="1:10" x14ac:dyDescent="0.25">
      <c r="A164" s="12" t="s">
        <v>97</v>
      </c>
      <c r="B164" s="12" t="s">
        <v>98</v>
      </c>
    </row>
    <row r="166" spans="1:10" x14ac:dyDescent="0.25">
      <c r="A166" s="12" t="s">
        <v>28</v>
      </c>
    </row>
    <row r="167" spans="1:10" ht="120" x14ac:dyDescent="0.25">
      <c r="A167" s="77" t="s">
        <v>29</v>
      </c>
      <c r="B167" s="77" t="s">
        <v>30</v>
      </c>
      <c r="C167" s="77" t="s">
        <v>31</v>
      </c>
      <c r="D167" s="77" t="s">
        <v>32</v>
      </c>
      <c r="E167" s="77" t="s">
        <v>33</v>
      </c>
      <c r="F167" s="77" t="s">
        <v>34</v>
      </c>
      <c r="G167" s="77" t="s">
        <v>35</v>
      </c>
      <c r="H167" s="77" t="s">
        <v>36</v>
      </c>
      <c r="I167" s="77" t="s">
        <v>37</v>
      </c>
      <c r="J167" s="77" t="s">
        <v>38</v>
      </c>
    </row>
    <row r="168" spans="1:10" x14ac:dyDescent="0.25">
      <c r="A168" s="73" t="s">
        <v>99</v>
      </c>
      <c r="B168" s="73" t="s">
        <v>100</v>
      </c>
      <c r="C168" s="78"/>
      <c r="D168" s="78"/>
      <c r="E168" s="74"/>
      <c r="F168" s="74"/>
      <c r="G168" s="74"/>
      <c r="H168" s="74"/>
      <c r="I168" s="74"/>
      <c r="J168" s="74"/>
    </row>
    <row r="169" spans="1:10" x14ac:dyDescent="0.25">
      <c r="A169" s="74" t="s">
        <v>101</v>
      </c>
      <c r="B169" s="74" t="s">
        <v>100</v>
      </c>
      <c r="C169" s="78">
        <v>6</v>
      </c>
      <c r="D169" s="78" t="s">
        <v>42</v>
      </c>
      <c r="E169" s="75"/>
      <c r="F169" s="75"/>
      <c r="G169" s="74" t="str">
        <f>IF(ISBLANK(E169),"", PRODUCT(C169,E169))</f>
        <v/>
      </c>
      <c r="H169" s="76"/>
      <c r="I169" s="74"/>
      <c r="J169" s="74"/>
    </row>
    <row r="170" spans="1:10" x14ac:dyDescent="0.25">
      <c r="F170" s="15" t="s">
        <v>43</v>
      </c>
      <c r="G170" s="15" t="str">
        <f>IF(G169="","",ROUND(SUM(G169:G169),2))</f>
        <v/>
      </c>
      <c r="H170" s="14" t="str">
        <f>IF(G169="","Neužpildytos visos objektų kainos","")</f>
        <v>Neužpildytos visos objektų kainos</v>
      </c>
    </row>
    <row r="171" spans="1:10" ht="30" x14ac:dyDescent="0.25">
      <c r="D171" s="80" t="s">
        <v>44</v>
      </c>
      <c r="E171" s="16"/>
      <c r="F171" s="15" t="s">
        <v>45</v>
      </c>
      <c r="G171" s="15" t="str">
        <f>IF(OR(G170="",E171=""),"", ROUND(PRODUCT(E171,G170)/100,2))</f>
        <v/>
      </c>
      <c r="H171" s="14" t="str">
        <f>IF(E171="", "Nurodykite taikomą PVM dydį", "")</f>
        <v>Nurodykite taikomą PVM dydį</v>
      </c>
    </row>
    <row r="172" spans="1:10" x14ac:dyDescent="0.25">
      <c r="F172" s="15" t="s">
        <v>46</v>
      </c>
      <c r="G172" s="15">
        <f>IF(ISBLANK(G171), "", ROUND(SUM(G170:G171),2))</f>
        <v>0</v>
      </c>
    </row>
    <row r="176" spans="1:10" x14ac:dyDescent="0.25">
      <c r="A176" s="12" t="s">
        <v>102</v>
      </c>
      <c r="B176" s="12" t="s">
        <v>103</v>
      </c>
    </row>
    <row r="178" spans="1:10" x14ac:dyDescent="0.25">
      <c r="A178" s="12" t="s">
        <v>28</v>
      </c>
    </row>
    <row r="179" spans="1:10" ht="120" x14ac:dyDescent="0.25">
      <c r="A179" s="77" t="s">
        <v>29</v>
      </c>
      <c r="B179" s="77" t="s">
        <v>30</v>
      </c>
      <c r="C179" s="77" t="s">
        <v>31</v>
      </c>
      <c r="D179" s="77" t="s">
        <v>32</v>
      </c>
      <c r="E179" s="77" t="s">
        <v>33</v>
      </c>
      <c r="F179" s="77" t="s">
        <v>34</v>
      </c>
      <c r="G179" s="77" t="s">
        <v>35</v>
      </c>
      <c r="H179" s="77" t="s">
        <v>36</v>
      </c>
      <c r="I179" s="77" t="s">
        <v>37</v>
      </c>
      <c r="J179" s="77" t="s">
        <v>38</v>
      </c>
    </row>
    <row r="180" spans="1:10" x14ac:dyDescent="0.25">
      <c r="A180" s="73" t="s">
        <v>104</v>
      </c>
      <c r="B180" s="73" t="s">
        <v>105</v>
      </c>
      <c r="C180" s="78"/>
      <c r="D180" s="78"/>
      <c r="E180" s="74"/>
      <c r="F180" s="74"/>
      <c r="G180" s="74"/>
      <c r="H180" s="74"/>
      <c r="I180" s="74"/>
      <c r="J180" s="74"/>
    </row>
    <row r="181" spans="1:10" x14ac:dyDescent="0.25">
      <c r="A181" s="74" t="s">
        <v>106</v>
      </c>
      <c r="B181" s="74" t="s">
        <v>107</v>
      </c>
      <c r="C181" s="78">
        <v>3</v>
      </c>
      <c r="D181" s="78" t="s">
        <v>42</v>
      </c>
      <c r="E181" s="75"/>
      <c r="F181" s="75"/>
      <c r="G181" s="74" t="str">
        <f>IF(ISBLANK(E181),"", PRODUCT(C181,E181))</f>
        <v/>
      </c>
      <c r="H181" s="76"/>
      <c r="I181" s="74"/>
      <c r="J181" s="74"/>
    </row>
    <row r="182" spans="1:10" x14ac:dyDescent="0.25">
      <c r="F182" s="15" t="s">
        <v>43</v>
      </c>
      <c r="G182" s="15" t="str">
        <f>IF(G181="","",ROUND(SUM(G181:G181),2))</f>
        <v/>
      </c>
      <c r="H182" s="14" t="str">
        <f>IF(G181="","Neužpildytos visos objektų kainos","")</f>
        <v>Neužpildytos visos objektų kainos</v>
      </c>
    </row>
    <row r="183" spans="1:10" ht="30" x14ac:dyDescent="0.25">
      <c r="D183" s="80" t="s">
        <v>44</v>
      </c>
      <c r="E183" s="16"/>
      <c r="F183" s="15" t="s">
        <v>45</v>
      </c>
      <c r="G183" s="15" t="str">
        <f>IF(OR(G182="",E183=""),"", ROUND(PRODUCT(E183,G182)/100,2))</f>
        <v/>
      </c>
      <c r="H183" s="14" t="str">
        <f>IF(E183="", "Nurodykite taikomą PVM dydį", "")</f>
        <v>Nurodykite taikomą PVM dydį</v>
      </c>
    </row>
    <row r="184" spans="1:10" x14ac:dyDescent="0.25">
      <c r="F184" s="15" t="s">
        <v>46</v>
      </c>
      <c r="G184" s="15">
        <f>IF(ISBLANK(G183), "", ROUND(SUM(G182:G183),2))</f>
        <v>0</v>
      </c>
    </row>
    <row r="188" spans="1:10" x14ac:dyDescent="0.25">
      <c r="A188" s="12" t="s">
        <v>108</v>
      </c>
      <c r="B188" s="12" t="s">
        <v>109</v>
      </c>
    </row>
    <row r="190" spans="1:10" x14ac:dyDescent="0.25">
      <c r="A190" s="12" t="s">
        <v>28</v>
      </c>
    </row>
    <row r="191" spans="1:10" ht="120" x14ac:dyDescent="0.25">
      <c r="A191" s="77" t="s">
        <v>29</v>
      </c>
      <c r="B191" s="77" t="s">
        <v>30</v>
      </c>
      <c r="C191" s="77" t="s">
        <v>31</v>
      </c>
      <c r="D191" s="77" t="s">
        <v>32</v>
      </c>
      <c r="E191" s="77" t="s">
        <v>33</v>
      </c>
      <c r="F191" s="77" t="s">
        <v>34</v>
      </c>
      <c r="G191" s="77" t="s">
        <v>35</v>
      </c>
      <c r="H191" s="77" t="s">
        <v>36</v>
      </c>
      <c r="I191" s="77" t="s">
        <v>37</v>
      </c>
      <c r="J191" s="77" t="s">
        <v>38</v>
      </c>
    </row>
    <row r="192" spans="1:10" x14ac:dyDescent="0.25">
      <c r="A192" s="73" t="s">
        <v>110</v>
      </c>
      <c r="B192" s="73" t="s">
        <v>111</v>
      </c>
      <c r="C192" s="78"/>
      <c r="D192" s="78"/>
      <c r="E192" s="74"/>
      <c r="F192" s="74"/>
      <c r="G192" s="74"/>
      <c r="H192" s="74"/>
      <c r="I192" s="74"/>
      <c r="J192" s="74"/>
    </row>
    <row r="193" spans="1:10" x14ac:dyDescent="0.25">
      <c r="A193" s="74" t="s">
        <v>112</v>
      </c>
      <c r="B193" s="74" t="s">
        <v>111</v>
      </c>
      <c r="C193" s="78">
        <v>3</v>
      </c>
      <c r="D193" s="78" t="s">
        <v>42</v>
      </c>
      <c r="E193" s="75"/>
      <c r="F193" s="75"/>
      <c r="G193" s="74" t="str">
        <f>IF(ISBLANK(E193),"", PRODUCT(C193,E193))</f>
        <v/>
      </c>
      <c r="H193" s="76"/>
      <c r="I193" s="74"/>
      <c r="J193" s="74"/>
    </row>
    <row r="194" spans="1:10" x14ac:dyDescent="0.25">
      <c r="F194" s="15" t="s">
        <v>43</v>
      </c>
      <c r="G194" s="15" t="str">
        <f>IF(G193="","",ROUND(SUM(G193:G193),2))</f>
        <v/>
      </c>
      <c r="H194" s="14" t="str">
        <f>IF(G193="","Neužpildytos visos objektų kainos","")</f>
        <v>Neužpildytos visos objektų kainos</v>
      </c>
    </row>
    <row r="195" spans="1:10" ht="30" x14ac:dyDescent="0.25">
      <c r="D195" s="80" t="s">
        <v>44</v>
      </c>
      <c r="E195" s="16"/>
      <c r="F195" s="15" t="s">
        <v>45</v>
      </c>
      <c r="G195" s="15" t="str">
        <f>IF(OR(G194="",E195=""),"", ROUND(PRODUCT(E195,G194)/100,2))</f>
        <v/>
      </c>
      <c r="H195" s="14" t="str">
        <f>IF(E195="", "Nurodykite taikomą PVM dydį", "")</f>
        <v>Nurodykite taikomą PVM dydį</v>
      </c>
    </row>
    <row r="196" spans="1:10" x14ac:dyDescent="0.25">
      <c r="F196" s="15" t="s">
        <v>46</v>
      </c>
      <c r="G196" s="15">
        <f>IF(ISBLANK(G195), "", ROUND(SUM(G194:G195),2))</f>
        <v>0</v>
      </c>
    </row>
    <row r="200" spans="1:10" x14ac:dyDescent="0.25">
      <c r="A200" s="12" t="s">
        <v>113</v>
      </c>
      <c r="B200" s="12" t="s">
        <v>114</v>
      </c>
    </row>
    <row r="202" spans="1:10" x14ac:dyDescent="0.25">
      <c r="A202" s="12" t="s">
        <v>28</v>
      </c>
    </row>
    <row r="203" spans="1:10" ht="120" x14ac:dyDescent="0.25">
      <c r="A203" s="77" t="s">
        <v>29</v>
      </c>
      <c r="B203" s="77" t="s">
        <v>30</v>
      </c>
      <c r="C203" s="77" t="s">
        <v>31</v>
      </c>
      <c r="D203" s="77" t="s">
        <v>32</v>
      </c>
      <c r="E203" s="77" t="s">
        <v>33</v>
      </c>
      <c r="F203" s="77" t="s">
        <v>34</v>
      </c>
      <c r="G203" s="77" t="s">
        <v>35</v>
      </c>
      <c r="H203" s="77" t="s">
        <v>36</v>
      </c>
      <c r="I203" s="77" t="s">
        <v>37</v>
      </c>
      <c r="J203" s="77" t="s">
        <v>38</v>
      </c>
    </row>
    <row r="204" spans="1:10" x14ac:dyDescent="0.25">
      <c r="A204" s="73" t="s">
        <v>115</v>
      </c>
      <c r="B204" s="73" t="s">
        <v>116</v>
      </c>
      <c r="C204" s="78"/>
      <c r="D204" s="78"/>
      <c r="E204" s="74"/>
      <c r="F204" s="74"/>
      <c r="G204" s="74"/>
      <c r="H204" s="74"/>
      <c r="I204" s="74"/>
      <c r="J204" s="74"/>
    </row>
    <row r="205" spans="1:10" x14ac:dyDescent="0.25">
      <c r="A205" s="74" t="s">
        <v>117</v>
      </c>
      <c r="B205" s="74" t="s">
        <v>116</v>
      </c>
      <c r="C205" s="78">
        <v>6</v>
      </c>
      <c r="D205" s="78" t="s">
        <v>42</v>
      </c>
      <c r="E205" s="75"/>
      <c r="F205" s="75"/>
      <c r="G205" s="74" t="str">
        <f>IF(ISBLANK(E205),"", PRODUCT(C205,E205))</f>
        <v/>
      </c>
      <c r="H205" s="76"/>
      <c r="I205" s="74"/>
      <c r="J205" s="74"/>
    </row>
    <row r="206" spans="1:10" x14ac:dyDescent="0.25">
      <c r="F206" s="15" t="s">
        <v>43</v>
      </c>
      <c r="G206" s="15" t="str">
        <f>IF(G205="","",ROUND(SUM(G205:G205),2))</f>
        <v/>
      </c>
      <c r="H206" s="14" t="str">
        <f>IF(G205="","Neužpildytos visos objektų kainos","")</f>
        <v>Neužpildytos visos objektų kainos</v>
      </c>
    </row>
    <row r="207" spans="1:10" ht="30" x14ac:dyDescent="0.25">
      <c r="D207" s="80" t="s">
        <v>44</v>
      </c>
      <c r="E207" s="16"/>
      <c r="F207" s="15" t="s">
        <v>45</v>
      </c>
      <c r="G207" s="15" t="str">
        <f>IF(OR(G206="",E207=""),"", ROUND(PRODUCT(E207,G206)/100,2))</f>
        <v/>
      </c>
      <c r="H207" s="14" t="str">
        <f>IF(E207="", "Nurodykite taikomą PVM dydį", "")</f>
        <v>Nurodykite taikomą PVM dydį</v>
      </c>
    </row>
    <row r="208" spans="1:10" x14ac:dyDescent="0.25">
      <c r="F208" s="15" t="s">
        <v>46</v>
      </c>
      <c r="G208" s="15">
        <f>IF(ISBLANK(G207), "", ROUND(SUM(G206:G207),2))</f>
        <v>0</v>
      </c>
    </row>
    <row r="212" spans="1:10" x14ac:dyDescent="0.25">
      <c r="A212" s="12" t="s">
        <v>118</v>
      </c>
      <c r="B212" s="12" t="s">
        <v>119</v>
      </c>
    </row>
    <row r="214" spans="1:10" x14ac:dyDescent="0.25">
      <c r="A214" s="12" t="s">
        <v>28</v>
      </c>
    </row>
    <row r="215" spans="1:10" ht="120" x14ac:dyDescent="0.25">
      <c r="A215" s="77" t="s">
        <v>29</v>
      </c>
      <c r="B215" s="77" t="s">
        <v>30</v>
      </c>
      <c r="C215" s="77" t="s">
        <v>31</v>
      </c>
      <c r="D215" s="77" t="s">
        <v>32</v>
      </c>
      <c r="E215" s="77" t="s">
        <v>33</v>
      </c>
      <c r="F215" s="77" t="s">
        <v>34</v>
      </c>
      <c r="G215" s="77" t="s">
        <v>35</v>
      </c>
      <c r="H215" s="77" t="s">
        <v>36</v>
      </c>
      <c r="I215" s="77" t="s">
        <v>37</v>
      </c>
      <c r="J215" s="77" t="s">
        <v>38</v>
      </c>
    </row>
    <row r="216" spans="1:10" x14ac:dyDescent="0.25">
      <c r="A216" s="73" t="s">
        <v>120</v>
      </c>
      <c r="B216" s="73" t="s">
        <v>121</v>
      </c>
      <c r="C216" s="78"/>
      <c r="D216" s="78"/>
      <c r="E216" s="74"/>
      <c r="F216" s="74"/>
      <c r="G216" s="74"/>
      <c r="H216" s="74"/>
      <c r="I216" s="74"/>
      <c r="J216" s="74"/>
    </row>
    <row r="217" spans="1:10" x14ac:dyDescent="0.25">
      <c r="A217" s="74" t="s">
        <v>122</v>
      </c>
      <c r="B217" s="74" t="s">
        <v>121</v>
      </c>
      <c r="C217" s="78">
        <v>9</v>
      </c>
      <c r="D217" s="78" t="s">
        <v>42</v>
      </c>
      <c r="E217" s="75"/>
      <c r="F217" s="75"/>
      <c r="G217" s="74" t="str">
        <f>IF(ISBLANK(E217),"", PRODUCT(C217,E217))</f>
        <v/>
      </c>
      <c r="H217" s="76"/>
      <c r="I217" s="74"/>
      <c r="J217" s="74"/>
    </row>
    <row r="218" spans="1:10" x14ac:dyDescent="0.25">
      <c r="F218" s="15" t="s">
        <v>43</v>
      </c>
      <c r="G218" s="15" t="str">
        <f>IF(G217="","",ROUND(SUM(G217:G217),2))</f>
        <v/>
      </c>
      <c r="H218" s="14" t="str">
        <f>IF(G217="","Neužpildytos visos objektų kainos","")</f>
        <v>Neužpildytos visos objektų kainos</v>
      </c>
    </row>
    <row r="219" spans="1:10" ht="30" x14ac:dyDescent="0.25">
      <c r="D219" s="80" t="s">
        <v>44</v>
      </c>
      <c r="E219" s="16"/>
      <c r="F219" s="15" t="s">
        <v>45</v>
      </c>
      <c r="G219" s="15" t="str">
        <f>IF(OR(G218="",E219=""),"", ROUND(PRODUCT(E219,G218)/100,2))</f>
        <v/>
      </c>
      <c r="H219" s="14" t="str">
        <f>IF(E219="", "Nurodykite taikomą PVM dydį", "")</f>
        <v>Nurodykite taikomą PVM dydį</v>
      </c>
    </row>
    <row r="220" spans="1:10" x14ac:dyDescent="0.25">
      <c r="F220" s="15" t="s">
        <v>46</v>
      </c>
      <c r="G220" s="15">
        <f>IF(ISBLANK(G219), "", ROUND(SUM(G218:G219),2))</f>
        <v>0</v>
      </c>
    </row>
    <row r="224" spans="1:10" x14ac:dyDescent="0.25">
      <c r="A224" s="12" t="s">
        <v>123</v>
      </c>
      <c r="B224" s="12" t="s">
        <v>124</v>
      </c>
    </row>
    <row r="226" spans="1:10" x14ac:dyDescent="0.25">
      <c r="A226" s="12" t="s">
        <v>28</v>
      </c>
    </row>
    <row r="227" spans="1:10" ht="120" x14ac:dyDescent="0.25">
      <c r="A227" s="77" t="s">
        <v>29</v>
      </c>
      <c r="B227" s="77" t="s">
        <v>30</v>
      </c>
      <c r="C227" s="77" t="s">
        <v>31</v>
      </c>
      <c r="D227" s="77" t="s">
        <v>32</v>
      </c>
      <c r="E227" s="77" t="s">
        <v>33</v>
      </c>
      <c r="F227" s="77" t="s">
        <v>34</v>
      </c>
      <c r="G227" s="77" t="s">
        <v>35</v>
      </c>
      <c r="H227" s="77" t="s">
        <v>36</v>
      </c>
      <c r="I227" s="77" t="s">
        <v>37</v>
      </c>
      <c r="J227" s="77" t="s">
        <v>38</v>
      </c>
    </row>
    <row r="228" spans="1:10" x14ac:dyDescent="0.25">
      <c r="A228" s="73" t="s">
        <v>125</v>
      </c>
      <c r="B228" s="73" t="s">
        <v>126</v>
      </c>
      <c r="C228" s="78"/>
      <c r="D228" s="78"/>
      <c r="E228" s="74"/>
      <c r="F228" s="74"/>
      <c r="G228" s="74"/>
      <c r="H228" s="74"/>
      <c r="I228" s="74"/>
      <c r="J228" s="74"/>
    </row>
    <row r="229" spans="1:10" x14ac:dyDescent="0.25">
      <c r="A229" s="74" t="s">
        <v>127</v>
      </c>
      <c r="B229" s="74" t="s">
        <v>126</v>
      </c>
      <c r="C229" s="78">
        <v>9</v>
      </c>
      <c r="D229" s="78" t="s">
        <v>42</v>
      </c>
      <c r="E229" s="75"/>
      <c r="F229" s="75"/>
      <c r="G229" s="74" t="str">
        <f>IF(ISBLANK(E229),"", PRODUCT(C229,E229))</f>
        <v/>
      </c>
      <c r="H229" s="76"/>
      <c r="I229" s="74"/>
      <c r="J229" s="74"/>
    </row>
    <row r="230" spans="1:10" x14ac:dyDescent="0.25">
      <c r="F230" s="15" t="s">
        <v>43</v>
      </c>
      <c r="G230" s="15" t="str">
        <f>IF(G229="","",ROUND(SUM(G229:G229),2))</f>
        <v/>
      </c>
      <c r="H230" s="14" t="str">
        <f>IF(G229="","Neužpildytos visos objektų kainos","")</f>
        <v>Neužpildytos visos objektų kainos</v>
      </c>
    </row>
    <row r="231" spans="1:10" ht="30" x14ac:dyDescent="0.25">
      <c r="D231" s="80" t="s">
        <v>44</v>
      </c>
      <c r="E231" s="16"/>
      <c r="F231" s="15" t="s">
        <v>45</v>
      </c>
      <c r="G231" s="15" t="str">
        <f>IF(OR(G230="",E231=""),"", ROUND(PRODUCT(E231,G230)/100,2))</f>
        <v/>
      </c>
      <c r="H231" s="14" t="str">
        <f>IF(E231="", "Nurodykite taikomą PVM dydį", "")</f>
        <v>Nurodykite taikomą PVM dydį</v>
      </c>
    </row>
    <row r="232" spans="1:10" x14ac:dyDescent="0.25">
      <c r="F232" s="15" t="s">
        <v>46</v>
      </c>
      <c r="G232" s="15">
        <f>IF(ISBLANK(G231), "", ROUND(SUM(G230:G231),2))</f>
        <v>0</v>
      </c>
    </row>
    <row r="236" spans="1:10" x14ac:dyDescent="0.25">
      <c r="A236" s="12" t="s">
        <v>128</v>
      </c>
      <c r="B236" s="12" t="s">
        <v>129</v>
      </c>
    </row>
    <row r="238" spans="1:10" x14ac:dyDescent="0.25">
      <c r="A238" s="12" t="s">
        <v>28</v>
      </c>
    </row>
    <row r="239" spans="1:10" ht="120" x14ac:dyDescent="0.25">
      <c r="A239" s="77" t="s">
        <v>29</v>
      </c>
      <c r="B239" s="77" t="s">
        <v>30</v>
      </c>
      <c r="C239" s="77" t="s">
        <v>31</v>
      </c>
      <c r="D239" s="77" t="s">
        <v>32</v>
      </c>
      <c r="E239" s="77" t="s">
        <v>33</v>
      </c>
      <c r="F239" s="77" t="s">
        <v>34</v>
      </c>
      <c r="G239" s="77" t="s">
        <v>35</v>
      </c>
      <c r="H239" s="77" t="s">
        <v>36</v>
      </c>
      <c r="I239" s="77" t="s">
        <v>37</v>
      </c>
      <c r="J239" s="77" t="s">
        <v>38</v>
      </c>
    </row>
    <row r="240" spans="1:10" x14ac:dyDescent="0.25">
      <c r="A240" s="69" t="s">
        <v>130</v>
      </c>
      <c r="B240" s="69" t="s">
        <v>131</v>
      </c>
      <c r="C240" s="81"/>
      <c r="D240" s="81"/>
      <c r="E240" s="70"/>
      <c r="F240" s="70"/>
      <c r="G240" s="70"/>
      <c r="H240" s="70"/>
      <c r="I240" s="70"/>
      <c r="J240" s="70"/>
    </row>
    <row r="241" spans="1:10" x14ac:dyDescent="0.25">
      <c r="A241" s="70" t="s">
        <v>132</v>
      </c>
      <c r="B241" s="70" t="s">
        <v>131</v>
      </c>
      <c r="C241" s="81">
        <v>3</v>
      </c>
      <c r="D241" s="81" t="s">
        <v>42</v>
      </c>
      <c r="E241" s="71"/>
      <c r="F241" s="71"/>
      <c r="G241" s="70" t="str">
        <f>IF(ISBLANK(E241),"", PRODUCT(C241,E241))</f>
        <v/>
      </c>
      <c r="H241" s="72"/>
      <c r="I241" s="70"/>
      <c r="J241" s="70"/>
    </row>
    <row r="242" spans="1:10" x14ac:dyDescent="0.25">
      <c r="F242" s="15" t="s">
        <v>43</v>
      </c>
      <c r="G242" s="15" t="str">
        <f>IF(G241="","",ROUND(SUM(G241:G241),2))</f>
        <v/>
      </c>
      <c r="H242" s="14" t="str">
        <f>IF(G241="","Neužpildytos visos objektų kainos","")</f>
        <v>Neužpildytos visos objektų kainos</v>
      </c>
    </row>
    <row r="243" spans="1:10" ht="30" x14ac:dyDescent="0.25">
      <c r="D243" s="80" t="s">
        <v>44</v>
      </c>
      <c r="E243" s="16"/>
      <c r="F243" s="15" t="s">
        <v>45</v>
      </c>
      <c r="G243" s="15" t="str">
        <f>IF(OR(G242="",E243=""),"", ROUND(PRODUCT(E243,G242)/100,2))</f>
        <v/>
      </c>
      <c r="H243" s="14" t="str">
        <f>IF(E243="", "Nurodykite taikomą PVM dydį", "")</f>
        <v>Nurodykite taikomą PVM dydį</v>
      </c>
    </row>
    <row r="244" spans="1:10" x14ac:dyDescent="0.25">
      <c r="F244" s="15" t="s">
        <v>46</v>
      </c>
      <c r="G244" s="15">
        <f>IF(ISBLANK(G243), "", ROUND(SUM(G242:G243),2))</f>
        <v>0</v>
      </c>
    </row>
    <row r="248" spans="1:10" x14ac:dyDescent="0.25">
      <c r="A248" s="12" t="s">
        <v>133</v>
      </c>
      <c r="B248" s="12" t="s">
        <v>134</v>
      </c>
    </row>
    <row r="250" spans="1:10" x14ac:dyDescent="0.25">
      <c r="A250" s="12" t="s">
        <v>28</v>
      </c>
    </row>
    <row r="251" spans="1:10" ht="120" x14ac:dyDescent="0.25">
      <c r="A251" s="77" t="s">
        <v>29</v>
      </c>
      <c r="B251" s="77" t="s">
        <v>30</v>
      </c>
      <c r="C251" s="77" t="s">
        <v>31</v>
      </c>
      <c r="D251" s="77" t="s">
        <v>32</v>
      </c>
      <c r="E251" s="77" t="s">
        <v>33</v>
      </c>
      <c r="F251" s="77" t="s">
        <v>34</v>
      </c>
      <c r="G251" s="77" t="s">
        <v>35</v>
      </c>
      <c r="H251" s="77" t="s">
        <v>36</v>
      </c>
      <c r="I251" s="77" t="s">
        <v>37</v>
      </c>
      <c r="J251" s="77" t="s">
        <v>38</v>
      </c>
    </row>
    <row r="252" spans="1:10" x14ac:dyDescent="0.25">
      <c r="A252" s="73" t="s">
        <v>135</v>
      </c>
      <c r="B252" s="73" t="s">
        <v>136</v>
      </c>
      <c r="C252" s="78"/>
      <c r="D252" s="78"/>
      <c r="E252" s="74"/>
      <c r="F252" s="74"/>
      <c r="G252" s="74"/>
      <c r="H252" s="74"/>
      <c r="I252" s="74"/>
      <c r="J252" s="74"/>
    </row>
    <row r="253" spans="1:10" x14ac:dyDescent="0.25">
      <c r="A253" s="74" t="s">
        <v>137</v>
      </c>
      <c r="B253" s="74" t="s">
        <v>136</v>
      </c>
      <c r="C253" s="78">
        <v>9</v>
      </c>
      <c r="D253" s="78" t="s">
        <v>42</v>
      </c>
      <c r="E253" s="75"/>
      <c r="F253" s="75"/>
      <c r="G253" s="74" t="str">
        <f>IF(ISBLANK(E253),"", PRODUCT(C253,E253))</f>
        <v/>
      </c>
      <c r="H253" s="76"/>
      <c r="I253" s="74"/>
      <c r="J253" s="74"/>
    </row>
    <row r="254" spans="1:10" x14ac:dyDescent="0.25">
      <c r="F254" s="15" t="s">
        <v>43</v>
      </c>
      <c r="G254" s="15" t="str">
        <f>IF(G253="","",ROUND(SUM(G253:G253),2))</f>
        <v/>
      </c>
      <c r="H254" s="14" t="str">
        <f>IF(G253="","Neužpildytos visos objektų kainos","")</f>
        <v>Neužpildytos visos objektų kainos</v>
      </c>
    </row>
    <row r="255" spans="1:10" ht="30" x14ac:dyDescent="0.25">
      <c r="D255" s="80" t="s">
        <v>44</v>
      </c>
      <c r="E255" s="16"/>
      <c r="F255" s="15" t="s">
        <v>45</v>
      </c>
      <c r="G255" s="15" t="str">
        <f>IF(OR(G254="",E255=""),"", ROUND(PRODUCT(E255,G254)/100,2))</f>
        <v/>
      </c>
      <c r="H255" s="14" t="str">
        <f>IF(E255="", "Nurodykite taikomą PVM dydį", "")</f>
        <v>Nurodykite taikomą PVM dydį</v>
      </c>
    </row>
    <row r="256" spans="1:10" x14ac:dyDescent="0.25">
      <c r="F256" s="15" t="s">
        <v>46</v>
      </c>
      <c r="G256" s="15">
        <f>IF(ISBLANK(G255), "", ROUND(SUM(G254:G255),2))</f>
        <v>0</v>
      </c>
    </row>
    <row r="260" spans="1:10" x14ac:dyDescent="0.25">
      <c r="A260" s="12" t="s">
        <v>138</v>
      </c>
      <c r="B260" s="12" t="s">
        <v>139</v>
      </c>
    </row>
    <row r="262" spans="1:10" x14ac:dyDescent="0.25">
      <c r="A262" s="12" t="s">
        <v>28</v>
      </c>
    </row>
    <row r="263" spans="1:10" ht="120" x14ac:dyDescent="0.25">
      <c r="A263" s="77" t="s">
        <v>29</v>
      </c>
      <c r="B263" s="77" t="s">
        <v>30</v>
      </c>
      <c r="C263" s="77" t="s">
        <v>31</v>
      </c>
      <c r="D263" s="77" t="s">
        <v>32</v>
      </c>
      <c r="E263" s="77" t="s">
        <v>33</v>
      </c>
      <c r="F263" s="77" t="s">
        <v>34</v>
      </c>
      <c r="G263" s="77" t="s">
        <v>35</v>
      </c>
      <c r="H263" s="77" t="s">
        <v>36</v>
      </c>
      <c r="I263" s="77" t="s">
        <v>37</v>
      </c>
      <c r="J263" s="77" t="s">
        <v>38</v>
      </c>
    </row>
    <row r="264" spans="1:10" x14ac:dyDescent="0.25">
      <c r="A264" s="73" t="s">
        <v>140</v>
      </c>
      <c r="B264" s="73" t="s">
        <v>141</v>
      </c>
      <c r="C264" s="78"/>
      <c r="D264" s="78"/>
      <c r="E264" s="74"/>
      <c r="F264" s="74"/>
      <c r="G264" s="74"/>
      <c r="H264" s="74"/>
      <c r="I264" s="74"/>
      <c r="J264" s="74"/>
    </row>
    <row r="265" spans="1:10" x14ac:dyDescent="0.25">
      <c r="A265" s="74" t="s">
        <v>142</v>
      </c>
      <c r="B265" s="74" t="s">
        <v>141</v>
      </c>
      <c r="C265" s="78">
        <v>3</v>
      </c>
      <c r="D265" s="78" t="s">
        <v>42</v>
      </c>
      <c r="E265" s="75"/>
      <c r="F265" s="75"/>
      <c r="G265" s="74" t="str">
        <f>IF(ISBLANK(E265),"", PRODUCT(C265,E265))</f>
        <v/>
      </c>
      <c r="H265" s="76"/>
      <c r="I265" s="74"/>
      <c r="J265" s="74"/>
    </row>
    <row r="266" spans="1:10" x14ac:dyDescent="0.25">
      <c r="F266" s="15" t="s">
        <v>43</v>
      </c>
      <c r="G266" s="15" t="str">
        <f>IF(G265="","",ROUND(SUM(G265:G265),2))</f>
        <v/>
      </c>
      <c r="H266" s="14" t="str">
        <f>IF(G265="","Neužpildytos visos objektų kainos","")</f>
        <v>Neužpildytos visos objektų kainos</v>
      </c>
    </row>
    <row r="267" spans="1:10" ht="30" x14ac:dyDescent="0.25">
      <c r="D267" s="80" t="s">
        <v>44</v>
      </c>
      <c r="E267" s="16"/>
      <c r="F267" s="15" t="s">
        <v>45</v>
      </c>
      <c r="G267" s="15" t="str">
        <f>IF(OR(G266="",E267=""),"", ROUND(PRODUCT(E267,G266)/100,2))</f>
        <v/>
      </c>
      <c r="H267" s="14" t="str">
        <f>IF(E267="", "Nurodykite taikomą PVM dydį", "")</f>
        <v>Nurodykite taikomą PVM dydį</v>
      </c>
    </row>
    <row r="268" spans="1:10" x14ac:dyDescent="0.25">
      <c r="F268" s="15" t="s">
        <v>46</v>
      </c>
      <c r="G268" s="15">
        <f>IF(ISBLANK(G267), "", ROUND(SUM(G266:G267),2))</f>
        <v>0</v>
      </c>
    </row>
    <row r="272" spans="1:10" x14ac:dyDescent="0.25">
      <c r="A272" s="12" t="s">
        <v>143</v>
      </c>
      <c r="B272" s="12" t="s">
        <v>144</v>
      </c>
    </row>
    <row r="274" spans="1:10" x14ac:dyDescent="0.25">
      <c r="A274" s="12" t="s">
        <v>28</v>
      </c>
    </row>
    <row r="275" spans="1:10" ht="120" x14ac:dyDescent="0.25">
      <c r="A275" s="77" t="s">
        <v>29</v>
      </c>
      <c r="B275" s="77" t="s">
        <v>30</v>
      </c>
      <c r="C275" s="77" t="s">
        <v>31</v>
      </c>
      <c r="D275" s="77" t="s">
        <v>32</v>
      </c>
      <c r="E275" s="77" t="s">
        <v>33</v>
      </c>
      <c r="F275" s="77" t="s">
        <v>34</v>
      </c>
      <c r="G275" s="77" t="s">
        <v>35</v>
      </c>
      <c r="H275" s="77" t="s">
        <v>36</v>
      </c>
      <c r="I275" s="77" t="s">
        <v>37</v>
      </c>
      <c r="J275" s="77" t="s">
        <v>38</v>
      </c>
    </row>
    <row r="276" spans="1:10" x14ac:dyDescent="0.25">
      <c r="A276" s="73" t="s">
        <v>145</v>
      </c>
      <c r="B276" s="73" t="s">
        <v>146</v>
      </c>
      <c r="C276" s="78"/>
      <c r="D276" s="78"/>
      <c r="E276" s="74"/>
      <c r="F276" s="74"/>
      <c r="G276" s="74"/>
      <c r="H276" s="74"/>
      <c r="I276" s="74"/>
      <c r="J276" s="74"/>
    </row>
    <row r="277" spans="1:10" x14ac:dyDescent="0.25">
      <c r="A277" s="74" t="s">
        <v>147</v>
      </c>
      <c r="B277" s="74" t="s">
        <v>146</v>
      </c>
      <c r="C277" s="78">
        <v>3</v>
      </c>
      <c r="D277" s="78" t="s">
        <v>42</v>
      </c>
      <c r="E277" s="75"/>
      <c r="F277" s="75"/>
      <c r="G277" s="74" t="str">
        <f>IF(ISBLANK(E277),"", PRODUCT(C277,E277))</f>
        <v/>
      </c>
      <c r="H277" s="76"/>
      <c r="I277" s="74"/>
      <c r="J277" s="74"/>
    </row>
    <row r="278" spans="1:10" x14ac:dyDescent="0.25">
      <c r="F278" s="15" t="s">
        <v>43</v>
      </c>
      <c r="G278" s="15" t="str">
        <f>IF(G277="","",ROUND(SUM(G277:G277),2))</f>
        <v/>
      </c>
      <c r="H278" s="14" t="str">
        <f>IF(G277="","Neužpildytos visos objektų kainos","")</f>
        <v>Neužpildytos visos objektų kainos</v>
      </c>
    </row>
    <row r="279" spans="1:10" ht="30" x14ac:dyDescent="0.25">
      <c r="D279" s="80" t="s">
        <v>44</v>
      </c>
      <c r="E279" s="16"/>
      <c r="F279" s="15" t="s">
        <v>45</v>
      </c>
      <c r="G279" s="15" t="str">
        <f>IF(OR(G278="",E279=""),"", ROUND(PRODUCT(E279,G278)/100,2))</f>
        <v/>
      </c>
      <c r="H279" s="14" t="str">
        <f>IF(E279="", "Nurodykite taikomą PVM dydį", "")</f>
        <v>Nurodykite taikomą PVM dydį</v>
      </c>
    </row>
    <row r="280" spans="1:10" x14ac:dyDescent="0.25">
      <c r="F280" s="15" t="s">
        <v>46</v>
      </c>
      <c r="G280" s="15">
        <f>IF(ISBLANK(G279), "", ROUND(SUM(G278:G279),2))</f>
        <v>0</v>
      </c>
    </row>
    <row r="284" spans="1:10" x14ac:dyDescent="0.25">
      <c r="A284" s="12" t="s">
        <v>148</v>
      </c>
      <c r="B284" s="12" t="s">
        <v>149</v>
      </c>
    </row>
    <row r="286" spans="1:10" x14ac:dyDescent="0.25">
      <c r="A286" s="12" t="s">
        <v>28</v>
      </c>
    </row>
    <row r="287" spans="1:10" ht="120" x14ac:dyDescent="0.25">
      <c r="A287" s="77" t="s">
        <v>29</v>
      </c>
      <c r="B287" s="77" t="s">
        <v>30</v>
      </c>
      <c r="C287" s="77" t="s">
        <v>31</v>
      </c>
      <c r="D287" s="77" t="s">
        <v>32</v>
      </c>
      <c r="E287" s="77" t="s">
        <v>33</v>
      </c>
      <c r="F287" s="77" t="s">
        <v>34</v>
      </c>
      <c r="G287" s="77" t="s">
        <v>35</v>
      </c>
      <c r="H287" s="77" t="s">
        <v>36</v>
      </c>
      <c r="I287" s="77" t="s">
        <v>37</v>
      </c>
      <c r="J287" s="77" t="s">
        <v>38</v>
      </c>
    </row>
    <row r="288" spans="1:10" x14ac:dyDescent="0.25">
      <c r="A288" s="73" t="s">
        <v>150</v>
      </c>
      <c r="B288" s="73" t="s">
        <v>151</v>
      </c>
      <c r="C288" s="78"/>
      <c r="D288" s="78"/>
      <c r="E288" s="74"/>
      <c r="F288" s="74"/>
      <c r="G288" s="74"/>
      <c r="H288" s="74"/>
      <c r="I288" s="74"/>
      <c r="J288" s="74"/>
    </row>
    <row r="289" spans="1:10" x14ac:dyDescent="0.25">
      <c r="A289" s="74" t="s">
        <v>152</v>
      </c>
      <c r="B289" s="74" t="s">
        <v>151</v>
      </c>
      <c r="C289" s="78">
        <v>9</v>
      </c>
      <c r="D289" s="78" t="s">
        <v>42</v>
      </c>
      <c r="E289" s="75"/>
      <c r="F289" s="75"/>
      <c r="G289" s="74" t="str">
        <f>IF(ISBLANK(E289),"", PRODUCT(C289,E289))</f>
        <v/>
      </c>
      <c r="H289" s="76"/>
      <c r="I289" s="74"/>
      <c r="J289" s="74"/>
    </row>
    <row r="290" spans="1:10" x14ac:dyDescent="0.25">
      <c r="F290" s="15" t="s">
        <v>43</v>
      </c>
      <c r="G290" s="15" t="str">
        <f>IF(G289="","",ROUND(SUM(G289:G289),2))</f>
        <v/>
      </c>
      <c r="H290" s="14" t="str">
        <f>IF(G289="","Neužpildytos visos objektų kainos","")</f>
        <v>Neužpildytos visos objektų kainos</v>
      </c>
    </row>
    <row r="291" spans="1:10" ht="30" x14ac:dyDescent="0.25">
      <c r="D291" s="80" t="s">
        <v>44</v>
      </c>
      <c r="E291" s="16"/>
      <c r="F291" s="15" t="s">
        <v>45</v>
      </c>
      <c r="G291" s="15" t="str">
        <f>IF(OR(G290="",E291=""),"", ROUND(PRODUCT(E291,G290)/100,2))</f>
        <v/>
      </c>
      <c r="H291" s="14" t="str">
        <f>IF(E291="", "Nurodykite taikomą PVM dydį", "")</f>
        <v>Nurodykite taikomą PVM dydį</v>
      </c>
    </row>
    <row r="292" spans="1:10" x14ac:dyDescent="0.25">
      <c r="F292" s="15" t="s">
        <v>46</v>
      </c>
      <c r="G292" s="15">
        <f>IF(ISBLANK(G291), "", ROUND(SUM(G290:G291),2))</f>
        <v>0</v>
      </c>
    </row>
    <row r="296" spans="1:10" x14ac:dyDescent="0.25">
      <c r="A296" s="12" t="s">
        <v>153</v>
      </c>
      <c r="B296" s="12" t="s">
        <v>154</v>
      </c>
    </row>
    <row r="298" spans="1:10" x14ac:dyDescent="0.25">
      <c r="A298" s="12" t="s">
        <v>28</v>
      </c>
    </row>
    <row r="299" spans="1:10" ht="120" x14ac:dyDescent="0.25">
      <c r="A299" s="77" t="s">
        <v>29</v>
      </c>
      <c r="B299" s="77" t="s">
        <v>30</v>
      </c>
      <c r="C299" s="77" t="s">
        <v>31</v>
      </c>
      <c r="D299" s="77" t="s">
        <v>32</v>
      </c>
      <c r="E299" s="77" t="s">
        <v>33</v>
      </c>
      <c r="F299" s="77" t="s">
        <v>34</v>
      </c>
      <c r="G299" s="77" t="s">
        <v>35</v>
      </c>
      <c r="H299" s="77" t="s">
        <v>36</v>
      </c>
      <c r="I299" s="77" t="s">
        <v>37</v>
      </c>
      <c r="J299" s="77" t="s">
        <v>38</v>
      </c>
    </row>
    <row r="300" spans="1:10" x14ac:dyDescent="0.25">
      <c r="A300" s="73" t="s">
        <v>155</v>
      </c>
      <c r="B300" s="73" t="s">
        <v>156</v>
      </c>
      <c r="C300" s="78"/>
      <c r="D300" s="78"/>
      <c r="E300" s="74"/>
      <c r="F300" s="74"/>
      <c r="G300" s="74"/>
      <c r="H300" s="74"/>
      <c r="I300" s="74"/>
      <c r="J300" s="74"/>
    </row>
    <row r="301" spans="1:10" x14ac:dyDescent="0.25">
      <c r="A301" s="74" t="s">
        <v>157</v>
      </c>
      <c r="B301" s="74" t="s">
        <v>156</v>
      </c>
      <c r="C301" s="78">
        <v>9</v>
      </c>
      <c r="D301" s="78" t="s">
        <v>42</v>
      </c>
      <c r="E301" s="75"/>
      <c r="F301" s="75"/>
      <c r="G301" s="74" t="str">
        <f>IF(ISBLANK(E301),"", PRODUCT(C301,E301))</f>
        <v/>
      </c>
      <c r="H301" s="76"/>
      <c r="I301" s="74"/>
      <c r="J301" s="74"/>
    </row>
    <row r="302" spans="1:10" x14ac:dyDescent="0.25">
      <c r="F302" s="15" t="s">
        <v>43</v>
      </c>
      <c r="G302" s="15" t="str">
        <f>IF(G301="","",ROUND(SUM(G301:G301),2))</f>
        <v/>
      </c>
      <c r="H302" s="14" t="str">
        <f>IF(G301="","Neužpildytos visos objektų kainos","")</f>
        <v>Neužpildytos visos objektų kainos</v>
      </c>
    </row>
    <row r="303" spans="1:10" ht="30" x14ac:dyDescent="0.25">
      <c r="D303" s="80" t="s">
        <v>44</v>
      </c>
      <c r="E303" s="16"/>
      <c r="F303" s="15" t="s">
        <v>45</v>
      </c>
      <c r="G303" s="15" t="str">
        <f>IF(OR(G302="",E303=""),"", ROUND(PRODUCT(E303,G302)/100,2))</f>
        <v/>
      </c>
      <c r="H303" s="14" t="str">
        <f>IF(E303="", "Nurodykite taikomą PVM dydį", "")</f>
        <v>Nurodykite taikomą PVM dydį</v>
      </c>
    </row>
    <row r="304" spans="1:10" x14ac:dyDescent="0.25">
      <c r="F304" s="15" t="s">
        <v>46</v>
      </c>
      <c r="G304" s="15">
        <f>IF(ISBLANK(G303), "", ROUND(SUM(G302:G303),2))</f>
        <v>0</v>
      </c>
    </row>
    <row r="308" spans="1:10" x14ac:dyDescent="0.25">
      <c r="A308" s="12" t="s">
        <v>158</v>
      </c>
      <c r="B308" s="12" t="s">
        <v>159</v>
      </c>
    </row>
    <row r="310" spans="1:10" x14ac:dyDescent="0.25">
      <c r="A310" s="12" t="s">
        <v>28</v>
      </c>
    </row>
    <row r="311" spans="1:10" ht="120" x14ac:dyDescent="0.25">
      <c r="A311" s="77" t="s">
        <v>29</v>
      </c>
      <c r="B311" s="77" t="s">
        <v>30</v>
      </c>
      <c r="C311" s="77" t="s">
        <v>31</v>
      </c>
      <c r="D311" s="77" t="s">
        <v>32</v>
      </c>
      <c r="E311" s="77" t="s">
        <v>33</v>
      </c>
      <c r="F311" s="77" t="s">
        <v>34</v>
      </c>
      <c r="G311" s="77" t="s">
        <v>35</v>
      </c>
      <c r="H311" s="77" t="s">
        <v>36</v>
      </c>
      <c r="I311" s="77" t="s">
        <v>37</v>
      </c>
      <c r="J311" s="77" t="s">
        <v>38</v>
      </c>
    </row>
    <row r="312" spans="1:10" x14ac:dyDescent="0.25">
      <c r="A312" s="73" t="s">
        <v>160</v>
      </c>
      <c r="B312" s="73" t="s">
        <v>161</v>
      </c>
      <c r="C312" s="78"/>
      <c r="D312" s="78"/>
      <c r="E312" s="74"/>
      <c r="F312" s="74"/>
      <c r="G312" s="74"/>
      <c r="H312" s="74"/>
      <c r="I312" s="74"/>
      <c r="J312" s="74"/>
    </row>
    <row r="313" spans="1:10" x14ac:dyDescent="0.25">
      <c r="A313" s="74" t="s">
        <v>162</v>
      </c>
      <c r="B313" s="74" t="s">
        <v>161</v>
      </c>
      <c r="C313" s="78">
        <v>3</v>
      </c>
      <c r="D313" s="78" t="s">
        <v>42</v>
      </c>
      <c r="E313" s="75"/>
      <c r="F313" s="75"/>
      <c r="G313" s="74" t="str">
        <f>IF(ISBLANK(E313),"", PRODUCT(C313,E313))</f>
        <v/>
      </c>
      <c r="H313" s="76"/>
      <c r="I313" s="74"/>
      <c r="J313" s="74"/>
    </row>
    <row r="314" spans="1:10" x14ac:dyDescent="0.25">
      <c r="F314" s="15" t="s">
        <v>43</v>
      </c>
      <c r="G314" s="15" t="str">
        <f>IF(G313="","",ROUND(SUM(G313:G313),2))</f>
        <v/>
      </c>
      <c r="H314" s="14" t="str">
        <f>IF(G313="","Neužpildytos visos objektų kainos","")</f>
        <v>Neužpildytos visos objektų kainos</v>
      </c>
    </row>
    <row r="315" spans="1:10" ht="30" x14ac:dyDescent="0.25">
      <c r="D315" s="80" t="s">
        <v>44</v>
      </c>
      <c r="E315" s="16"/>
      <c r="F315" s="15" t="s">
        <v>45</v>
      </c>
      <c r="G315" s="15" t="str">
        <f>IF(OR(G314="",E315=""),"", ROUND(PRODUCT(E315,G314)/100,2))</f>
        <v/>
      </c>
      <c r="H315" s="14" t="str">
        <f>IF(E315="", "Nurodykite taikomą PVM dydį", "")</f>
        <v>Nurodykite taikomą PVM dydį</v>
      </c>
    </row>
    <row r="316" spans="1:10" x14ac:dyDescent="0.25">
      <c r="F316" s="15" t="s">
        <v>46</v>
      </c>
      <c r="G316" s="15">
        <f>IF(ISBLANK(G315), "", ROUND(SUM(G314:G315),2))</f>
        <v>0</v>
      </c>
    </row>
    <row r="320" spans="1:10" x14ac:dyDescent="0.25">
      <c r="A320" s="12" t="s">
        <v>163</v>
      </c>
      <c r="B320" s="12" t="s">
        <v>164</v>
      </c>
    </row>
    <row r="322" spans="1:10" x14ac:dyDescent="0.25">
      <c r="A322" s="12" t="s">
        <v>28</v>
      </c>
    </row>
    <row r="323" spans="1:10" ht="120" x14ac:dyDescent="0.25">
      <c r="A323" s="77" t="s">
        <v>29</v>
      </c>
      <c r="B323" s="77" t="s">
        <v>30</v>
      </c>
      <c r="C323" s="77" t="s">
        <v>31</v>
      </c>
      <c r="D323" s="77" t="s">
        <v>32</v>
      </c>
      <c r="E323" s="77" t="s">
        <v>33</v>
      </c>
      <c r="F323" s="77" t="s">
        <v>34</v>
      </c>
      <c r="G323" s="77" t="s">
        <v>35</v>
      </c>
      <c r="H323" s="77" t="s">
        <v>36</v>
      </c>
      <c r="I323" s="77" t="s">
        <v>37</v>
      </c>
      <c r="J323" s="77" t="s">
        <v>38</v>
      </c>
    </row>
    <row r="324" spans="1:10" x14ac:dyDescent="0.25">
      <c r="A324" s="73" t="s">
        <v>165</v>
      </c>
      <c r="B324" s="73" t="s">
        <v>166</v>
      </c>
      <c r="C324" s="78"/>
      <c r="D324" s="78"/>
      <c r="E324" s="74"/>
      <c r="F324" s="74"/>
      <c r="G324" s="74"/>
      <c r="H324" s="74"/>
      <c r="I324" s="74"/>
      <c r="J324" s="74"/>
    </row>
    <row r="325" spans="1:10" x14ac:dyDescent="0.25">
      <c r="A325" s="74" t="s">
        <v>167</v>
      </c>
      <c r="B325" s="74" t="s">
        <v>166</v>
      </c>
      <c r="C325" s="78">
        <v>3</v>
      </c>
      <c r="D325" s="78" t="s">
        <v>42</v>
      </c>
      <c r="E325" s="75"/>
      <c r="F325" s="75"/>
      <c r="G325" s="74" t="str">
        <f>IF(ISBLANK(E325),"", PRODUCT(C325,E325))</f>
        <v/>
      </c>
      <c r="H325" s="76"/>
      <c r="I325" s="74"/>
      <c r="J325" s="74"/>
    </row>
    <row r="326" spans="1:10" x14ac:dyDescent="0.25">
      <c r="F326" s="15" t="s">
        <v>43</v>
      </c>
      <c r="G326" s="15" t="str">
        <f>IF(G325="","",ROUND(SUM(G325:G325),2))</f>
        <v/>
      </c>
      <c r="H326" s="14" t="str">
        <f>IF(G325="","Neužpildytos visos objektų kainos","")</f>
        <v>Neužpildytos visos objektų kainos</v>
      </c>
    </row>
    <row r="327" spans="1:10" ht="30" x14ac:dyDescent="0.25">
      <c r="D327" s="80" t="s">
        <v>44</v>
      </c>
      <c r="E327" s="16"/>
      <c r="F327" s="15" t="s">
        <v>45</v>
      </c>
      <c r="G327" s="15" t="str">
        <f>IF(OR(G326="",E327=""),"", ROUND(PRODUCT(E327,G326)/100,2))</f>
        <v/>
      </c>
      <c r="H327" s="14" t="str">
        <f>IF(E327="", "Nurodykite taikomą PVM dydį", "")</f>
        <v>Nurodykite taikomą PVM dydį</v>
      </c>
    </row>
    <row r="328" spans="1:10" x14ac:dyDescent="0.25">
      <c r="F328" s="15" t="s">
        <v>46</v>
      </c>
      <c r="G328" s="15">
        <f>IF(ISBLANK(G327), "", ROUND(SUM(G326:G327),2))</f>
        <v>0</v>
      </c>
    </row>
    <row r="332" spans="1:10" x14ac:dyDescent="0.25">
      <c r="A332" s="12" t="s">
        <v>168</v>
      </c>
      <c r="B332" s="12" t="s">
        <v>169</v>
      </c>
    </row>
    <row r="334" spans="1:10" x14ac:dyDescent="0.25">
      <c r="A334" s="12" t="s">
        <v>28</v>
      </c>
    </row>
    <row r="335" spans="1:10" ht="120" x14ac:dyDescent="0.25">
      <c r="A335" s="77" t="s">
        <v>29</v>
      </c>
      <c r="B335" s="77" t="s">
        <v>30</v>
      </c>
      <c r="C335" s="77" t="s">
        <v>31</v>
      </c>
      <c r="D335" s="77" t="s">
        <v>32</v>
      </c>
      <c r="E335" s="77" t="s">
        <v>33</v>
      </c>
      <c r="F335" s="77" t="s">
        <v>34</v>
      </c>
      <c r="G335" s="77" t="s">
        <v>35</v>
      </c>
      <c r="H335" s="77" t="s">
        <v>36</v>
      </c>
      <c r="I335" s="77" t="s">
        <v>37</v>
      </c>
      <c r="J335" s="77" t="s">
        <v>38</v>
      </c>
    </row>
    <row r="336" spans="1:10" x14ac:dyDescent="0.25">
      <c r="A336" s="73" t="s">
        <v>170</v>
      </c>
      <c r="B336" s="73" t="s">
        <v>171</v>
      </c>
      <c r="C336" s="78"/>
      <c r="D336" s="78"/>
      <c r="E336" s="74"/>
      <c r="F336" s="74"/>
      <c r="G336" s="74"/>
      <c r="H336" s="74"/>
      <c r="I336" s="74"/>
      <c r="J336" s="74"/>
    </row>
    <row r="337" spans="1:10" x14ac:dyDescent="0.25">
      <c r="A337" s="74" t="s">
        <v>172</v>
      </c>
      <c r="B337" s="74" t="s">
        <v>171</v>
      </c>
      <c r="C337" s="78">
        <v>9</v>
      </c>
      <c r="D337" s="78" t="s">
        <v>42</v>
      </c>
      <c r="E337" s="75"/>
      <c r="F337" s="75"/>
      <c r="G337" s="74" t="str">
        <f>IF(ISBLANK(E337),"", PRODUCT(C337,E337))</f>
        <v/>
      </c>
      <c r="H337" s="76"/>
      <c r="I337" s="74"/>
      <c r="J337" s="74"/>
    </row>
    <row r="338" spans="1:10" x14ac:dyDescent="0.25">
      <c r="F338" s="15" t="s">
        <v>43</v>
      </c>
      <c r="G338" s="15" t="str">
        <f>IF(G337="","",ROUND(SUM(G337:G337),2))</f>
        <v/>
      </c>
      <c r="H338" s="14" t="str">
        <f>IF(G337="","Neužpildytos visos objektų kainos","")</f>
        <v>Neužpildytos visos objektų kainos</v>
      </c>
    </row>
    <row r="339" spans="1:10" ht="30" x14ac:dyDescent="0.25">
      <c r="D339" s="80" t="s">
        <v>44</v>
      </c>
      <c r="E339" s="16"/>
      <c r="F339" s="15" t="s">
        <v>45</v>
      </c>
      <c r="G339" s="15" t="str">
        <f>IF(OR(G338="",E339=""),"", ROUND(PRODUCT(E339,G338)/100,2))</f>
        <v/>
      </c>
      <c r="H339" s="14" t="str">
        <f>IF(E339="", "Nurodykite taikomą PVM dydį", "")</f>
        <v>Nurodykite taikomą PVM dydį</v>
      </c>
    </row>
    <row r="340" spans="1:10" x14ac:dyDescent="0.25">
      <c r="F340" s="15" t="s">
        <v>46</v>
      </c>
      <c r="G340" s="15">
        <f>IF(ISBLANK(G339), "", ROUND(SUM(G338:G339),2))</f>
        <v>0</v>
      </c>
    </row>
    <row r="344" spans="1:10" x14ac:dyDescent="0.25">
      <c r="A344" s="12" t="s">
        <v>173</v>
      </c>
      <c r="B344" s="12" t="s">
        <v>174</v>
      </c>
    </row>
    <row r="346" spans="1:10" x14ac:dyDescent="0.25">
      <c r="A346" s="12" t="s">
        <v>28</v>
      </c>
    </row>
    <row r="347" spans="1:10" ht="120" x14ac:dyDescent="0.25">
      <c r="A347" s="77" t="s">
        <v>29</v>
      </c>
      <c r="B347" s="77" t="s">
        <v>30</v>
      </c>
      <c r="C347" s="77" t="s">
        <v>31</v>
      </c>
      <c r="D347" s="77" t="s">
        <v>32</v>
      </c>
      <c r="E347" s="77" t="s">
        <v>33</v>
      </c>
      <c r="F347" s="77" t="s">
        <v>34</v>
      </c>
      <c r="G347" s="77" t="s">
        <v>35</v>
      </c>
      <c r="H347" s="77" t="s">
        <v>36</v>
      </c>
      <c r="I347" s="77" t="s">
        <v>37</v>
      </c>
      <c r="J347" s="77" t="s">
        <v>38</v>
      </c>
    </row>
    <row r="348" spans="1:10" x14ac:dyDescent="0.25">
      <c r="A348" s="73" t="s">
        <v>175</v>
      </c>
      <c r="B348" s="73" t="s">
        <v>176</v>
      </c>
      <c r="C348" s="78"/>
      <c r="D348" s="78"/>
      <c r="E348" s="74"/>
      <c r="F348" s="74"/>
      <c r="G348" s="74"/>
      <c r="H348" s="74"/>
      <c r="I348" s="74"/>
      <c r="J348" s="74"/>
    </row>
    <row r="349" spans="1:10" x14ac:dyDescent="0.25">
      <c r="A349" s="74" t="s">
        <v>177</v>
      </c>
      <c r="B349" s="74" t="s">
        <v>176</v>
      </c>
      <c r="C349" s="78">
        <v>9</v>
      </c>
      <c r="D349" s="78" t="s">
        <v>42</v>
      </c>
      <c r="E349" s="75"/>
      <c r="F349" s="75"/>
      <c r="G349" s="74" t="str">
        <f>IF(ISBLANK(E349),"", PRODUCT(C349,E349))</f>
        <v/>
      </c>
      <c r="H349" s="76"/>
      <c r="I349" s="74"/>
      <c r="J349" s="74"/>
    </row>
    <row r="350" spans="1:10" x14ac:dyDescent="0.25">
      <c r="F350" s="15" t="s">
        <v>43</v>
      </c>
      <c r="G350" s="15" t="str">
        <f>IF(G349="","",ROUND(SUM(G349:G349),2))</f>
        <v/>
      </c>
      <c r="H350" s="14" t="str">
        <f>IF(G349="","Neužpildytos visos objektų kainos","")</f>
        <v>Neužpildytos visos objektų kainos</v>
      </c>
    </row>
    <row r="351" spans="1:10" ht="30" x14ac:dyDescent="0.25">
      <c r="D351" s="80" t="s">
        <v>44</v>
      </c>
      <c r="E351" s="16"/>
      <c r="F351" s="15" t="s">
        <v>45</v>
      </c>
      <c r="G351" s="15" t="str">
        <f>IF(OR(G350="",E351=""),"", ROUND(PRODUCT(E351,G350)/100,2))</f>
        <v/>
      </c>
      <c r="H351" s="14" t="str">
        <f>IF(E351="", "Nurodykite taikomą PVM dydį", "")</f>
        <v>Nurodykite taikomą PVM dydį</v>
      </c>
    </row>
    <row r="352" spans="1:10" x14ac:dyDescent="0.25">
      <c r="F352" s="15" t="s">
        <v>46</v>
      </c>
      <c r="G352" s="15">
        <f>IF(ISBLANK(G351), "", ROUND(SUM(G350:G351),2))</f>
        <v>0</v>
      </c>
    </row>
    <row r="356" spans="1:10" x14ac:dyDescent="0.25">
      <c r="A356" s="12" t="s">
        <v>178</v>
      </c>
      <c r="B356" s="12" t="s">
        <v>179</v>
      </c>
    </row>
    <row r="358" spans="1:10" x14ac:dyDescent="0.25">
      <c r="A358" s="12" t="s">
        <v>28</v>
      </c>
    </row>
    <row r="359" spans="1:10" ht="120" x14ac:dyDescent="0.25">
      <c r="A359" s="77" t="s">
        <v>29</v>
      </c>
      <c r="B359" s="77" t="s">
        <v>30</v>
      </c>
      <c r="C359" s="77" t="s">
        <v>31</v>
      </c>
      <c r="D359" s="77" t="s">
        <v>32</v>
      </c>
      <c r="E359" s="77" t="s">
        <v>33</v>
      </c>
      <c r="F359" s="77" t="s">
        <v>34</v>
      </c>
      <c r="G359" s="77" t="s">
        <v>35</v>
      </c>
      <c r="H359" s="77" t="s">
        <v>36</v>
      </c>
      <c r="I359" s="77" t="s">
        <v>37</v>
      </c>
      <c r="J359" s="77" t="s">
        <v>38</v>
      </c>
    </row>
    <row r="360" spans="1:10" x14ac:dyDescent="0.25">
      <c r="A360" s="73" t="s">
        <v>180</v>
      </c>
      <c r="B360" s="73" t="s">
        <v>181</v>
      </c>
      <c r="C360" s="78"/>
      <c r="D360" s="78"/>
      <c r="E360" s="74"/>
      <c r="F360" s="74"/>
      <c r="G360" s="74"/>
      <c r="H360" s="74"/>
      <c r="I360" s="74"/>
      <c r="J360" s="74"/>
    </row>
    <row r="361" spans="1:10" x14ac:dyDescent="0.25">
      <c r="A361" s="74" t="s">
        <v>182</v>
      </c>
      <c r="B361" s="74" t="s">
        <v>181</v>
      </c>
      <c r="C361" s="78">
        <v>3</v>
      </c>
      <c r="D361" s="78" t="s">
        <v>42</v>
      </c>
      <c r="E361" s="75"/>
      <c r="F361" s="75"/>
      <c r="G361" s="74" t="str">
        <f>IF(ISBLANK(E361),"", PRODUCT(C361,E361))</f>
        <v/>
      </c>
      <c r="H361" s="76"/>
      <c r="I361" s="74"/>
      <c r="J361" s="74"/>
    </row>
    <row r="362" spans="1:10" x14ac:dyDescent="0.25">
      <c r="F362" s="15" t="s">
        <v>43</v>
      </c>
      <c r="G362" s="15" t="str">
        <f>IF(G361="","",ROUND(SUM(G361:G361),2))</f>
        <v/>
      </c>
      <c r="H362" s="14" t="str">
        <f>IF(G361="","Neužpildytos visos objektų kainos","")</f>
        <v>Neužpildytos visos objektų kainos</v>
      </c>
    </row>
    <row r="363" spans="1:10" ht="30" x14ac:dyDescent="0.25">
      <c r="D363" s="80" t="s">
        <v>44</v>
      </c>
      <c r="E363" s="16"/>
      <c r="F363" s="15" t="s">
        <v>45</v>
      </c>
      <c r="G363" s="15" t="str">
        <f>IF(OR(G362="",E363=""),"", ROUND(PRODUCT(E363,G362)/100,2))</f>
        <v/>
      </c>
      <c r="H363" s="14" t="str">
        <f>IF(E363="", "Nurodykite taikomą PVM dydį", "")</f>
        <v>Nurodykite taikomą PVM dydį</v>
      </c>
    </row>
    <row r="364" spans="1:10" x14ac:dyDescent="0.25">
      <c r="F364" s="15" t="s">
        <v>46</v>
      </c>
      <c r="G364" s="15">
        <f>IF(ISBLANK(G363), "", ROUND(SUM(G362:G363),2))</f>
        <v>0</v>
      </c>
    </row>
    <row r="368" spans="1:10" x14ac:dyDescent="0.25">
      <c r="A368" s="12" t="s">
        <v>183</v>
      </c>
      <c r="B368" s="12" t="s">
        <v>184</v>
      </c>
    </row>
    <row r="370" spans="1:10" x14ac:dyDescent="0.25">
      <c r="A370" s="12" t="s">
        <v>28</v>
      </c>
    </row>
    <row r="371" spans="1:10" ht="120" x14ac:dyDescent="0.25">
      <c r="A371" s="77" t="s">
        <v>29</v>
      </c>
      <c r="B371" s="77" t="s">
        <v>30</v>
      </c>
      <c r="C371" s="77" t="s">
        <v>31</v>
      </c>
      <c r="D371" s="77" t="s">
        <v>32</v>
      </c>
      <c r="E371" s="77" t="s">
        <v>33</v>
      </c>
      <c r="F371" s="77" t="s">
        <v>34</v>
      </c>
      <c r="G371" s="77" t="s">
        <v>35</v>
      </c>
      <c r="H371" s="77" t="s">
        <v>36</v>
      </c>
      <c r="I371" s="77" t="s">
        <v>37</v>
      </c>
      <c r="J371" s="77" t="s">
        <v>38</v>
      </c>
    </row>
    <row r="372" spans="1:10" x14ac:dyDescent="0.25">
      <c r="A372" s="73" t="s">
        <v>185</v>
      </c>
      <c r="B372" s="73" t="s">
        <v>186</v>
      </c>
      <c r="C372" s="78"/>
      <c r="D372" s="78"/>
      <c r="E372" s="74"/>
      <c r="F372" s="74"/>
      <c r="G372" s="74"/>
      <c r="H372" s="74"/>
      <c r="I372" s="74"/>
      <c r="J372" s="74"/>
    </row>
    <row r="373" spans="1:10" x14ac:dyDescent="0.25">
      <c r="A373" s="74" t="s">
        <v>187</v>
      </c>
      <c r="B373" s="74" t="s">
        <v>186</v>
      </c>
      <c r="C373" s="78">
        <v>3</v>
      </c>
      <c r="D373" s="78" t="s">
        <v>42</v>
      </c>
      <c r="E373" s="75"/>
      <c r="F373" s="75"/>
      <c r="G373" s="74" t="str">
        <f>IF(ISBLANK(E373),"", PRODUCT(C373,E373))</f>
        <v/>
      </c>
      <c r="H373" s="76"/>
      <c r="I373" s="74"/>
      <c r="J373" s="74"/>
    </row>
    <row r="374" spans="1:10" x14ac:dyDescent="0.25">
      <c r="F374" s="15" t="s">
        <v>43</v>
      </c>
      <c r="G374" s="15" t="str">
        <f>IF(G373="","",ROUND(SUM(G373:G373),2))</f>
        <v/>
      </c>
      <c r="H374" s="14" t="str">
        <f>IF(G373="","Neužpildytos visos objektų kainos","")</f>
        <v>Neužpildytos visos objektų kainos</v>
      </c>
    </row>
    <row r="375" spans="1:10" ht="30" x14ac:dyDescent="0.25">
      <c r="D375" s="80" t="s">
        <v>44</v>
      </c>
      <c r="E375" s="16"/>
      <c r="F375" s="15" t="s">
        <v>45</v>
      </c>
      <c r="G375" s="15" t="str">
        <f>IF(OR(G374="",E375=""),"", ROUND(PRODUCT(E375,G374)/100,2))</f>
        <v/>
      </c>
      <c r="H375" s="14" t="str">
        <f>IF(E375="", "Nurodykite taikomą PVM dydį", "")</f>
        <v>Nurodykite taikomą PVM dydį</v>
      </c>
    </row>
    <row r="376" spans="1:10" x14ac:dyDescent="0.25">
      <c r="F376" s="15" t="s">
        <v>46</v>
      </c>
      <c r="G376" s="15">
        <f>IF(ISBLANK(G375), "", ROUND(SUM(G374:G375),2))</f>
        <v>0</v>
      </c>
    </row>
    <row r="380" spans="1:10" x14ac:dyDescent="0.25">
      <c r="A380" s="12" t="s">
        <v>188</v>
      </c>
      <c r="B380" s="12" t="s">
        <v>189</v>
      </c>
    </row>
    <row r="382" spans="1:10" x14ac:dyDescent="0.25">
      <c r="A382" s="12" t="s">
        <v>28</v>
      </c>
    </row>
    <row r="383" spans="1:10" ht="120" x14ac:dyDescent="0.25">
      <c r="A383" s="77" t="s">
        <v>29</v>
      </c>
      <c r="B383" s="77" t="s">
        <v>30</v>
      </c>
      <c r="C383" s="77" t="s">
        <v>31</v>
      </c>
      <c r="D383" s="77" t="s">
        <v>32</v>
      </c>
      <c r="E383" s="77" t="s">
        <v>33</v>
      </c>
      <c r="F383" s="77" t="s">
        <v>34</v>
      </c>
      <c r="G383" s="77" t="s">
        <v>35</v>
      </c>
      <c r="H383" s="77" t="s">
        <v>36</v>
      </c>
      <c r="I383" s="77" t="s">
        <v>37</v>
      </c>
      <c r="J383" s="77" t="s">
        <v>38</v>
      </c>
    </row>
    <row r="384" spans="1:10" x14ac:dyDescent="0.25">
      <c r="A384" s="73" t="s">
        <v>190</v>
      </c>
      <c r="B384" s="73" t="s">
        <v>191</v>
      </c>
      <c r="C384" s="78"/>
      <c r="D384" s="78"/>
      <c r="E384" s="74"/>
      <c r="F384" s="74"/>
      <c r="G384" s="74"/>
      <c r="H384" s="74"/>
      <c r="I384" s="74"/>
      <c r="J384" s="74"/>
    </row>
    <row r="385" spans="1:10" x14ac:dyDescent="0.25">
      <c r="A385" s="74" t="s">
        <v>192</v>
      </c>
      <c r="B385" s="74" t="s">
        <v>191</v>
      </c>
      <c r="C385" s="78">
        <v>3</v>
      </c>
      <c r="D385" s="78" t="s">
        <v>42</v>
      </c>
      <c r="E385" s="75"/>
      <c r="F385" s="75"/>
      <c r="G385" s="74" t="str">
        <f>IF(ISBLANK(E385),"", PRODUCT(C385,E385))</f>
        <v/>
      </c>
      <c r="H385" s="76"/>
      <c r="I385" s="74"/>
      <c r="J385" s="74"/>
    </row>
    <row r="386" spans="1:10" x14ac:dyDescent="0.25">
      <c r="F386" s="15" t="s">
        <v>43</v>
      </c>
      <c r="G386" s="15" t="str">
        <f>IF(G385="","",ROUND(SUM(G385:G385),2))</f>
        <v/>
      </c>
      <c r="H386" s="14" t="str">
        <f>IF(G385="","Neužpildytos visos objektų kainos","")</f>
        <v>Neužpildytos visos objektų kainos</v>
      </c>
    </row>
    <row r="387" spans="1:10" ht="30" x14ac:dyDescent="0.25">
      <c r="D387" s="80" t="s">
        <v>44</v>
      </c>
      <c r="E387" s="16"/>
      <c r="F387" s="15" t="s">
        <v>45</v>
      </c>
      <c r="G387" s="15" t="str">
        <f>IF(OR(G386="",E387=""),"", ROUND(PRODUCT(E387,G386)/100,2))</f>
        <v/>
      </c>
      <c r="H387" s="14" t="str">
        <f>IF(E387="", "Nurodykite taikomą PVM dydį", "")</f>
        <v>Nurodykite taikomą PVM dydį</v>
      </c>
    </row>
    <row r="388" spans="1:10" x14ac:dyDescent="0.25">
      <c r="F388" s="15" t="s">
        <v>46</v>
      </c>
      <c r="G388" s="15">
        <f>IF(ISBLANK(G387), "", ROUND(SUM(G386:G387),2))</f>
        <v>0</v>
      </c>
    </row>
    <row r="392" spans="1:10" x14ac:dyDescent="0.25">
      <c r="A392" s="12" t="s">
        <v>193</v>
      </c>
      <c r="B392" s="12" t="s">
        <v>194</v>
      </c>
    </row>
    <row r="394" spans="1:10" x14ac:dyDescent="0.25">
      <c r="A394" s="12" t="s">
        <v>28</v>
      </c>
    </row>
    <row r="395" spans="1:10" ht="120" x14ac:dyDescent="0.25">
      <c r="A395" s="77" t="s">
        <v>29</v>
      </c>
      <c r="B395" s="77" t="s">
        <v>30</v>
      </c>
      <c r="C395" s="77" t="s">
        <v>31</v>
      </c>
      <c r="D395" s="77" t="s">
        <v>32</v>
      </c>
      <c r="E395" s="77" t="s">
        <v>33</v>
      </c>
      <c r="F395" s="77" t="s">
        <v>34</v>
      </c>
      <c r="G395" s="77" t="s">
        <v>35</v>
      </c>
      <c r="H395" s="77" t="s">
        <v>36</v>
      </c>
      <c r="I395" s="77" t="s">
        <v>37</v>
      </c>
      <c r="J395" s="77" t="s">
        <v>38</v>
      </c>
    </row>
    <row r="396" spans="1:10" x14ac:dyDescent="0.25">
      <c r="A396" s="73" t="s">
        <v>195</v>
      </c>
      <c r="B396" s="73" t="s">
        <v>196</v>
      </c>
      <c r="C396" s="78"/>
      <c r="D396" s="78"/>
      <c r="E396" s="74"/>
      <c r="F396" s="74"/>
      <c r="G396" s="74"/>
      <c r="H396" s="74"/>
      <c r="I396" s="74"/>
      <c r="J396" s="74"/>
    </row>
    <row r="397" spans="1:10" x14ac:dyDescent="0.25">
      <c r="A397" s="74" t="s">
        <v>197</v>
      </c>
      <c r="B397" s="74" t="s">
        <v>196</v>
      </c>
      <c r="C397" s="78">
        <v>3</v>
      </c>
      <c r="D397" s="78" t="s">
        <v>42</v>
      </c>
      <c r="E397" s="75"/>
      <c r="F397" s="75"/>
      <c r="G397" s="74" t="str">
        <f>IF(ISBLANK(E397),"", PRODUCT(C397,E397))</f>
        <v/>
      </c>
      <c r="H397" s="76"/>
      <c r="I397" s="74"/>
      <c r="J397" s="74"/>
    </row>
    <row r="398" spans="1:10" x14ac:dyDescent="0.25">
      <c r="F398" s="15" t="s">
        <v>43</v>
      </c>
      <c r="G398" s="15" t="str">
        <f>IF(G397="","",ROUND(SUM(G397:G397),2))</f>
        <v/>
      </c>
      <c r="H398" s="14" t="str">
        <f>IF(G397="","Neužpildytos visos objektų kainos","")</f>
        <v>Neužpildytos visos objektų kainos</v>
      </c>
    </row>
    <row r="399" spans="1:10" ht="30" x14ac:dyDescent="0.25">
      <c r="D399" s="80" t="s">
        <v>44</v>
      </c>
      <c r="E399" s="16"/>
      <c r="F399" s="15" t="s">
        <v>45</v>
      </c>
      <c r="G399" s="15" t="str">
        <f>IF(OR(G398="",E399=""),"", ROUND(PRODUCT(E399,G398)/100,2))</f>
        <v/>
      </c>
      <c r="H399" s="14" t="str">
        <f>IF(E399="", "Nurodykite taikomą PVM dydį", "")</f>
        <v>Nurodykite taikomą PVM dydį</v>
      </c>
    </row>
    <row r="400" spans="1:10" x14ac:dyDescent="0.25">
      <c r="F400" s="15" t="s">
        <v>46</v>
      </c>
      <c r="G400" s="15">
        <f>IF(ISBLANK(G399), "", ROUND(SUM(G398:G399),2))</f>
        <v>0</v>
      </c>
    </row>
    <row r="404" spans="1:10" x14ac:dyDescent="0.25">
      <c r="A404" s="12" t="s">
        <v>198</v>
      </c>
      <c r="B404" s="12" t="s">
        <v>199</v>
      </c>
    </row>
    <row r="406" spans="1:10" x14ac:dyDescent="0.25">
      <c r="A406" s="12" t="s">
        <v>28</v>
      </c>
    </row>
    <row r="407" spans="1:10" ht="120" x14ac:dyDescent="0.25">
      <c r="A407" s="77" t="s">
        <v>29</v>
      </c>
      <c r="B407" s="77" t="s">
        <v>30</v>
      </c>
      <c r="C407" s="77" t="s">
        <v>31</v>
      </c>
      <c r="D407" s="77" t="s">
        <v>32</v>
      </c>
      <c r="E407" s="77" t="s">
        <v>33</v>
      </c>
      <c r="F407" s="77" t="s">
        <v>34</v>
      </c>
      <c r="G407" s="77" t="s">
        <v>35</v>
      </c>
      <c r="H407" s="77" t="s">
        <v>36</v>
      </c>
      <c r="I407" s="77" t="s">
        <v>37</v>
      </c>
      <c r="J407" s="77" t="s">
        <v>38</v>
      </c>
    </row>
    <row r="408" spans="1:10" x14ac:dyDescent="0.25">
      <c r="A408" s="73" t="s">
        <v>200</v>
      </c>
      <c r="B408" s="73" t="s">
        <v>201</v>
      </c>
      <c r="C408" s="78"/>
      <c r="D408" s="78"/>
      <c r="E408" s="74"/>
      <c r="F408" s="74"/>
      <c r="G408" s="74"/>
      <c r="H408" s="74"/>
      <c r="I408" s="74"/>
      <c r="J408" s="74"/>
    </row>
    <row r="409" spans="1:10" x14ac:dyDescent="0.25">
      <c r="A409" s="74" t="s">
        <v>202</v>
      </c>
      <c r="B409" s="74" t="s">
        <v>201</v>
      </c>
      <c r="C409" s="78">
        <v>6</v>
      </c>
      <c r="D409" s="78" t="s">
        <v>42</v>
      </c>
      <c r="E409" s="75"/>
      <c r="F409" s="75"/>
      <c r="G409" s="74" t="str">
        <f>IF(ISBLANK(E409),"", PRODUCT(C409,E409))</f>
        <v/>
      </c>
      <c r="H409" s="76"/>
      <c r="I409" s="74"/>
      <c r="J409" s="74"/>
    </row>
    <row r="410" spans="1:10" x14ac:dyDescent="0.25">
      <c r="F410" s="15" t="s">
        <v>43</v>
      </c>
      <c r="G410" s="15" t="str">
        <f>IF(G409="","",ROUND(SUM(G409:G409),2))</f>
        <v/>
      </c>
      <c r="H410" s="14" t="str">
        <f>IF(G409="","Neužpildytos visos objektų kainos","")</f>
        <v>Neužpildytos visos objektų kainos</v>
      </c>
    </row>
    <row r="411" spans="1:10" ht="30" x14ac:dyDescent="0.25">
      <c r="D411" s="80" t="s">
        <v>44</v>
      </c>
      <c r="E411" s="16"/>
      <c r="F411" s="15" t="s">
        <v>45</v>
      </c>
      <c r="G411" s="15" t="str">
        <f>IF(OR(G410="",E411=""),"", ROUND(PRODUCT(E411,G410)/100,2))</f>
        <v/>
      </c>
      <c r="H411" s="14" t="str">
        <f>IF(E411="", "Nurodykite taikomą PVM dydį", "")</f>
        <v>Nurodykite taikomą PVM dydį</v>
      </c>
    </row>
    <row r="412" spans="1:10" x14ac:dyDescent="0.25">
      <c r="F412" s="15" t="s">
        <v>46</v>
      </c>
      <c r="G412" s="15">
        <f>IF(ISBLANK(G411), "", ROUND(SUM(G410:G411),2))</f>
        <v>0</v>
      </c>
    </row>
    <row r="416" spans="1:10" x14ac:dyDescent="0.25">
      <c r="A416" s="12" t="s">
        <v>203</v>
      </c>
      <c r="B416" s="12" t="s">
        <v>204</v>
      </c>
    </row>
    <row r="418" spans="1:10" x14ac:dyDescent="0.25">
      <c r="A418" s="12" t="s">
        <v>28</v>
      </c>
    </row>
    <row r="419" spans="1:10" ht="120" x14ac:dyDescent="0.25">
      <c r="A419" s="77" t="s">
        <v>29</v>
      </c>
      <c r="B419" s="77" t="s">
        <v>30</v>
      </c>
      <c r="C419" s="77" t="s">
        <v>31</v>
      </c>
      <c r="D419" s="77" t="s">
        <v>32</v>
      </c>
      <c r="E419" s="77" t="s">
        <v>33</v>
      </c>
      <c r="F419" s="77" t="s">
        <v>34</v>
      </c>
      <c r="G419" s="77" t="s">
        <v>35</v>
      </c>
      <c r="H419" s="77" t="s">
        <v>36</v>
      </c>
      <c r="I419" s="77" t="s">
        <v>37</v>
      </c>
      <c r="J419" s="77" t="s">
        <v>38</v>
      </c>
    </row>
    <row r="420" spans="1:10" x14ac:dyDescent="0.25">
      <c r="A420" s="73" t="s">
        <v>205</v>
      </c>
      <c r="B420" s="73" t="s">
        <v>206</v>
      </c>
      <c r="C420" s="78"/>
      <c r="D420" s="78"/>
      <c r="E420" s="74"/>
      <c r="F420" s="74"/>
      <c r="G420" s="74"/>
      <c r="H420" s="74"/>
      <c r="I420" s="74"/>
      <c r="J420" s="74"/>
    </row>
    <row r="421" spans="1:10" x14ac:dyDescent="0.25">
      <c r="A421" s="74" t="s">
        <v>207</v>
      </c>
      <c r="B421" s="74" t="s">
        <v>206</v>
      </c>
      <c r="C421" s="78">
        <v>3</v>
      </c>
      <c r="D421" s="78" t="s">
        <v>42</v>
      </c>
      <c r="E421" s="75"/>
      <c r="F421" s="75"/>
      <c r="G421" s="74" t="str">
        <f>IF(ISBLANK(E421),"", PRODUCT(C421,E421))</f>
        <v/>
      </c>
      <c r="H421" s="76"/>
      <c r="I421" s="74"/>
      <c r="J421" s="74"/>
    </row>
    <row r="422" spans="1:10" x14ac:dyDescent="0.25">
      <c r="F422" s="15" t="s">
        <v>43</v>
      </c>
      <c r="G422" s="15" t="str">
        <f>IF(G421="","",ROUND(SUM(G421:G421),2))</f>
        <v/>
      </c>
      <c r="H422" s="14" t="str">
        <f>IF(G421="","Neužpildytos visos objektų kainos","")</f>
        <v>Neužpildytos visos objektų kainos</v>
      </c>
    </row>
    <row r="423" spans="1:10" ht="30" x14ac:dyDescent="0.25">
      <c r="D423" s="80" t="s">
        <v>44</v>
      </c>
      <c r="E423" s="16"/>
      <c r="F423" s="15" t="s">
        <v>45</v>
      </c>
      <c r="G423" s="15" t="str">
        <f>IF(OR(G422="",E423=""),"", ROUND(PRODUCT(E423,G422)/100,2))</f>
        <v/>
      </c>
      <c r="H423" s="14" t="str">
        <f>IF(E423="", "Nurodykite taikomą PVM dydį", "")</f>
        <v>Nurodykite taikomą PVM dydį</v>
      </c>
    </row>
    <row r="424" spans="1:10" x14ac:dyDescent="0.25">
      <c r="F424" s="15" t="s">
        <v>46</v>
      </c>
      <c r="G424" s="15">
        <f>IF(ISBLANK(G423), "", ROUND(SUM(G422:G423),2))</f>
        <v>0</v>
      </c>
    </row>
    <row r="428" spans="1:10" x14ac:dyDescent="0.25">
      <c r="A428" s="12" t="s">
        <v>208</v>
      </c>
      <c r="B428" s="12" t="s">
        <v>209</v>
      </c>
    </row>
    <row r="430" spans="1:10" x14ac:dyDescent="0.25">
      <c r="A430" s="12" t="s">
        <v>28</v>
      </c>
    </row>
    <row r="431" spans="1:10" ht="120" x14ac:dyDescent="0.25">
      <c r="A431" s="77" t="s">
        <v>29</v>
      </c>
      <c r="B431" s="77" t="s">
        <v>30</v>
      </c>
      <c r="C431" s="77" t="s">
        <v>31</v>
      </c>
      <c r="D431" s="77" t="s">
        <v>32</v>
      </c>
      <c r="E431" s="77" t="s">
        <v>33</v>
      </c>
      <c r="F431" s="77" t="s">
        <v>34</v>
      </c>
      <c r="G431" s="77" t="s">
        <v>35</v>
      </c>
      <c r="H431" s="77" t="s">
        <v>36</v>
      </c>
      <c r="I431" s="77" t="s">
        <v>37</v>
      </c>
      <c r="J431" s="77" t="s">
        <v>38</v>
      </c>
    </row>
    <row r="432" spans="1:10" x14ac:dyDescent="0.25">
      <c r="A432" s="73" t="s">
        <v>210</v>
      </c>
      <c r="B432" s="73" t="s">
        <v>211</v>
      </c>
      <c r="C432" s="78"/>
      <c r="D432" s="78"/>
      <c r="E432" s="74"/>
      <c r="F432" s="74"/>
      <c r="G432" s="74"/>
      <c r="H432" s="74"/>
      <c r="I432" s="74"/>
      <c r="J432" s="74"/>
    </row>
    <row r="433" spans="1:10" x14ac:dyDescent="0.25">
      <c r="A433" s="74" t="s">
        <v>212</v>
      </c>
      <c r="B433" s="74" t="s">
        <v>211</v>
      </c>
      <c r="C433" s="78">
        <v>3</v>
      </c>
      <c r="D433" s="78" t="s">
        <v>42</v>
      </c>
      <c r="E433" s="75"/>
      <c r="F433" s="75"/>
      <c r="G433" s="74" t="str">
        <f>IF(ISBLANK(E433),"", PRODUCT(C433,E433))</f>
        <v/>
      </c>
      <c r="H433" s="76"/>
      <c r="I433" s="74"/>
      <c r="J433" s="74"/>
    </row>
    <row r="434" spans="1:10" x14ac:dyDescent="0.25">
      <c r="F434" s="15" t="s">
        <v>43</v>
      </c>
      <c r="G434" s="15" t="str">
        <f>IF(G433="","",ROUND(SUM(G433:G433),2))</f>
        <v/>
      </c>
      <c r="H434" s="14" t="str">
        <f>IF(G433="","Neužpildytos visos objektų kainos","")</f>
        <v>Neužpildytos visos objektų kainos</v>
      </c>
    </row>
    <row r="435" spans="1:10" ht="30" x14ac:dyDescent="0.25">
      <c r="D435" s="80" t="s">
        <v>44</v>
      </c>
      <c r="E435" s="16"/>
      <c r="F435" s="15" t="s">
        <v>45</v>
      </c>
      <c r="G435" s="15" t="str">
        <f>IF(OR(G434="",E435=""),"", ROUND(PRODUCT(E435,G434)/100,2))</f>
        <v/>
      </c>
      <c r="H435" s="14" t="str">
        <f>IF(E435="", "Nurodykite taikomą PVM dydį", "")</f>
        <v>Nurodykite taikomą PVM dydį</v>
      </c>
    </row>
    <row r="436" spans="1:10" x14ac:dyDescent="0.25">
      <c r="F436" s="15" t="s">
        <v>46</v>
      </c>
      <c r="G436" s="15">
        <f>IF(ISBLANK(G435), "", ROUND(SUM(G434:G435),2))</f>
        <v>0</v>
      </c>
    </row>
    <row r="440" spans="1:10" x14ac:dyDescent="0.25">
      <c r="A440" s="12" t="s">
        <v>213</v>
      </c>
      <c r="B440" s="12" t="s">
        <v>214</v>
      </c>
    </row>
    <row r="442" spans="1:10" x14ac:dyDescent="0.25">
      <c r="A442" s="12" t="s">
        <v>28</v>
      </c>
    </row>
    <row r="443" spans="1:10" ht="120" x14ac:dyDescent="0.25">
      <c r="A443" s="77" t="s">
        <v>29</v>
      </c>
      <c r="B443" s="77" t="s">
        <v>30</v>
      </c>
      <c r="C443" s="77" t="s">
        <v>31</v>
      </c>
      <c r="D443" s="77" t="s">
        <v>32</v>
      </c>
      <c r="E443" s="77" t="s">
        <v>33</v>
      </c>
      <c r="F443" s="77" t="s">
        <v>34</v>
      </c>
      <c r="G443" s="77" t="s">
        <v>35</v>
      </c>
      <c r="H443" s="77" t="s">
        <v>36</v>
      </c>
      <c r="I443" s="77" t="s">
        <v>37</v>
      </c>
      <c r="J443" s="77" t="s">
        <v>38</v>
      </c>
    </row>
    <row r="444" spans="1:10" x14ac:dyDescent="0.25">
      <c r="A444" s="73" t="s">
        <v>215</v>
      </c>
      <c r="B444" s="73" t="s">
        <v>216</v>
      </c>
      <c r="C444" s="78"/>
      <c r="D444" s="78"/>
      <c r="E444" s="74"/>
      <c r="F444" s="74"/>
      <c r="G444" s="74"/>
      <c r="H444" s="74"/>
      <c r="I444" s="74"/>
      <c r="J444" s="74"/>
    </row>
    <row r="445" spans="1:10" x14ac:dyDescent="0.25">
      <c r="A445" s="74" t="s">
        <v>217</v>
      </c>
      <c r="B445" s="74" t="s">
        <v>216</v>
      </c>
      <c r="C445" s="78">
        <v>6</v>
      </c>
      <c r="D445" s="78" t="s">
        <v>42</v>
      </c>
      <c r="E445" s="75"/>
      <c r="F445" s="75"/>
      <c r="G445" s="74" t="str">
        <f>IF(ISBLANK(E445),"", PRODUCT(C445,E445))</f>
        <v/>
      </c>
      <c r="H445" s="76"/>
      <c r="I445" s="74"/>
      <c r="J445" s="74"/>
    </row>
    <row r="446" spans="1:10" x14ac:dyDescent="0.25">
      <c r="F446" s="15" t="s">
        <v>43</v>
      </c>
      <c r="G446" s="15" t="str">
        <f>IF(G445="","",ROUND(SUM(G445:G445),2))</f>
        <v/>
      </c>
      <c r="H446" s="14" t="str">
        <f>IF(G445="","Neužpildytos visos objektų kainos","")</f>
        <v>Neužpildytos visos objektų kainos</v>
      </c>
    </row>
    <row r="447" spans="1:10" ht="30" x14ac:dyDescent="0.25">
      <c r="D447" s="80" t="s">
        <v>44</v>
      </c>
      <c r="E447" s="16"/>
      <c r="F447" s="15" t="s">
        <v>45</v>
      </c>
      <c r="G447" s="15" t="str">
        <f>IF(OR(G446="",E447=""),"", ROUND(PRODUCT(E447,G446)/100,2))</f>
        <v/>
      </c>
      <c r="H447" s="14" t="str">
        <f>IF(E447="", "Nurodykite taikomą PVM dydį", "")</f>
        <v>Nurodykite taikomą PVM dydį</v>
      </c>
    </row>
    <row r="448" spans="1:10" x14ac:dyDescent="0.25">
      <c r="F448" s="15" t="s">
        <v>46</v>
      </c>
      <c r="G448" s="15">
        <f>IF(ISBLANK(G447), "", ROUND(SUM(G446:G447),2))</f>
        <v>0</v>
      </c>
    </row>
    <row r="452" spans="1:10" x14ac:dyDescent="0.25">
      <c r="A452" s="12" t="s">
        <v>218</v>
      </c>
      <c r="B452" s="12" t="s">
        <v>219</v>
      </c>
    </row>
    <row r="454" spans="1:10" x14ac:dyDescent="0.25">
      <c r="A454" s="12" t="s">
        <v>28</v>
      </c>
    </row>
    <row r="455" spans="1:10" ht="120" x14ac:dyDescent="0.25">
      <c r="A455" s="77" t="s">
        <v>29</v>
      </c>
      <c r="B455" s="77" t="s">
        <v>30</v>
      </c>
      <c r="C455" s="77" t="s">
        <v>31</v>
      </c>
      <c r="D455" s="77" t="s">
        <v>32</v>
      </c>
      <c r="E455" s="77" t="s">
        <v>33</v>
      </c>
      <c r="F455" s="77" t="s">
        <v>34</v>
      </c>
      <c r="G455" s="77" t="s">
        <v>35</v>
      </c>
      <c r="H455" s="77" t="s">
        <v>36</v>
      </c>
      <c r="I455" s="77" t="s">
        <v>37</v>
      </c>
      <c r="J455" s="77" t="s">
        <v>38</v>
      </c>
    </row>
    <row r="456" spans="1:10" x14ac:dyDescent="0.25">
      <c r="A456" s="73" t="s">
        <v>220</v>
      </c>
      <c r="B456" s="73" t="s">
        <v>221</v>
      </c>
      <c r="C456" s="78"/>
      <c r="D456" s="78"/>
      <c r="E456" s="74"/>
      <c r="F456" s="74"/>
      <c r="G456" s="74"/>
      <c r="H456" s="74"/>
      <c r="I456" s="74"/>
      <c r="J456" s="74"/>
    </row>
    <row r="457" spans="1:10" x14ac:dyDescent="0.25">
      <c r="A457" s="74" t="s">
        <v>222</v>
      </c>
      <c r="B457" s="74" t="s">
        <v>221</v>
      </c>
      <c r="C457" s="78">
        <v>6</v>
      </c>
      <c r="D457" s="78" t="s">
        <v>42</v>
      </c>
      <c r="E457" s="75"/>
      <c r="F457" s="75"/>
      <c r="G457" s="74" t="str">
        <f>IF(ISBLANK(E457),"", PRODUCT(C457,E457))</f>
        <v/>
      </c>
      <c r="H457" s="76"/>
      <c r="I457" s="74"/>
      <c r="J457" s="74"/>
    </row>
    <row r="458" spans="1:10" x14ac:dyDescent="0.25">
      <c r="F458" s="15" t="s">
        <v>43</v>
      </c>
      <c r="G458" s="15" t="str">
        <f>IF(G457="","",ROUND(SUM(G457:G457),2))</f>
        <v/>
      </c>
      <c r="H458" s="14" t="str">
        <f>IF(G457="","Neužpildytos visos objektų kainos","")</f>
        <v>Neužpildytos visos objektų kainos</v>
      </c>
    </row>
    <row r="459" spans="1:10" ht="30" x14ac:dyDescent="0.25">
      <c r="D459" s="80" t="s">
        <v>44</v>
      </c>
      <c r="E459" s="16"/>
      <c r="F459" s="15" t="s">
        <v>45</v>
      </c>
      <c r="G459" s="15" t="str">
        <f>IF(OR(G458="",E459=""),"", ROUND(PRODUCT(E459,G458)/100,2))</f>
        <v/>
      </c>
      <c r="H459" s="14" t="str">
        <f>IF(E459="", "Nurodykite taikomą PVM dydį", "")</f>
        <v>Nurodykite taikomą PVM dydį</v>
      </c>
    </row>
    <row r="460" spans="1:10" x14ac:dyDescent="0.25">
      <c r="F460" s="15" t="s">
        <v>46</v>
      </c>
      <c r="G460" s="15">
        <f>IF(ISBLANK(G459), "", ROUND(SUM(G458:G459),2))</f>
        <v>0</v>
      </c>
    </row>
    <row r="464" spans="1:10" x14ac:dyDescent="0.25">
      <c r="A464" s="12" t="s">
        <v>223</v>
      </c>
      <c r="B464" s="12" t="s">
        <v>224</v>
      </c>
    </row>
    <row r="466" spans="1:10" x14ac:dyDescent="0.25">
      <c r="A466" s="12" t="s">
        <v>28</v>
      </c>
    </row>
    <row r="467" spans="1:10" ht="120" x14ac:dyDescent="0.25">
      <c r="A467" s="77" t="s">
        <v>29</v>
      </c>
      <c r="B467" s="77" t="s">
        <v>30</v>
      </c>
      <c r="C467" s="77" t="s">
        <v>31</v>
      </c>
      <c r="D467" s="77" t="s">
        <v>32</v>
      </c>
      <c r="E467" s="77" t="s">
        <v>33</v>
      </c>
      <c r="F467" s="77" t="s">
        <v>34</v>
      </c>
      <c r="G467" s="77" t="s">
        <v>35</v>
      </c>
      <c r="H467" s="77" t="s">
        <v>36</v>
      </c>
      <c r="I467" s="77" t="s">
        <v>37</v>
      </c>
      <c r="J467" s="77" t="s">
        <v>38</v>
      </c>
    </row>
    <row r="468" spans="1:10" x14ac:dyDescent="0.25">
      <c r="A468" s="73" t="s">
        <v>225</v>
      </c>
      <c r="B468" s="73" t="s">
        <v>226</v>
      </c>
      <c r="C468" s="78"/>
      <c r="D468" s="78"/>
      <c r="E468" s="74"/>
      <c r="F468" s="74"/>
      <c r="G468" s="74"/>
      <c r="H468" s="74"/>
      <c r="I468" s="74"/>
      <c r="J468" s="74"/>
    </row>
    <row r="469" spans="1:10" x14ac:dyDescent="0.25">
      <c r="A469" s="74" t="s">
        <v>227</v>
      </c>
      <c r="B469" s="74" t="s">
        <v>226</v>
      </c>
      <c r="C469" s="78">
        <v>6</v>
      </c>
      <c r="D469" s="78" t="s">
        <v>42</v>
      </c>
      <c r="E469" s="75"/>
      <c r="F469" s="75"/>
      <c r="G469" s="74" t="str">
        <f>IF(ISBLANK(E469),"", PRODUCT(C469,E469))</f>
        <v/>
      </c>
      <c r="H469" s="76"/>
      <c r="I469" s="74"/>
      <c r="J469" s="74"/>
    </row>
    <row r="470" spans="1:10" x14ac:dyDescent="0.25">
      <c r="F470" s="15" t="s">
        <v>43</v>
      </c>
      <c r="G470" s="15" t="str">
        <f>IF(G469="","",ROUND(SUM(G469:G469),2))</f>
        <v/>
      </c>
      <c r="H470" s="14" t="str">
        <f>IF(G469="","Neužpildytos visos objektų kainos","")</f>
        <v>Neužpildytos visos objektų kainos</v>
      </c>
    </row>
    <row r="471" spans="1:10" ht="30" x14ac:dyDescent="0.25">
      <c r="D471" s="80" t="s">
        <v>44</v>
      </c>
      <c r="E471" s="16"/>
      <c r="F471" s="15" t="s">
        <v>45</v>
      </c>
      <c r="G471" s="15" t="str">
        <f>IF(OR(G470="",E471=""),"", ROUND(PRODUCT(E471,G470)/100,2))</f>
        <v/>
      </c>
      <c r="H471" s="14" t="str">
        <f>IF(E471="", "Nurodykite taikomą PVM dydį", "")</f>
        <v>Nurodykite taikomą PVM dydį</v>
      </c>
    </row>
    <row r="472" spans="1:10" x14ac:dyDescent="0.25">
      <c r="F472" s="15" t="s">
        <v>46</v>
      </c>
      <c r="G472" s="15">
        <f>IF(ISBLANK(G471), "", ROUND(SUM(G470:G471),2))</f>
        <v>0</v>
      </c>
    </row>
    <row r="476" spans="1:10" x14ac:dyDescent="0.25">
      <c r="A476" s="12" t="s">
        <v>228</v>
      </c>
      <c r="B476" s="12" t="s">
        <v>229</v>
      </c>
    </row>
    <row r="478" spans="1:10" x14ac:dyDescent="0.25">
      <c r="A478" s="12" t="s">
        <v>28</v>
      </c>
    </row>
    <row r="479" spans="1:10" ht="120" x14ac:dyDescent="0.25">
      <c r="A479" s="77" t="s">
        <v>29</v>
      </c>
      <c r="B479" s="77" t="s">
        <v>30</v>
      </c>
      <c r="C479" s="77" t="s">
        <v>31</v>
      </c>
      <c r="D479" s="77" t="s">
        <v>32</v>
      </c>
      <c r="E479" s="77" t="s">
        <v>33</v>
      </c>
      <c r="F479" s="77" t="s">
        <v>34</v>
      </c>
      <c r="G479" s="77" t="s">
        <v>35</v>
      </c>
      <c r="H479" s="77" t="s">
        <v>36</v>
      </c>
      <c r="I479" s="77" t="s">
        <v>37</v>
      </c>
      <c r="J479" s="77" t="s">
        <v>38</v>
      </c>
    </row>
    <row r="480" spans="1:10" x14ac:dyDescent="0.25">
      <c r="A480" s="73" t="s">
        <v>230</v>
      </c>
      <c r="B480" s="73" t="s">
        <v>231</v>
      </c>
      <c r="C480" s="78"/>
      <c r="D480" s="78"/>
      <c r="E480" s="74"/>
      <c r="F480" s="74"/>
      <c r="G480" s="74"/>
      <c r="H480" s="74"/>
      <c r="I480" s="74"/>
      <c r="J480" s="74"/>
    </row>
    <row r="481" spans="1:10" x14ac:dyDescent="0.25">
      <c r="A481" s="74" t="s">
        <v>232</v>
      </c>
      <c r="B481" s="74" t="s">
        <v>231</v>
      </c>
      <c r="C481" s="78">
        <v>3</v>
      </c>
      <c r="D481" s="78" t="s">
        <v>42</v>
      </c>
      <c r="E481" s="75"/>
      <c r="F481" s="75"/>
      <c r="G481" s="74" t="str">
        <f>IF(ISBLANK(E481),"", PRODUCT(C481,E481))</f>
        <v/>
      </c>
      <c r="H481" s="76"/>
      <c r="I481" s="74"/>
      <c r="J481" s="74"/>
    </row>
    <row r="482" spans="1:10" x14ac:dyDescent="0.25">
      <c r="F482" s="15" t="s">
        <v>43</v>
      </c>
      <c r="G482" s="15" t="str">
        <f>IF(G481="","",ROUND(SUM(G481:G481),2))</f>
        <v/>
      </c>
      <c r="H482" s="14" t="str">
        <f>IF(G481="","Neužpildytos visos objektų kainos","")</f>
        <v>Neužpildytos visos objektų kainos</v>
      </c>
    </row>
    <row r="483" spans="1:10" ht="30" x14ac:dyDescent="0.25">
      <c r="D483" s="80" t="s">
        <v>44</v>
      </c>
      <c r="E483" s="16"/>
      <c r="F483" s="15" t="s">
        <v>45</v>
      </c>
      <c r="G483" s="15" t="str">
        <f>IF(OR(G482="",E483=""),"", ROUND(PRODUCT(E483,G482)/100,2))</f>
        <v/>
      </c>
      <c r="H483" s="14" t="str">
        <f>IF(E483="", "Nurodykite taikomą PVM dydį", "")</f>
        <v>Nurodykite taikomą PVM dydį</v>
      </c>
    </row>
    <row r="484" spans="1:10" x14ac:dyDescent="0.25">
      <c r="F484" s="15" t="s">
        <v>46</v>
      </c>
      <c r="G484" s="15">
        <f>IF(ISBLANK(G483), "", ROUND(SUM(G482:G483),2))</f>
        <v>0</v>
      </c>
    </row>
    <row r="488" spans="1:10" x14ac:dyDescent="0.25">
      <c r="A488" s="12" t="s">
        <v>233</v>
      </c>
      <c r="B488" s="12" t="s">
        <v>234</v>
      </c>
    </row>
    <row r="490" spans="1:10" x14ac:dyDescent="0.25">
      <c r="A490" s="12" t="s">
        <v>28</v>
      </c>
    </row>
    <row r="491" spans="1:10" ht="120" x14ac:dyDescent="0.25">
      <c r="A491" s="77" t="s">
        <v>29</v>
      </c>
      <c r="B491" s="77" t="s">
        <v>30</v>
      </c>
      <c r="C491" s="77" t="s">
        <v>31</v>
      </c>
      <c r="D491" s="77" t="s">
        <v>32</v>
      </c>
      <c r="E491" s="77" t="s">
        <v>33</v>
      </c>
      <c r="F491" s="77" t="s">
        <v>34</v>
      </c>
      <c r="G491" s="77" t="s">
        <v>35</v>
      </c>
      <c r="H491" s="77" t="s">
        <v>36</v>
      </c>
      <c r="I491" s="77" t="s">
        <v>37</v>
      </c>
      <c r="J491" s="77" t="s">
        <v>38</v>
      </c>
    </row>
    <row r="492" spans="1:10" x14ac:dyDescent="0.25">
      <c r="A492" s="73" t="s">
        <v>235</v>
      </c>
      <c r="B492" s="73" t="s">
        <v>236</v>
      </c>
      <c r="C492" s="78"/>
      <c r="D492" s="78"/>
      <c r="E492" s="74"/>
      <c r="F492" s="74"/>
      <c r="G492" s="74"/>
      <c r="H492" s="74"/>
      <c r="I492" s="74"/>
      <c r="J492" s="74"/>
    </row>
    <row r="493" spans="1:10" x14ac:dyDescent="0.25">
      <c r="A493" s="74" t="s">
        <v>237</v>
      </c>
      <c r="B493" s="74" t="s">
        <v>236</v>
      </c>
      <c r="C493" s="78">
        <v>6</v>
      </c>
      <c r="D493" s="78" t="s">
        <v>42</v>
      </c>
      <c r="E493" s="75"/>
      <c r="F493" s="75"/>
      <c r="G493" s="74" t="str">
        <f>IF(ISBLANK(E493),"", PRODUCT(C493,E493))</f>
        <v/>
      </c>
      <c r="H493" s="76"/>
      <c r="I493" s="74"/>
      <c r="J493" s="74"/>
    </row>
    <row r="494" spans="1:10" x14ac:dyDescent="0.25">
      <c r="F494" s="15" t="s">
        <v>43</v>
      </c>
      <c r="G494" s="15" t="str">
        <f>IF(G493="","",ROUND(SUM(G493:G493),2))</f>
        <v/>
      </c>
      <c r="H494" s="14" t="str">
        <f>IF(G493="","Neužpildytos visos objektų kainos","")</f>
        <v>Neužpildytos visos objektų kainos</v>
      </c>
    </row>
    <row r="495" spans="1:10" ht="30" x14ac:dyDescent="0.25">
      <c r="D495" s="80" t="s">
        <v>44</v>
      </c>
      <c r="E495" s="16"/>
      <c r="F495" s="15" t="s">
        <v>45</v>
      </c>
      <c r="G495" s="15" t="str">
        <f>IF(OR(G494="",E495=""),"", ROUND(PRODUCT(E495,G494)/100,2))</f>
        <v/>
      </c>
      <c r="H495" s="14" t="str">
        <f>IF(E495="", "Nurodykite taikomą PVM dydį", "")</f>
        <v>Nurodykite taikomą PVM dydį</v>
      </c>
    </row>
    <row r="496" spans="1:10" x14ac:dyDescent="0.25">
      <c r="F496" s="15" t="s">
        <v>46</v>
      </c>
      <c r="G496" s="15">
        <f>IF(ISBLANK(G495), "", ROUND(SUM(G494:G495),2))</f>
        <v>0</v>
      </c>
    </row>
    <row r="500" spans="1:10" x14ac:dyDescent="0.25">
      <c r="A500" s="12" t="s">
        <v>238</v>
      </c>
      <c r="B500" s="12" t="s">
        <v>239</v>
      </c>
    </row>
    <row r="502" spans="1:10" x14ac:dyDescent="0.25">
      <c r="A502" s="12" t="s">
        <v>28</v>
      </c>
    </row>
    <row r="503" spans="1:10" ht="120" x14ac:dyDescent="0.25">
      <c r="A503" s="77" t="s">
        <v>29</v>
      </c>
      <c r="B503" s="77" t="s">
        <v>30</v>
      </c>
      <c r="C503" s="77" t="s">
        <v>31</v>
      </c>
      <c r="D503" s="77" t="s">
        <v>32</v>
      </c>
      <c r="E503" s="77" t="s">
        <v>33</v>
      </c>
      <c r="F503" s="77" t="s">
        <v>34</v>
      </c>
      <c r="G503" s="77" t="s">
        <v>35</v>
      </c>
      <c r="H503" s="77" t="s">
        <v>36</v>
      </c>
      <c r="I503" s="77" t="s">
        <v>37</v>
      </c>
      <c r="J503" s="77" t="s">
        <v>38</v>
      </c>
    </row>
    <row r="504" spans="1:10" x14ac:dyDescent="0.25">
      <c r="A504" s="73" t="s">
        <v>240</v>
      </c>
      <c r="B504" s="73" t="s">
        <v>241</v>
      </c>
      <c r="C504" s="78"/>
      <c r="D504" s="78"/>
      <c r="E504" s="74"/>
      <c r="F504" s="74"/>
      <c r="G504" s="74"/>
      <c r="H504" s="74"/>
      <c r="I504" s="74"/>
      <c r="J504" s="74"/>
    </row>
    <row r="505" spans="1:10" x14ac:dyDescent="0.25">
      <c r="A505" s="74" t="s">
        <v>242</v>
      </c>
      <c r="B505" s="74" t="s">
        <v>241</v>
      </c>
      <c r="C505" s="78">
        <v>6</v>
      </c>
      <c r="D505" s="78" t="s">
        <v>42</v>
      </c>
      <c r="E505" s="75"/>
      <c r="F505" s="75"/>
      <c r="G505" s="74" t="str">
        <f>IF(ISBLANK(E505),"", PRODUCT(C505,E505))</f>
        <v/>
      </c>
      <c r="H505" s="76"/>
      <c r="I505" s="74"/>
      <c r="J505" s="74"/>
    </row>
    <row r="506" spans="1:10" x14ac:dyDescent="0.25">
      <c r="F506" s="15" t="s">
        <v>43</v>
      </c>
      <c r="G506" s="15" t="str">
        <f>IF(G505="","",ROUND(SUM(G505:G505),2))</f>
        <v/>
      </c>
      <c r="H506" s="14" t="str">
        <f>IF(G505="","Neužpildytos visos objektų kainos","")</f>
        <v>Neužpildytos visos objektų kainos</v>
      </c>
    </row>
    <row r="507" spans="1:10" ht="30" x14ac:dyDescent="0.25">
      <c r="D507" s="80" t="s">
        <v>44</v>
      </c>
      <c r="E507" s="16"/>
      <c r="F507" s="15" t="s">
        <v>45</v>
      </c>
      <c r="G507" s="15" t="str">
        <f>IF(OR(G506="",E507=""),"", ROUND(PRODUCT(E507,G506)/100,2))</f>
        <v/>
      </c>
      <c r="H507" s="14" t="str">
        <f>IF(E507="", "Nurodykite taikomą PVM dydį", "")</f>
        <v>Nurodykite taikomą PVM dydį</v>
      </c>
    </row>
    <row r="508" spans="1:10" x14ac:dyDescent="0.25">
      <c r="F508" s="15" t="s">
        <v>46</v>
      </c>
      <c r="G508" s="15">
        <f>IF(ISBLANK(G507), "", ROUND(SUM(G506:G507),2))</f>
        <v>0</v>
      </c>
    </row>
    <row r="512" spans="1:10" x14ac:dyDescent="0.25">
      <c r="A512" s="12" t="s">
        <v>243</v>
      </c>
      <c r="B512" s="12" t="s">
        <v>244</v>
      </c>
    </row>
    <row r="514" spans="1:10" x14ac:dyDescent="0.25">
      <c r="A514" s="12" t="s">
        <v>28</v>
      </c>
    </row>
    <row r="515" spans="1:10" ht="120" x14ac:dyDescent="0.25">
      <c r="A515" s="77" t="s">
        <v>29</v>
      </c>
      <c r="B515" s="77" t="s">
        <v>30</v>
      </c>
      <c r="C515" s="77" t="s">
        <v>31</v>
      </c>
      <c r="D515" s="77" t="s">
        <v>32</v>
      </c>
      <c r="E515" s="77" t="s">
        <v>33</v>
      </c>
      <c r="F515" s="77" t="s">
        <v>34</v>
      </c>
      <c r="G515" s="77" t="s">
        <v>35</v>
      </c>
      <c r="H515" s="77" t="s">
        <v>36</v>
      </c>
      <c r="I515" s="77" t="s">
        <v>37</v>
      </c>
      <c r="J515" s="77" t="s">
        <v>38</v>
      </c>
    </row>
    <row r="516" spans="1:10" x14ac:dyDescent="0.25">
      <c r="A516" s="73" t="s">
        <v>245</v>
      </c>
      <c r="B516" s="73" t="s">
        <v>246</v>
      </c>
      <c r="C516" s="78"/>
      <c r="D516" s="78"/>
      <c r="E516" s="74"/>
      <c r="F516" s="74"/>
      <c r="G516" s="74"/>
      <c r="H516" s="74"/>
      <c r="I516" s="74"/>
      <c r="J516" s="74"/>
    </row>
    <row r="517" spans="1:10" x14ac:dyDescent="0.25">
      <c r="A517" s="74" t="s">
        <v>247</v>
      </c>
      <c r="B517" s="74" t="s">
        <v>246</v>
      </c>
      <c r="C517" s="78">
        <v>3</v>
      </c>
      <c r="D517" s="78" t="s">
        <v>42</v>
      </c>
      <c r="E517" s="75"/>
      <c r="F517" s="75"/>
      <c r="G517" s="74" t="str">
        <f>IF(ISBLANK(E517),"", PRODUCT(C517,E517))</f>
        <v/>
      </c>
      <c r="H517" s="76"/>
      <c r="I517" s="74"/>
      <c r="J517" s="74"/>
    </row>
    <row r="518" spans="1:10" x14ac:dyDescent="0.25">
      <c r="F518" s="15" t="s">
        <v>43</v>
      </c>
      <c r="G518" s="15" t="str">
        <f>IF(G517="","",ROUND(SUM(G517:G517),2))</f>
        <v/>
      </c>
      <c r="H518" s="14" t="str">
        <f>IF(G517="","Neužpildytos visos objektų kainos","")</f>
        <v>Neužpildytos visos objektų kainos</v>
      </c>
    </row>
    <row r="519" spans="1:10" ht="30" x14ac:dyDescent="0.25">
      <c r="D519" s="80" t="s">
        <v>44</v>
      </c>
      <c r="E519" s="16"/>
      <c r="F519" s="15" t="s">
        <v>45</v>
      </c>
      <c r="G519" s="15" t="str">
        <f>IF(OR(G518="",E519=""),"", ROUND(PRODUCT(E519,G518)/100,2))</f>
        <v/>
      </c>
      <c r="H519" s="14" t="str">
        <f>IF(E519="", "Nurodykite taikomą PVM dydį", "")</f>
        <v>Nurodykite taikomą PVM dydį</v>
      </c>
    </row>
    <row r="520" spans="1:10" x14ac:dyDescent="0.25">
      <c r="F520" s="15" t="s">
        <v>46</v>
      </c>
      <c r="G520" s="15">
        <f>IF(ISBLANK(G519), "", ROUND(SUM(G518:G519),2))</f>
        <v>0</v>
      </c>
    </row>
    <row r="524" spans="1:10" x14ac:dyDescent="0.25">
      <c r="A524" s="12" t="s">
        <v>248</v>
      </c>
      <c r="B524" s="12" t="s">
        <v>249</v>
      </c>
    </row>
    <row r="526" spans="1:10" x14ac:dyDescent="0.25">
      <c r="A526" s="12" t="s">
        <v>28</v>
      </c>
    </row>
    <row r="527" spans="1:10" ht="120" x14ac:dyDescent="0.25">
      <c r="A527" s="77" t="s">
        <v>29</v>
      </c>
      <c r="B527" s="77" t="s">
        <v>30</v>
      </c>
      <c r="C527" s="77" t="s">
        <v>31</v>
      </c>
      <c r="D527" s="77" t="s">
        <v>32</v>
      </c>
      <c r="E527" s="77" t="s">
        <v>33</v>
      </c>
      <c r="F527" s="77" t="s">
        <v>34</v>
      </c>
      <c r="G527" s="77" t="s">
        <v>35</v>
      </c>
      <c r="H527" s="77" t="s">
        <v>36</v>
      </c>
      <c r="I527" s="77" t="s">
        <v>37</v>
      </c>
      <c r="J527" s="77" t="s">
        <v>38</v>
      </c>
    </row>
    <row r="528" spans="1:10" x14ac:dyDescent="0.25">
      <c r="A528" s="73" t="s">
        <v>250</v>
      </c>
      <c r="B528" s="73" t="s">
        <v>251</v>
      </c>
      <c r="C528" s="78"/>
      <c r="D528" s="78"/>
      <c r="E528" s="74"/>
      <c r="F528" s="74"/>
      <c r="G528" s="74"/>
      <c r="H528" s="74"/>
      <c r="I528" s="74"/>
      <c r="J528" s="74"/>
    </row>
    <row r="529" spans="1:10" x14ac:dyDescent="0.25">
      <c r="A529" s="74" t="s">
        <v>252</v>
      </c>
      <c r="B529" s="74" t="s">
        <v>251</v>
      </c>
      <c r="C529" s="78">
        <v>6</v>
      </c>
      <c r="D529" s="78" t="s">
        <v>42</v>
      </c>
      <c r="E529" s="75"/>
      <c r="F529" s="75"/>
      <c r="G529" s="74" t="str">
        <f>IF(ISBLANK(E529),"", PRODUCT(C529,E529))</f>
        <v/>
      </c>
      <c r="H529" s="76"/>
      <c r="I529" s="74"/>
      <c r="J529" s="74"/>
    </row>
    <row r="530" spans="1:10" x14ac:dyDescent="0.25">
      <c r="F530" s="15" t="s">
        <v>43</v>
      </c>
      <c r="G530" s="15" t="str">
        <f>IF(G529="","",ROUND(SUM(G529:G529),2))</f>
        <v/>
      </c>
      <c r="H530" s="14" t="str">
        <f>IF(G529="","Neužpildytos visos objektų kainos","")</f>
        <v>Neužpildytos visos objektų kainos</v>
      </c>
    </row>
    <row r="531" spans="1:10" ht="30" x14ac:dyDescent="0.25">
      <c r="D531" s="80" t="s">
        <v>44</v>
      </c>
      <c r="E531" s="16"/>
      <c r="F531" s="15" t="s">
        <v>45</v>
      </c>
      <c r="G531" s="15" t="str">
        <f>IF(OR(G530="",E531=""),"", ROUND(PRODUCT(E531,G530)/100,2))</f>
        <v/>
      </c>
      <c r="H531" s="14" t="str">
        <f>IF(E531="", "Nurodykite taikomą PVM dydį", "")</f>
        <v>Nurodykite taikomą PVM dydį</v>
      </c>
    </row>
    <row r="532" spans="1:10" x14ac:dyDescent="0.25">
      <c r="F532" s="15" t="s">
        <v>46</v>
      </c>
      <c r="G532" s="15">
        <f>IF(ISBLANK(G531), "", ROUND(SUM(G530:G531),2))</f>
        <v>0</v>
      </c>
    </row>
    <row r="536" spans="1:10" x14ac:dyDescent="0.25">
      <c r="A536" s="12" t="s">
        <v>253</v>
      </c>
      <c r="B536" s="12" t="s">
        <v>254</v>
      </c>
    </row>
    <row r="538" spans="1:10" x14ac:dyDescent="0.25">
      <c r="A538" s="12" t="s">
        <v>28</v>
      </c>
    </row>
    <row r="539" spans="1:10" ht="120" x14ac:dyDescent="0.25">
      <c r="A539" s="77" t="s">
        <v>29</v>
      </c>
      <c r="B539" s="77" t="s">
        <v>30</v>
      </c>
      <c r="C539" s="77" t="s">
        <v>31</v>
      </c>
      <c r="D539" s="77" t="s">
        <v>32</v>
      </c>
      <c r="E539" s="77" t="s">
        <v>33</v>
      </c>
      <c r="F539" s="77" t="s">
        <v>34</v>
      </c>
      <c r="G539" s="77" t="s">
        <v>35</v>
      </c>
      <c r="H539" s="77" t="s">
        <v>36</v>
      </c>
      <c r="I539" s="77" t="s">
        <v>37</v>
      </c>
      <c r="J539" s="77" t="s">
        <v>38</v>
      </c>
    </row>
    <row r="540" spans="1:10" x14ac:dyDescent="0.25">
      <c r="A540" s="73" t="s">
        <v>255</v>
      </c>
      <c r="B540" s="73" t="s">
        <v>256</v>
      </c>
      <c r="C540" s="78"/>
      <c r="D540" s="78"/>
      <c r="E540" s="74"/>
      <c r="F540" s="74"/>
      <c r="G540" s="74"/>
      <c r="H540" s="74"/>
      <c r="I540" s="74"/>
      <c r="J540" s="74"/>
    </row>
    <row r="541" spans="1:10" x14ac:dyDescent="0.25">
      <c r="A541" s="74" t="s">
        <v>257</v>
      </c>
      <c r="B541" s="74" t="s">
        <v>256</v>
      </c>
      <c r="C541" s="78">
        <v>3</v>
      </c>
      <c r="D541" s="78" t="s">
        <v>42</v>
      </c>
      <c r="E541" s="75"/>
      <c r="F541" s="75"/>
      <c r="G541" s="74" t="str">
        <f>IF(ISBLANK(E541),"", PRODUCT(C541,E541))</f>
        <v/>
      </c>
      <c r="H541" s="76"/>
      <c r="I541" s="74"/>
      <c r="J541" s="74"/>
    </row>
    <row r="542" spans="1:10" x14ac:dyDescent="0.25">
      <c r="F542" s="15" t="s">
        <v>43</v>
      </c>
      <c r="G542" s="15" t="str">
        <f>IF(G541="","",ROUND(SUM(G541:G541),2))</f>
        <v/>
      </c>
      <c r="H542" s="14" t="str">
        <f>IF(G541="","Neužpildytos visos objektų kainos","")</f>
        <v>Neužpildytos visos objektų kainos</v>
      </c>
    </row>
    <row r="543" spans="1:10" ht="30" x14ac:dyDescent="0.25">
      <c r="D543" s="80" t="s">
        <v>44</v>
      </c>
      <c r="E543" s="16"/>
      <c r="F543" s="15" t="s">
        <v>45</v>
      </c>
      <c r="G543" s="15" t="str">
        <f>IF(OR(G542="",E543=""),"", ROUND(PRODUCT(E543,G542)/100,2))</f>
        <v/>
      </c>
      <c r="H543" s="14" t="str">
        <f>IF(E543="", "Nurodykite taikomą PVM dydį", "")</f>
        <v>Nurodykite taikomą PVM dydį</v>
      </c>
    </row>
    <row r="544" spans="1:10" x14ac:dyDescent="0.25">
      <c r="F544" s="15" t="s">
        <v>46</v>
      </c>
      <c r="G544" s="15">
        <f>IF(ISBLANK(G543), "", ROUND(SUM(G542:G543),2))</f>
        <v>0</v>
      </c>
    </row>
    <row r="548" spans="1:10" x14ac:dyDescent="0.25">
      <c r="A548" s="12" t="s">
        <v>258</v>
      </c>
      <c r="B548" s="12" t="s">
        <v>259</v>
      </c>
    </row>
    <row r="550" spans="1:10" x14ac:dyDescent="0.25">
      <c r="A550" s="12" t="s">
        <v>28</v>
      </c>
    </row>
    <row r="551" spans="1:10" ht="120" x14ac:dyDescent="0.25">
      <c r="A551" s="77" t="s">
        <v>29</v>
      </c>
      <c r="B551" s="77" t="s">
        <v>30</v>
      </c>
      <c r="C551" s="77" t="s">
        <v>31</v>
      </c>
      <c r="D551" s="77" t="s">
        <v>32</v>
      </c>
      <c r="E551" s="77" t="s">
        <v>33</v>
      </c>
      <c r="F551" s="77" t="s">
        <v>34</v>
      </c>
      <c r="G551" s="77" t="s">
        <v>35</v>
      </c>
      <c r="H551" s="77" t="s">
        <v>36</v>
      </c>
      <c r="I551" s="77" t="s">
        <v>37</v>
      </c>
      <c r="J551" s="77" t="s">
        <v>38</v>
      </c>
    </row>
    <row r="552" spans="1:10" x14ac:dyDescent="0.25">
      <c r="A552" s="73" t="s">
        <v>260</v>
      </c>
      <c r="B552" s="73" t="s">
        <v>261</v>
      </c>
      <c r="C552" s="78"/>
      <c r="D552" s="78"/>
      <c r="E552" s="74"/>
      <c r="F552" s="74"/>
      <c r="G552" s="74"/>
      <c r="H552" s="74"/>
      <c r="I552" s="74"/>
      <c r="J552" s="74"/>
    </row>
    <row r="553" spans="1:10" x14ac:dyDescent="0.25">
      <c r="A553" s="74" t="s">
        <v>262</v>
      </c>
      <c r="B553" s="74" t="s">
        <v>261</v>
      </c>
      <c r="C553" s="78">
        <v>6</v>
      </c>
      <c r="D553" s="78" t="s">
        <v>42</v>
      </c>
      <c r="E553" s="75"/>
      <c r="F553" s="75"/>
      <c r="G553" s="74" t="str">
        <f>IF(ISBLANK(E553),"", PRODUCT(C553,E553))</f>
        <v/>
      </c>
      <c r="H553" s="76"/>
      <c r="I553" s="74"/>
      <c r="J553" s="74"/>
    </row>
    <row r="554" spans="1:10" x14ac:dyDescent="0.25">
      <c r="F554" s="15" t="s">
        <v>43</v>
      </c>
      <c r="G554" s="15" t="str">
        <f>IF(G553="","",ROUND(SUM(G553:G553),2))</f>
        <v/>
      </c>
      <c r="H554" s="14" t="str">
        <f>IF(G553="","Neužpildytos visos objektų kainos","")</f>
        <v>Neužpildytos visos objektų kainos</v>
      </c>
    </row>
    <row r="555" spans="1:10" ht="30" x14ac:dyDescent="0.25">
      <c r="D555" s="80" t="s">
        <v>44</v>
      </c>
      <c r="E555" s="16"/>
      <c r="F555" s="15" t="s">
        <v>45</v>
      </c>
      <c r="G555" s="15" t="str">
        <f>IF(OR(G554="",E555=""),"", ROUND(PRODUCT(E555,G554)/100,2))</f>
        <v/>
      </c>
      <c r="H555" s="14" t="str">
        <f>IF(E555="", "Nurodykite taikomą PVM dydį", "")</f>
        <v>Nurodykite taikomą PVM dydį</v>
      </c>
    </row>
    <row r="556" spans="1:10" x14ac:dyDescent="0.25">
      <c r="F556" s="15" t="s">
        <v>46</v>
      </c>
      <c r="G556" s="15">
        <f>IF(ISBLANK(G555), "", ROUND(SUM(G554:G555),2))</f>
        <v>0</v>
      </c>
    </row>
    <row r="560" spans="1:10" x14ac:dyDescent="0.25">
      <c r="A560" s="12" t="s">
        <v>263</v>
      </c>
      <c r="B560" s="12" t="s">
        <v>264</v>
      </c>
    </row>
    <row r="562" spans="1:10" x14ac:dyDescent="0.25">
      <c r="A562" s="12" t="s">
        <v>28</v>
      </c>
    </row>
    <row r="563" spans="1:10" ht="120" x14ac:dyDescent="0.25">
      <c r="A563" s="77" t="s">
        <v>29</v>
      </c>
      <c r="B563" s="77" t="s">
        <v>30</v>
      </c>
      <c r="C563" s="77" t="s">
        <v>31</v>
      </c>
      <c r="D563" s="77" t="s">
        <v>32</v>
      </c>
      <c r="E563" s="77" t="s">
        <v>33</v>
      </c>
      <c r="F563" s="77" t="s">
        <v>34</v>
      </c>
      <c r="G563" s="77" t="s">
        <v>35</v>
      </c>
      <c r="H563" s="77" t="s">
        <v>36</v>
      </c>
      <c r="I563" s="77" t="s">
        <v>37</v>
      </c>
      <c r="J563" s="77" t="s">
        <v>38</v>
      </c>
    </row>
    <row r="564" spans="1:10" x14ac:dyDescent="0.25">
      <c r="A564" s="73" t="s">
        <v>265</v>
      </c>
      <c r="B564" s="73" t="s">
        <v>266</v>
      </c>
      <c r="C564" s="78"/>
      <c r="D564" s="78"/>
      <c r="E564" s="74"/>
      <c r="F564" s="74"/>
      <c r="G564" s="74"/>
      <c r="H564" s="74"/>
      <c r="I564" s="74"/>
      <c r="J564" s="74"/>
    </row>
    <row r="565" spans="1:10" x14ac:dyDescent="0.25">
      <c r="A565" s="74" t="s">
        <v>267</v>
      </c>
      <c r="B565" s="74" t="s">
        <v>266</v>
      </c>
      <c r="C565" s="78">
        <v>3</v>
      </c>
      <c r="D565" s="78" t="s">
        <v>42</v>
      </c>
      <c r="E565" s="75"/>
      <c r="F565" s="75"/>
      <c r="G565" s="74" t="str">
        <f>IF(ISBLANK(E565),"", PRODUCT(C565,E565))</f>
        <v/>
      </c>
      <c r="H565" s="76"/>
      <c r="I565" s="74"/>
      <c r="J565" s="74"/>
    </row>
    <row r="566" spans="1:10" x14ac:dyDescent="0.25">
      <c r="F566" s="15" t="s">
        <v>43</v>
      </c>
      <c r="G566" s="15" t="str">
        <f>IF(G565="","",ROUND(SUM(G565:G565),2))</f>
        <v/>
      </c>
      <c r="H566" s="14" t="str">
        <f>IF(G565="","Neužpildytos visos objektų kainos","")</f>
        <v>Neužpildytos visos objektų kainos</v>
      </c>
    </row>
    <row r="567" spans="1:10" ht="30" x14ac:dyDescent="0.25">
      <c r="D567" s="80" t="s">
        <v>44</v>
      </c>
      <c r="E567" s="16"/>
      <c r="F567" s="15" t="s">
        <v>45</v>
      </c>
      <c r="G567" s="15" t="str">
        <f>IF(OR(G566="",E567=""),"", ROUND(PRODUCT(E567,G566)/100,2))</f>
        <v/>
      </c>
      <c r="H567" s="14" t="str">
        <f>IF(E567="", "Nurodykite taikomą PVM dydį", "")</f>
        <v>Nurodykite taikomą PVM dydį</v>
      </c>
    </row>
    <row r="568" spans="1:10" x14ac:dyDescent="0.25">
      <c r="F568" s="15" t="s">
        <v>46</v>
      </c>
      <c r="G568" s="15">
        <f>IF(ISBLANK(G567), "", ROUND(SUM(G566:G567),2))</f>
        <v>0</v>
      </c>
    </row>
    <row r="572" spans="1:10" x14ac:dyDescent="0.25">
      <c r="A572" s="12" t="s">
        <v>268</v>
      </c>
      <c r="B572" s="12" t="s">
        <v>269</v>
      </c>
    </row>
    <row r="574" spans="1:10" x14ac:dyDescent="0.25">
      <c r="A574" s="12" t="s">
        <v>28</v>
      </c>
    </row>
    <row r="575" spans="1:10" ht="120" x14ac:dyDescent="0.25">
      <c r="A575" s="77" t="s">
        <v>29</v>
      </c>
      <c r="B575" s="77" t="s">
        <v>30</v>
      </c>
      <c r="C575" s="77" t="s">
        <v>31</v>
      </c>
      <c r="D575" s="77" t="s">
        <v>32</v>
      </c>
      <c r="E575" s="77" t="s">
        <v>33</v>
      </c>
      <c r="F575" s="77" t="s">
        <v>34</v>
      </c>
      <c r="G575" s="77" t="s">
        <v>35</v>
      </c>
      <c r="H575" s="77" t="s">
        <v>36</v>
      </c>
      <c r="I575" s="77" t="s">
        <v>37</v>
      </c>
      <c r="J575" s="77" t="s">
        <v>38</v>
      </c>
    </row>
    <row r="576" spans="1:10" x14ac:dyDescent="0.25">
      <c r="A576" s="73" t="s">
        <v>270</v>
      </c>
      <c r="B576" s="73" t="s">
        <v>271</v>
      </c>
      <c r="C576" s="78"/>
      <c r="D576" s="78"/>
      <c r="E576" s="74"/>
      <c r="F576" s="74"/>
      <c r="G576" s="74"/>
      <c r="H576" s="74"/>
      <c r="I576" s="74"/>
      <c r="J576" s="74"/>
    </row>
    <row r="577" spans="1:10" x14ac:dyDescent="0.25">
      <c r="A577" s="74" t="s">
        <v>272</v>
      </c>
      <c r="B577" s="74" t="s">
        <v>271</v>
      </c>
      <c r="C577" s="78">
        <v>3</v>
      </c>
      <c r="D577" s="78" t="s">
        <v>42</v>
      </c>
      <c r="E577" s="75"/>
      <c r="F577" s="75"/>
      <c r="G577" s="74" t="str">
        <f>IF(ISBLANK(E577),"", PRODUCT(C577,E577))</f>
        <v/>
      </c>
      <c r="H577" s="76"/>
      <c r="I577" s="74"/>
      <c r="J577" s="74"/>
    </row>
    <row r="578" spans="1:10" x14ac:dyDescent="0.25">
      <c r="F578" s="15" t="s">
        <v>43</v>
      </c>
      <c r="G578" s="15" t="str">
        <f>IF(G577="","",ROUND(SUM(G577:G577),2))</f>
        <v/>
      </c>
      <c r="H578" s="14" t="str">
        <f>IF(G577="","Neužpildytos visos objektų kainos","")</f>
        <v>Neužpildytos visos objektų kainos</v>
      </c>
    </row>
    <row r="579" spans="1:10" ht="30" x14ac:dyDescent="0.25">
      <c r="D579" s="80" t="s">
        <v>44</v>
      </c>
      <c r="E579" s="16"/>
      <c r="F579" s="15" t="s">
        <v>45</v>
      </c>
      <c r="G579" s="15" t="str">
        <f>IF(OR(G578="",E579=""),"", ROUND(PRODUCT(E579,G578)/100,2))</f>
        <v/>
      </c>
      <c r="H579" s="14" t="str">
        <f>IF(E579="", "Nurodykite taikomą PVM dydį", "")</f>
        <v>Nurodykite taikomą PVM dydį</v>
      </c>
    </row>
    <row r="580" spans="1:10" x14ac:dyDescent="0.25">
      <c r="F580" s="15" t="s">
        <v>46</v>
      </c>
      <c r="G580" s="15">
        <f>IF(ISBLANK(G579), "", ROUND(SUM(G578:G579),2))</f>
        <v>0</v>
      </c>
    </row>
    <row r="584" spans="1:10" x14ac:dyDescent="0.25">
      <c r="A584" s="12" t="s">
        <v>273</v>
      </c>
      <c r="B584" s="12" t="s">
        <v>274</v>
      </c>
    </row>
    <row r="586" spans="1:10" x14ac:dyDescent="0.25">
      <c r="A586" s="12" t="s">
        <v>28</v>
      </c>
    </row>
    <row r="587" spans="1:10" ht="120" x14ac:dyDescent="0.25">
      <c r="A587" s="77" t="s">
        <v>29</v>
      </c>
      <c r="B587" s="77" t="s">
        <v>30</v>
      </c>
      <c r="C587" s="77" t="s">
        <v>31</v>
      </c>
      <c r="D587" s="77" t="s">
        <v>32</v>
      </c>
      <c r="E587" s="77" t="s">
        <v>33</v>
      </c>
      <c r="F587" s="77" t="s">
        <v>34</v>
      </c>
      <c r="G587" s="77" t="s">
        <v>35</v>
      </c>
      <c r="H587" s="77" t="s">
        <v>36</v>
      </c>
      <c r="I587" s="77" t="s">
        <v>37</v>
      </c>
      <c r="J587" s="77" t="s">
        <v>38</v>
      </c>
    </row>
    <row r="588" spans="1:10" x14ac:dyDescent="0.25">
      <c r="A588" s="73" t="s">
        <v>275</v>
      </c>
      <c r="B588" s="73" t="s">
        <v>276</v>
      </c>
      <c r="C588" s="78"/>
      <c r="D588" s="78"/>
      <c r="E588" s="74"/>
      <c r="F588" s="74"/>
      <c r="G588" s="74"/>
      <c r="H588" s="74"/>
      <c r="I588" s="74"/>
      <c r="J588" s="74"/>
    </row>
    <row r="589" spans="1:10" x14ac:dyDescent="0.25">
      <c r="A589" s="74" t="s">
        <v>277</v>
      </c>
      <c r="B589" s="74" t="s">
        <v>276</v>
      </c>
      <c r="C589" s="78">
        <v>3</v>
      </c>
      <c r="D589" s="78" t="s">
        <v>42</v>
      </c>
      <c r="E589" s="75"/>
      <c r="F589" s="75"/>
      <c r="G589" s="74" t="str">
        <f>IF(ISBLANK(E589),"", PRODUCT(C589,E589))</f>
        <v/>
      </c>
      <c r="H589" s="76"/>
      <c r="I589" s="74"/>
      <c r="J589" s="74"/>
    </row>
    <row r="590" spans="1:10" x14ac:dyDescent="0.25">
      <c r="F590" s="15" t="s">
        <v>43</v>
      </c>
      <c r="G590" s="15" t="str">
        <f>IF(G589="","",ROUND(SUM(G589:G589),2))</f>
        <v/>
      </c>
      <c r="H590" s="14" t="str">
        <f>IF(G589="","Neužpildytos visos objektų kainos","")</f>
        <v>Neužpildytos visos objektų kainos</v>
      </c>
    </row>
    <row r="591" spans="1:10" ht="30" x14ac:dyDescent="0.25">
      <c r="D591" s="80" t="s">
        <v>44</v>
      </c>
      <c r="E591" s="16"/>
      <c r="F591" s="15" t="s">
        <v>45</v>
      </c>
      <c r="G591" s="15" t="str">
        <f>IF(OR(G590="",E591=""),"", ROUND(PRODUCT(E591,G590)/100,2))</f>
        <v/>
      </c>
      <c r="H591" s="14" t="str">
        <f>IF(E591="", "Nurodykite taikomą PVM dydį", "")</f>
        <v>Nurodykite taikomą PVM dydį</v>
      </c>
    </row>
    <row r="592" spans="1:10" x14ac:dyDescent="0.25">
      <c r="F592" s="15" t="s">
        <v>46</v>
      </c>
      <c r="G592" s="15">
        <f>IF(ISBLANK(G591), "", ROUND(SUM(G590:G591),2))</f>
        <v>0</v>
      </c>
    </row>
    <row r="596" spans="1:10" x14ac:dyDescent="0.25">
      <c r="A596" s="12" t="s">
        <v>278</v>
      </c>
      <c r="B596" s="12" t="s">
        <v>279</v>
      </c>
    </row>
    <row r="598" spans="1:10" x14ac:dyDescent="0.25">
      <c r="A598" s="12" t="s">
        <v>28</v>
      </c>
    </row>
    <row r="599" spans="1:10" ht="120" x14ac:dyDescent="0.25">
      <c r="A599" s="77" t="s">
        <v>29</v>
      </c>
      <c r="B599" s="77" t="s">
        <v>30</v>
      </c>
      <c r="C599" s="77" t="s">
        <v>31</v>
      </c>
      <c r="D599" s="77" t="s">
        <v>32</v>
      </c>
      <c r="E599" s="77" t="s">
        <v>33</v>
      </c>
      <c r="F599" s="77" t="s">
        <v>34</v>
      </c>
      <c r="G599" s="77" t="s">
        <v>35</v>
      </c>
      <c r="H599" s="77" t="s">
        <v>36</v>
      </c>
      <c r="I599" s="77" t="s">
        <v>37</v>
      </c>
      <c r="J599" s="77" t="s">
        <v>38</v>
      </c>
    </row>
    <row r="600" spans="1:10" x14ac:dyDescent="0.25">
      <c r="A600" s="73" t="s">
        <v>280</v>
      </c>
      <c r="B600" s="73" t="s">
        <v>281</v>
      </c>
      <c r="C600" s="78"/>
      <c r="D600" s="78"/>
      <c r="E600" s="74"/>
      <c r="F600" s="74"/>
      <c r="G600" s="74"/>
      <c r="H600" s="74"/>
      <c r="I600" s="74"/>
      <c r="J600" s="74"/>
    </row>
    <row r="601" spans="1:10" x14ac:dyDescent="0.25">
      <c r="A601" s="74" t="s">
        <v>282</v>
      </c>
      <c r="B601" s="74" t="s">
        <v>281</v>
      </c>
      <c r="C601" s="78">
        <v>3</v>
      </c>
      <c r="D601" s="78" t="s">
        <v>42</v>
      </c>
      <c r="E601" s="75"/>
      <c r="F601" s="75"/>
      <c r="G601" s="74" t="str">
        <f>IF(ISBLANK(E601),"", PRODUCT(C601,E601))</f>
        <v/>
      </c>
      <c r="H601" s="76"/>
      <c r="I601" s="74"/>
      <c r="J601" s="74"/>
    </row>
    <row r="602" spans="1:10" x14ac:dyDescent="0.25">
      <c r="F602" s="15" t="s">
        <v>43</v>
      </c>
      <c r="G602" s="15" t="str">
        <f>IF(G601="","",ROUND(SUM(G601:G601),2))</f>
        <v/>
      </c>
      <c r="H602" s="14" t="str">
        <f>IF(G601="","Neužpildytos visos objektų kainos","")</f>
        <v>Neužpildytos visos objektų kainos</v>
      </c>
    </row>
    <row r="603" spans="1:10" ht="30" x14ac:dyDescent="0.25">
      <c r="D603" s="80" t="s">
        <v>44</v>
      </c>
      <c r="E603" s="16"/>
      <c r="F603" s="15" t="s">
        <v>45</v>
      </c>
      <c r="G603" s="15" t="str">
        <f>IF(OR(G602="",E603=""),"", ROUND(PRODUCT(E603,G602)/100,2))</f>
        <v/>
      </c>
      <c r="H603" s="14" t="str">
        <f>IF(E603="", "Nurodykite taikomą PVM dydį", "")</f>
        <v>Nurodykite taikomą PVM dydį</v>
      </c>
    </row>
    <row r="604" spans="1:10" x14ac:dyDescent="0.25">
      <c r="F604" s="15" t="s">
        <v>46</v>
      </c>
      <c r="G604" s="15">
        <f>IF(ISBLANK(G603), "", ROUND(SUM(G602:G603),2))</f>
        <v>0</v>
      </c>
    </row>
    <row r="608" spans="1:10" x14ac:dyDescent="0.25">
      <c r="A608" s="12" t="s">
        <v>283</v>
      </c>
      <c r="B608" s="12" t="s">
        <v>284</v>
      </c>
    </row>
    <row r="610" spans="1:10" x14ac:dyDescent="0.25">
      <c r="A610" s="12" t="s">
        <v>28</v>
      </c>
    </row>
    <row r="611" spans="1:10" ht="120" x14ac:dyDescent="0.25">
      <c r="A611" s="77" t="s">
        <v>29</v>
      </c>
      <c r="B611" s="77" t="s">
        <v>30</v>
      </c>
      <c r="C611" s="77" t="s">
        <v>31</v>
      </c>
      <c r="D611" s="77" t="s">
        <v>32</v>
      </c>
      <c r="E611" s="77" t="s">
        <v>33</v>
      </c>
      <c r="F611" s="77" t="s">
        <v>34</v>
      </c>
      <c r="G611" s="77" t="s">
        <v>35</v>
      </c>
      <c r="H611" s="77" t="s">
        <v>36</v>
      </c>
      <c r="I611" s="77" t="s">
        <v>37</v>
      </c>
      <c r="J611" s="77" t="s">
        <v>38</v>
      </c>
    </row>
    <row r="612" spans="1:10" x14ac:dyDescent="0.25">
      <c r="A612" s="73" t="s">
        <v>285</v>
      </c>
      <c r="B612" s="73" t="s">
        <v>286</v>
      </c>
      <c r="C612" s="78"/>
      <c r="D612" s="78"/>
      <c r="E612" s="74"/>
      <c r="F612" s="74"/>
      <c r="G612" s="74"/>
      <c r="H612" s="74"/>
      <c r="I612" s="74"/>
      <c r="J612" s="74"/>
    </row>
    <row r="613" spans="1:10" x14ac:dyDescent="0.25">
      <c r="A613" s="74" t="s">
        <v>287</v>
      </c>
      <c r="B613" s="74" t="s">
        <v>286</v>
      </c>
      <c r="C613" s="78">
        <v>3</v>
      </c>
      <c r="D613" s="78" t="s">
        <v>42</v>
      </c>
      <c r="E613" s="75"/>
      <c r="F613" s="75"/>
      <c r="G613" s="74" t="str">
        <f>IF(ISBLANK(E613),"", PRODUCT(C613,E613))</f>
        <v/>
      </c>
      <c r="H613" s="76"/>
      <c r="I613" s="74"/>
      <c r="J613" s="74"/>
    </row>
    <row r="614" spans="1:10" x14ac:dyDescent="0.25">
      <c r="F614" s="15" t="s">
        <v>43</v>
      </c>
      <c r="G614" s="15" t="str">
        <f>IF(G613="","",ROUND(SUM(G613:G613),2))</f>
        <v/>
      </c>
      <c r="H614" s="14" t="str">
        <f>IF(G613="","Neužpildytos visos objektų kainos","")</f>
        <v>Neužpildytos visos objektų kainos</v>
      </c>
    </row>
    <row r="615" spans="1:10" ht="30" x14ac:dyDescent="0.25">
      <c r="D615" s="80" t="s">
        <v>44</v>
      </c>
      <c r="E615" s="16"/>
      <c r="F615" s="15" t="s">
        <v>45</v>
      </c>
      <c r="G615" s="15" t="str">
        <f>IF(OR(G614="",E615=""),"", ROUND(PRODUCT(E615,G614)/100,2))</f>
        <v/>
      </c>
      <c r="H615" s="14" t="str">
        <f>IF(E615="", "Nurodykite taikomą PVM dydį", "")</f>
        <v>Nurodykite taikomą PVM dydį</v>
      </c>
    </row>
    <row r="616" spans="1:10" x14ac:dyDescent="0.25">
      <c r="F616" s="15" t="s">
        <v>46</v>
      </c>
      <c r="G616" s="15">
        <f>IF(ISBLANK(G615), "", ROUND(SUM(G614:G615),2))</f>
        <v>0</v>
      </c>
    </row>
    <row r="620" spans="1:10" x14ac:dyDescent="0.25">
      <c r="A620" s="12" t="s">
        <v>288</v>
      </c>
      <c r="B620" s="12" t="s">
        <v>289</v>
      </c>
    </row>
    <row r="622" spans="1:10" x14ac:dyDescent="0.25">
      <c r="A622" s="12" t="s">
        <v>28</v>
      </c>
    </row>
    <row r="623" spans="1:10" ht="120" x14ac:dyDescent="0.25">
      <c r="A623" s="77" t="s">
        <v>29</v>
      </c>
      <c r="B623" s="77" t="s">
        <v>30</v>
      </c>
      <c r="C623" s="77" t="s">
        <v>31</v>
      </c>
      <c r="D623" s="77" t="s">
        <v>32</v>
      </c>
      <c r="E623" s="77" t="s">
        <v>33</v>
      </c>
      <c r="F623" s="77" t="s">
        <v>34</v>
      </c>
      <c r="G623" s="77" t="s">
        <v>35</v>
      </c>
      <c r="H623" s="77" t="s">
        <v>36</v>
      </c>
      <c r="I623" s="77" t="s">
        <v>37</v>
      </c>
      <c r="J623" s="77" t="s">
        <v>38</v>
      </c>
    </row>
    <row r="624" spans="1:10" x14ac:dyDescent="0.25">
      <c r="A624" s="73" t="s">
        <v>290</v>
      </c>
      <c r="B624" s="73" t="s">
        <v>291</v>
      </c>
      <c r="C624" s="78"/>
      <c r="D624" s="78"/>
      <c r="E624" s="74"/>
      <c r="F624" s="74"/>
      <c r="G624" s="74"/>
      <c r="H624" s="74"/>
      <c r="I624" s="74"/>
      <c r="J624" s="74"/>
    </row>
    <row r="625" spans="1:10" x14ac:dyDescent="0.25">
      <c r="A625" s="74" t="s">
        <v>292</v>
      </c>
      <c r="B625" s="74" t="s">
        <v>291</v>
      </c>
      <c r="C625" s="78">
        <v>3</v>
      </c>
      <c r="D625" s="78" t="s">
        <v>42</v>
      </c>
      <c r="E625" s="75"/>
      <c r="F625" s="75"/>
      <c r="G625" s="74" t="str">
        <f>IF(ISBLANK(E625),"", PRODUCT(C625,E625))</f>
        <v/>
      </c>
      <c r="H625" s="76"/>
      <c r="I625" s="74"/>
      <c r="J625" s="74"/>
    </row>
    <row r="626" spans="1:10" x14ac:dyDescent="0.25">
      <c r="F626" s="15" t="s">
        <v>43</v>
      </c>
      <c r="G626" s="15" t="str">
        <f>IF(G625="","",ROUND(SUM(G625:G625),2))</f>
        <v/>
      </c>
      <c r="H626" s="14" t="str">
        <f>IF(G625="","Neužpildytos visos objektų kainos","")</f>
        <v>Neužpildytos visos objektų kainos</v>
      </c>
    </row>
    <row r="627" spans="1:10" ht="30" x14ac:dyDescent="0.25">
      <c r="D627" s="80" t="s">
        <v>44</v>
      </c>
      <c r="E627" s="16"/>
      <c r="F627" s="15" t="s">
        <v>45</v>
      </c>
      <c r="G627" s="15" t="str">
        <f>IF(OR(G626="",E627=""),"", ROUND(PRODUCT(E627,G626)/100,2))</f>
        <v/>
      </c>
      <c r="H627" s="14" t="str">
        <f>IF(E627="", "Nurodykite taikomą PVM dydį", "")</f>
        <v>Nurodykite taikomą PVM dydį</v>
      </c>
    </row>
    <row r="628" spans="1:10" x14ac:dyDescent="0.25">
      <c r="F628" s="15" t="s">
        <v>46</v>
      </c>
      <c r="G628" s="15">
        <f>IF(ISBLANK(G627), "", ROUND(SUM(G626:G627),2))</f>
        <v>0</v>
      </c>
    </row>
    <row r="632" spans="1:10" x14ac:dyDescent="0.25">
      <c r="A632" s="12" t="s">
        <v>293</v>
      </c>
      <c r="B632" s="12" t="s">
        <v>294</v>
      </c>
    </row>
    <row r="634" spans="1:10" x14ac:dyDescent="0.25">
      <c r="A634" s="12" t="s">
        <v>28</v>
      </c>
    </row>
    <row r="635" spans="1:10" ht="120" x14ac:dyDescent="0.25">
      <c r="A635" s="77" t="s">
        <v>29</v>
      </c>
      <c r="B635" s="77" t="s">
        <v>30</v>
      </c>
      <c r="C635" s="77" t="s">
        <v>31</v>
      </c>
      <c r="D635" s="77" t="s">
        <v>32</v>
      </c>
      <c r="E635" s="77" t="s">
        <v>33</v>
      </c>
      <c r="F635" s="77" t="s">
        <v>34</v>
      </c>
      <c r="G635" s="77" t="s">
        <v>35</v>
      </c>
      <c r="H635" s="77" t="s">
        <v>36</v>
      </c>
      <c r="I635" s="77" t="s">
        <v>37</v>
      </c>
      <c r="J635" s="77" t="s">
        <v>38</v>
      </c>
    </row>
    <row r="636" spans="1:10" ht="30" x14ac:dyDescent="0.25">
      <c r="A636" s="73" t="s">
        <v>295</v>
      </c>
      <c r="B636" s="73" t="s">
        <v>296</v>
      </c>
      <c r="C636" s="78"/>
      <c r="D636" s="78"/>
      <c r="E636" s="74"/>
      <c r="F636" s="74"/>
      <c r="G636" s="74"/>
      <c r="H636" s="74"/>
      <c r="I636" s="74"/>
      <c r="J636" s="74"/>
    </row>
    <row r="637" spans="1:10" ht="30" x14ac:dyDescent="0.25">
      <c r="A637" s="74" t="s">
        <v>297</v>
      </c>
      <c r="B637" s="74" t="s">
        <v>296</v>
      </c>
      <c r="C637" s="78">
        <v>10000</v>
      </c>
      <c r="D637" s="78" t="s">
        <v>298</v>
      </c>
      <c r="E637" s="75"/>
      <c r="F637" s="75"/>
      <c r="G637" s="74" t="str">
        <f>IF(ISBLANK(E637),"", PRODUCT(C637,E637))</f>
        <v/>
      </c>
      <c r="H637" s="76"/>
      <c r="I637" s="74"/>
      <c r="J637" s="74"/>
    </row>
    <row r="638" spans="1:10" x14ac:dyDescent="0.25">
      <c r="F638" s="15" t="s">
        <v>43</v>
      </c>
      <c r="G638" s="15" t="str">
        <f>IF(G637="","",ROUND(SUM(G637:G637),2))</f>
        <v/>
      </c>
      <c r="H638" s="14" t="str">
        <f>IF(G637="","Neužpildytos visos objektų kainos","")</f>
        <v>Neužpildytos visos objektų kainos</v>
      </c>
    </row>
    <row r="639" spans="1:10" ht="30" x14ac:dyDescent="0.25">
      <c r="D639" s="80" t="s">
        <v>44</v>
      </c>
      <c r="E639" s="16"/>
      <c r="F639" s="15" t="s">
        <v>45</v>
      </c>
      <c r="G639" s="15" t="str">
        <f>IF(OR(G638="",E639=""),"", ROUND(PRODUCT(E639,G638)/100,2))</f>
        <v/>
      </c>
      <c r="H639" s="14" t="str">
        <f>IF(E639="", "Nurodykite taikomą PVM dydį", "")</f>
        <v>Nurodykite taikomą PVM dydį</v>
      </c>
    </row>
    <row r="640" spans="1:10" x14ac:dyDescent="0.25">
      <c r="F640" s="15" t="s">
        <v>46</v>
      </c>
      <c r="G640" s="15">
        <f>IF(ISBLANK(G639), "", ROUND(SUM(G638:G639),2))</f>
        <v>0</v>
      </c>
    </row>
    <row r="644" spans="1:10" x14ac:dyDescent="0.25">
      <c r="A644" s="12" t="s">
        <v>299</v>
      </c>
      <c r="B644" s="12" t="s">
        <v>300</v>
      </c>
    </row>
    <row r="646" spans="1:10" x14ac:dyDescent="0.25">
      <c r="A646" s="12" t="s">
        <v>28</v>
      </c>
    </row>
    <row r="647" spans="1:10" ht="120" x14ac:dyDescent="0.25">
      <c r="A647" s="77" t="s">
        <v>29</v>
      </c>
      <c r="B647" s="77" t="s">
        <v>30</v>
      </c>
      <c r="C647" s="77" t="s">
        <v>31</v>
      </c>
      <c r="D647" s="77" t="s">
        <v>32</v>
      </c>
      <c r="E647" s="77" t="s">
        <v>33</v>
      </c>
      <c r="F647" s="77" t="s">
        <v>34</v>
      </c>
      <c r="G647" s="77" t="s">
        <v>35</v>
      </c>
      <c r="H647" s="77" t="s">
        <v>36</v>
      </c>
      <c r="I647" s="77" t="s">
        <v>37</v>
      </c>
      <c r="J647" s="77" t="s">
        <v>38</v>
      </c>
    </row>
    <row r="648" spans="1:10" ht="45" x14ac:dyDescent="0.25">
      <c r="A648" s="73" t="s">
        <v>301</v>
      </c>
      <c r="B648" s="73" t="s">
        <v>302</v>
      </c>
      <c r="C648" s="78"/>
      <c r="D648" s="78"/>
      <c r="E648" s="74"/>
      <c r="F648" s="74"/>
      <c r="G648" s="74"/>
      <c r="H648" s="74"/>
      <c r="I648" s="74"/>
      <c r="J648" s="74"/>
    </row>
    <row r="649" spans="1:10" ht="45" x14ac:dyDescent="0.25">
      <c r="A649" s="74" t="s">
        <v>303</v>
      </c>
      <c r="B649" s="74" t="s">
        <v>302</v>
      </c>
      <c r="C649" s="78">
        <v>1</v>
      </c>
      <c r="D649" s="78" t="s">
        <v>304</v>
      </c>
      <c r="E649" s="75"/>
      <c r="F649" s="75"/>
      <c r="G649" s="74" t="str">
        <f>IF(ISBLANK(E649),"", PRODUCT(C649,E649))</f>
        <v/>
      </c>
      <c r="H649" s="76"/>
      <c r="I649" s="74"/>
      <c r="J649" s="74"/>
    </row>
    <row r="650" spans="1:10" ht="30" x14ac:dyDescent="0.25">
      <c r="A650" s="74" t="s">
        <v>305</v>
      </c>
      <c r="B650" s="74" t="s">
        <v>306</v>
      </c>
      <c r="C650" s="78"/>
      <c r="D650" s="78"/>
      <c r="E650" s="74"/>
      <c r="F650" s="74"/>
      <c r="G650" s="74"/>
      <c r="H650" s="74"/>
      <c r="I650" s="76"/>
      <c r="J650" s="76"/>
    </row>
    <row r="651" spans="1:10" x14ac:dyDescent="0.25">
      <c r="F651" s="15" t="s">
        <v>43</v>
      </c>
      <c r="G651" s="15" t="str">
        <f>IF((COUNT(C649:C650)&lt;&gt;COUNT(G649:G650)),"", ROUND(SUM(G649:G650),2))</f>
        <v/>
      </c>
      <c r="H651" s="14" t="str">
        <f>IF((COUNT(C649:C650)&lt;&gt;COUNT(G649:G650)),"Neužpildytos visų objektų kainos", "")</f>
        <v>Neužpildytos visų objektų kainos</v>
      </c>
    </row>
    <row r="652" spans="1:10" ht="30" x14ac:dyDescent="0.25">
      <c r="D652" s="80" t="s">
        <v>44</v>
      </c>
      <c r="E652" s="16"/>
      <c r="F652" s="15" t="s">
        <v>45</v>
      </c>
      <c r="G652" s="15" t="str">
        <f>IF(OR(G651="",E652=""),"", ROUND(PRODUCT(E652,G651)/100,2))</f>
        <v/>
      </c>
      <c r="H652" s="14" t="str">
        <f>IF(E652="", "Nurodykite taikomą PVM dydį", "")</f>
        <v>Nurodykite taikomą PVM dydį</v>
      </c>
    </row>
    <row r="653" spans="1:10" x14ac:dyDescent="0.25">
      <c r="F653" s="15" t="s">
        <v>46</v>
      </c>
      <c r="G653" s="15">
        <f>IF(ISBLANK(G652), "", ROUND(SUM(G651:G652),2))</f>
        <v>0</v>
      </c>
    </row>
    <row r="657" spans="1:10" x14ac:dyDescent="0.25">
      <c r="A657" s="12" t="s">
        <v>307</v>
      </c>
      <c r="B657" s="12" t="s">
        <v>308</v>
      </c>
    </row>
    <row r="659" spans="1:10" x14ac:dyDescent="0.25">
      <c r="A659" s="12" t="s">
        <v>28</v>
      </c>
    </row>
    <row r="660" spans="1:10" ht="120" x14ac:dyDescent="0.25">
      <c r="A660" s="77" t="s">
        <v>29</v>
      </c>
      <c r="B660" s="77" t="s">
        <v>30</v>
      </c>
      <c r="C660" s="77" t="s">
        <v>31</v>
      </c>
      <c r="D660" s="77" t="s">
        <v>32</v>
      </c>
      <c r="E660" s="77" t="s">
        <v>33</v>
      </c>
      <c r="F660" s="77" t="s">
        <v>34</v>
      </c>
      <c r="G660" s="77" t="s">
        <v>35</v>
      </c>
      <c r="H660" s="77" t="s">
        <v>36</v>
      </c>
      <c r="I660" s="77" t="s">
        <v>37</v>
      </c>
      <c r="J660" s="77" t="s">
        <v>38</v>
      </c>
    </row>
    <row r="661" spans="1:10" x14ac:dyDescent="0.25">
      <c r="A661" s="73" t="s">
        <v>309</v>
      </c>
      <c r="B661" s="73" t="s">
        <v>310</v>
      </c>
      <c r="C661" s="78"/>
      <c r="D661" s="78"/>
      <c r="E661" s="74"/>
      <c r="F661" s="74"/>
      <c r="G661" s="74"/>
      <c r="H661" s="74"/>
      <c r="I661" s="74"/>
      <c r="J661" s="74"/>
    </row>
    <row r="662" spans="1:10" x14ac:dyDescent="0.25">
      <c r="A662" s="74" t="s">
        <v>311</v>
      </c>
      <c r="B662" s="74" t="s">
        <v>310</v>
      </c>
      <c r="C662" s="78">
        <v>1</v>
      </c>
      <c r="D662" s="78" t="s">
        <v>304</v>
      </c>
      <c r="E662" s="75"/>
      <c r="F662" s="75"/>
      <c r="G662" s="74" t="str">
        <f>IF(ISBLANK(E662),"", PRODUCT(C662,E662))</f>
        <v/>
      </c>
      <c r="H662" s="76"/>
      <c r="I662" s="74"/>
      <c r="J662" s="74"/>
    </row>
    <row r="663" spans="1:10" ht="30" x14ac:dyDescent="0.25">
      <c r="A663" s="74" t="s">
        <v>312</v>
      </c>
      <c r="B663" s="74" t="s">
        <v>313</v>
      </c>
      <c r="C663" s="78"/>
      <c r="D663" s="78"/>
      <c r="E663" s="74"/>
      <c r="F663" s="74"/>
      <c r="G663" s="74"/>
      <c r="H663" s="74"/>
      <c r="I663" s="76"/>
      <c r="J663" s="76"/>
    </row>
    <row r="664" spans="1:10" ht="30" x14ac:dyDescent="0.25">
      <c r="A664" s="74" t="s">
        <v>314</v>
      </c>
      <c r="B664" s="74" t="s">
        <v>315</v>
      </c>
      <c r="C664" s="78"/>
      <c r="D664" s="78"/>
      <c r="E664" s="74"/>
      <c r="F664" s="74"/>
      <c r="G664" s="74"/>
      <c r="H664" s="74"/>
      <c r="I664" s="76"/>
      <c r="J664" s="76"/>
    </row>
    <row r="665" spans="1:10" x14ac:dyDescent="0.25">
      <c r="F665" s="15" t="s">
        <v>43</v>
      </c>
      <c r="G665" s="15" t="str">
        <f>IF((COUNT(C662:C664)&lt;&gt;COUNT(G662:G664)),"", ROUND(SUM(G662:G664),2))</f>
        <v/>
      </c>
      <c r="H665" s="14" t="str">
        <f>IF((COUNT(C662:C664)&lt;&gt;COUNT(G662:G664)),"Neužpildytos visų objektų kainos", "")</f>
        <v>Neužpildytos visų objektų kainos</v>
      </c>
    </row>
    <row r="666" spans="1:10" ht="30" x14ac:dyDescent="0.25">
      <c r="D666" s="80" t="s">
        <v>44</v>
      </c>
      <c r="E666" s="16"/>
      <c r="F666" s="15" t="s">
        <v>45</v>
      </c>
      <c r="G666" s="15" t="str">
        <f>IF(OR(G665="",E666=""),"", ROUND(PRODUCT(E666,G665)/100,2))</f>
        <v/>
      </c>
      <c r="H666" s="14" t="str">
        <f>IF(E666="", "Nurodykite taikomą PVM dydį", "")</f>
        <v>Nurodykite taikomą PVM dydį</v>
      </c>
    </row>
    <row r="667" spans="1:10" x14ac:dyDescent="0.25">
      <c r="F667" s="15" t="s">
        <v>46</v>
      </c>
      <c r="G667" s="15">
        <f>IF(ISBLANK(G666), "", ROUND(SUM(G665:G666),2))</f>
        <v>0</v>
      </c>
    </row>
    <row r="671" spans="1:10" x14ac:dyDescent="0.25">
      <c r="A671" s="12" t="s">
        <v>316</v>
      </c>
      <c r="B671" s="12" t="s">
        <v>317</v>
      </c>
    </row>
    <row r="673" spans="1:10" x14ac:dyDescent="0.25">
      <c r="A673" s="12" t="s">
        <v>28</v>
      </c>
    </row>
    <row r="674" spans="1:10" ht="120" x14ac:dyDescent="0.25">
      <c r="A674" s="77" t="s">
        <v>29</v>
      </c>
      <c r="B674" s="77" t="s">
        <v>30</v>
      </c>
      <c r="C674" s="77" t="s">
        <v>31</v>
      </c>
      <c r="D674" s="77" t="s">
        <v>32</v>
      </c>
      <c r="E674" s="77" t="s">
        <v>33</v>
      </c>
      <c r="F674" s="77" t="s">
        <v>34</v>
      </c>
      <c r="G674" s="77" t="s">
        <v>35</v>
      </c>
      <c r="H674" s="77" t="s">
        <v>36</v>
      </c>
      <c r="I674" s="77" t="s">
        <v>37</v>
      </c>
      <c r="J674" s="77" t="s">
        <v>38</v>
      </c>
    </row>
    <row r="675" spans="1:10" ht="30" x14ac:dyDescent="0.25">
      <c r="A675" s="73" t="s">
        <v>318</v>
      </c>
      <c r="B675" s="73" t="s">
        <v>319</v>
      </c>
      <c r="C675" s="78"/>
      <c r="D675" s="78"/>
      <c r="E675" s="74"/>
      <c r="F675" s="74"/>
      <c r="G675" s="74"/>
      <c r="H675" s="74"/>
      <c r="I675" s="74"/>
      <c r="J675" s="74"/>
    </row>
    <row r="676" spans="1:10" ht="30" x14ac:dyDescent="0.25">
      <c r="A676" s="74" t="s">
        <v>320</v>
      </c>
      <c r="B676" s="74" t="s">
        <v>319</v>
      </c>
      <c r="C676" s="78">
        <v>1</v>
      </c>
      <c r="D676" s="78" t="s">
        <v>321</v>
      </c>
      <c r="E676" s="75"/>
      <c r="F676" s="75"/>
      <c r="G676" s="74" t="str">
        <f>IF(ISBLANK(E676),"", PRODUCT(C676,E676))</f>
        <v/>
      </c>
      <c r="H676" s="76"/>
      <c r="I676" s="74"/>
      <c r="J676" s="74"/>
    </row>
    <row r="677" spans="1:10" x14ac:dyDescent="0.25">
      <c r="F677" s="15" t="s">
        <v>43</v>
      </c>
      <c r="G677" s="15" t="str">
        <f>IF(G676="","",ROUND(SUM(G676:G676),2))</f>
        <v/>
      </c>
      <c r="H677" s="14" t="str">
        <f>IF(G676="","Neužpildytos visos objektų kainos","")</f>
        <v>Neužpildytos visos objektų kainos</v>
      </c>
    </row>
    <row r="678" spans="1:10" ht="30" x14ac:dyDescent="0.25">
      <c r="D678" s="80" t="s">
        <v>44</v>
      </c>
      <c r="E678" s="16"/>
      <c r="F678" s="15" t="s">
        <v>45</v>
      </c>
      <c r="G678" s="15" t="str">
        <f>IF(OR(G677="",E678=""),"", ROUND(PRODUCT(E678,G677)/100,2))</f>
        <v/>
      </c>
      <c r="H678" s="14" t="str">
        <f>IF(E678="", "Nurodykite taikomą PVM dydį", "")</f>
        <v>Nurodykite taikomą PVM dydį</v>
      </c>
    </row>
    <row r="679" spans="1:10" x14ac:dyDescent="0.25">
      <c r="F679" s="15" t="s">
        <v>46</v>
      </c>
      <c r="G679" s="15">
        <f>IF(ISBLANK(G678), "", ROUND(SUM(G677:G678),2))</f>
        <v>0</v>
      </c>
    </row>
    <row r="683" spans="1:10" x14ac:dyDescent="0.25">
      <c r="A683" s="12" t="s">
        <v>322</v>
      </c>
      <c r="B683" s="12" t="s">
        <v>323</v>
      </c>
    </row>
    <row r="685" spans="1:10" x14ac:dyDescent="0.25">
      <c r="A685" s="12" t="s">
        <v>28</v>
      </c>
    </row>
    <row r="686" spans="1:10" ht="120" x14ac:dyDescent="0.25">
      <c r="A686" s="77" t="s">
        <v>29</v>
      </c>
      <c r="B686" s="77" t="s">
        <v>30</v>
      </c>
      <c r="C686" s="77" t="s">
        <v>31</v>
      </c>
      <c r="D686" s="77" t="s">
        <v>32</v>
      </c>
      <c r="E686" s="77" t="s">
        <v>33</v>
      </c>
      <c r="F686" s="77" t="s">
        <v>34</v>
      </c>
      <c r="G686" s="77" t="s">
        <v>35</v>
      </c>
      <c r="H686" s="77" t="s">
        <v>36</v>
      </c>
      <c r="I686" s="77" t="s">
        <v>37</v>
      </c>
      <c r="J686" s="77" t="s">
        <v>38</v>
      </c>
    </row>
    <row r="687" spans="1:10" ht="30" x14ac:dyDescent="0.25">
      <c r="A687" s="73" t="s">
        <v>324</v>
      </c>
      <c r="B687" s="73" t="s">
        <v>325</v>
      </c>
      <c r="C687" s="78"/>
      <c r="D687" s="78"/>
      <c r="E687" s="74"/>
      <c r="F687" s="74"/>
      <c r="G687" s="74"/>
      <c r="H687" s="74"/>
      <c r="I687" s="74"/>
      <c r="J687" s="74"/>
    </row>
    <row r="688" spans="1:10" ht="30" x14ac:dyDescent="0.25">
      <c r="A688" s="74" t="s">
        <v>326</v>
      </c>
      <c r="B688" s="74" t="s">
        <v>325</v>
      </c>
      <c r="C688" s="78">
        <v>1</v>
      </c>
      <c r="D688" s="78" t="s">
        <v>321</v>
      </c>
      <c r="E688" s="75"/>
      <c r="F688" s="75"/>
      <c r="G688" s="74" t="str">
        <f>IF(ISBLANK(E688),"", PRODUCT(C688,E688))</f>
        <v/>
      </c>
      <c r="H688" s="76"/>
      <c r="I688" s="74"/>
      <c r="J688" s="74"/>
    </row>
    <row r="689" spans="1:10" x14ac:dyDescent="0.25">
      <c r="F689" s="15" t="s">
        <v>43</v>
      </c>
      <c r="G689" s="15" t="str">
        <f>IF(G688="","",ROUND(SUM(G688:G688),2))</f>
        <v/>
      </c>
      <c r="H689" s="14" t="str">
        <f>IF(G688="","Neužpildytos visos objektų kainos","")</f>
        <v>Neužpildytos visos objektų kainos</v>
      </c>
    </row>
    <row r="690" spans="1:10" ht="30" x14ac:dyDescent="0.25">
      <c r="D690" s="80" t="s">
        <v>44</v>
      </c>
      <c r="E690" s="16"/>
      <c r="F690" s="15" t="s">
        <v>45</v>
      </c>
      <c r="G690" s="15" t="str">
        <f>IF(OR(G689="",E690=""),"", ROUND(PRODUCT(E690,G689)/100,2))</f>
        <v/>
      </c>
      <c r="H690" s="14" t="str">
        <f>IF(E690="", "Nurodykite taikomą PVM dydį", "")</f>
        <v>Nurodykite taikomą PVM dydį</v>
      </c>
    </row>
    <row r="691" spans="1:10" x14ac:dyDescent="0.25">
      <c r="F691" s="15" t="s">
        <v>46</v>
      </c>
      <c r="G691" s="15">
        <f>IF(ISBLANK(G690), "", ROUND(SUM(G689:G690),2))</f>
        <v>0</v>
      </c>
    </row>
    <row r="695" spans="1:10" x14ac:dyDescent="0.25">
      <c r="A695" s="12" t="s">
        <v>327</v>
      </c>
      <c r="B695" s="12" t="s">
        <v>328</v>
      </c>
    </row>
    <row r="697" spans="1:10" x14ac:dyDescent="0.25">
      <c r="A697" s="12" t="s">
        <v>28</v>
      </c>
    </row>
    <row r="698" spans="1:10" ht="120" x14ac:dyDescent="0.25">
      <c r="A698" s="77" t="s">
        <v>29</v>
      </c>
      <c r="B698" s="77" t="s">
        <v>30</v>
      </c>
      <c r="C698" s="77" t="s">
        <v>31</v>
      </c>
      <c r="D698" s="77" t="s">
        <v>32</v>
      </c>
      <c r="E698" s="77" t="s">
        <v>33</v>
      </c>
      <c r="F698" s="77" t="s">
        <v>34</v>
      </c>
      <c r="G698" s="77" t="s">
        <v>35</v>
      </c>
      <c r="H698" s="77" t="s">
        <v>36</v>
      </c>
      <c r="I698" s="77" t="s">
        <v>37</v>
      </c>
      <c r="J698" s="77" t="s">
        <v>38</v>
      </c>
    </row>
    <row r="699" spans="1:10" ht="30" x14ac:dyDescent="0.25">
      <c r="A699" s="73" t="s">
        <v>329</v>
      </c>
      <c r="B699" s="73" t="s">
        <v>330</v>
      </c>
      <c r="C699" s="78"/>
      <c r="D699" s="78"/>
      <c r="E699" s="74"/>
      <c r="F699" s="74"/>
      <c r="G699" s="74"/>
      <c r="H699" s="74"/>
      <c r="I699" s="74"/>
      <c r="J699" s="74"/>
    </row>
    <row r="700" spans="1:10" ht="30" x14ac:dyDescent="0.25">
      <c r="A700" s="74" t="s">
        <v>331</v>
      </c>
      <c r="B700" s="74" t="s">
        <v>330</v>
      </c>
      <c r="C700" s="78">
        <v>1</v>
      </c>
      <c r="D700" s="78" t="s">
        <v>321</v>
      </c>
      <c r="E700" s="75"/>
      <c r="F700" s="75"/>
      <c r="G700" s="74" t="str">
        <f>IF(ISBLANK(E700),"", PRODUCT(C700,E700))</f>
        <v/>
      </c>
      <c r="H700" s="76"/>
      <c r="I700" s="74"/>
      <c r="J700" s="74"/>
    </row>
    <row r="701" spans="1:10" x14ac:dyDescent="0.25">
      <c r="F701" s="15" t="s">
        <v>43</v>
      </c>
      <c r="G701" s="15" t="str">
        <f>IF(G700="","",ROUND(SUM(G700:G700),2))</f>
        <v/>
      </c>
      <c r="H701" s="14" t="str">
        <f>IF(G700="","Neužpildytos visos objektų kainos","")</f>
        <v>Neužpildytos visos objektų kainos</v>
      </c>
    </row>
    <row r="702" spans="1:10" ht="30" x14ac:dyDescent="0.25">
      <c r="D702" s="80" t="s">
        <v>44</v>
      </c>
      <c r="E702" s="16"/>
      <c r="F702" s="15" t="s">
        <v>45</v>
      </c>
      <c r="G702" s="15" t="str">
        <f>IF(OR(G701="",E702=""),"", ROUND(PRODUCT(E702,G701)/100,2))</f>
        <v/>
      </c>
      <c r="H702" s="14" t="str">
        <f>IF(E702="", "Nurodykite taikomą PVM dydį", "")</f>
        <v>Nurodykite taikomą PVM dydį</v>
      </c>
    </row>
    <row r="703" spans="1:10" x14ac:dyDescent="0.25">
      <c r="F703" s="15" t="s">
        <v>46</v>
      </c>
      <c r="G703" s="15">
        <f>IF(ISBLANK(G702), "", ROUND(SUM(G701:G702),2))</f>
        <v>0</v>
      </c>
    </row>
    <row r="707" spans="1:10" x14ac:dyDescent="0.25">
      <c r="A707" s="12" t="s">
        <v>332</v>
      </c>
      <c r="B707" s="12" t="s">
        <v>333</v>
      </c>
    </row>
    <row r="709" spans="1:10" x14ac:dyDescent="0.25">
      <c r="A709" s="12" t="s">
        <v>28</v>
      </c>
    </row>
    <row r="710" spans="1:10" ht="120" x14ac:dyDescent="0.25">
      <c r="A710" s="77" t="s">
        <v>29</v>
      </c>
      <c r="B710" s="77" t="s">
        <v>30</v>
      </c>
      <c r="C710" s="77" t="s">
        <v>31</v>
      </c>
      <c r="D710" s="77" t="s">
        <v>32</v>
      </c>
      <c r="E710" s="77" t="s">
        <v>33</v>
      </c>
      <c r="F710" s="77" t="s">
        <v>34</v>
      </c>
      <c r="G710" s="77" t="s">
        <v>35</v>
      </c>
      <c r="H710" s="77" t="s">
        <v>36</v>
      </c>
      <c r="I710" s="77" t="s">
        <v>37</v>
      </c>
      <c r="J710" s="77" t="s">
        <v>38</v>
      </c>
    </row>
    <row r="711" spans="1:10" ht="30" x14ac:dyDescent="0.25">
      <c r="A711" s="73" t="s">
        <v>334</v>
      </c>
      <c r="B711" s="73" t="s">
        <v>335</v>
      </c>
      <c r="C711" s="78"/>
      <c r="D711" s="78"/>
      <c r="E711" s="74"/>
      <c r="F711" s="74"/>
      <c r="G711" s="74"/>
      <c r="H711" s="74"/>
      <c r="I711" s="74"/>
      <c r="J711" s="74"/>
    </row>
    <row r="712" spans="1:10" ht="30" x14ac:dyDescent="0.25">
      <c r="A712" s="74" t="s">
        <v>336</v>
      </c>
      <c r="B712" s="74" t="s">
        <v>335</v>
      </c>
      <c r="C712" s="78">
        <v>1</v>
      </c>
      <c r="D712" s="78" t="s">
        <v>321</v>
      </c>
      <c r="E712" s="75"/>
      <c r="F712" s="75"/>
      <c r="G712" s="74" t="str">
        <f>IF(ISBLANK(E712),"", PRODUCT(C712,E712))</f>
        <v/>
      </c>
      <c r="H712" s="76"/>
      <c r="I712" s="74"/>
      <c r="J712" s="74"/>
    </row>
    <row r="713" spans="1:10" x14ac:dyDescent="0.25">
      <c r="F713" s="15" t="s">
        <v>43</v>
      </c>
      <c r="G713" s="15" t="str">
        <f>IF(G712="","",ROUND(SUM(G712:G712),2))</f>
        <v/>
      </c>
      <c r="H713" s="14" t="str">
        <f>IF(G712="","Neužpildytos visos objektų kainos","")</f>
        <v>Neužpildytos visos objektų kainos</v>
      </c>
    </row>
    <row r="714" spans="1:10" ht="30" x14ac:dyDescent="0.25">
      <c r="D714" s="80" t="s">
        <v>44</v>
      </c>
      <c r="E714" s="16"/>
      <c r="F714" s="15" t="s">
        <v>45</v>
      </c>
      <c r="G714" s="15" t="str">
        <f>IF(OR(G713="",E714=""),"", ROUND(PRODUCT(E714,G713)/100,2))</f>
        <v/>
      </c>
      <c r="H714" s="14" t="str">
        <f>IF(E714="", "Nurodykite taikomą PVM dydį", "")</f>
        <v>Nurodykite taikomą PVM dydį</v>
      </c>
    </row>
    <row r="715" spans="1:10" x14ac:dyDescent="0.25">
      <c r="F715" s="15" t="s">
        <v>46</v>
      </c>
      <c r="G715" s="15">
        <f>IF(ISBLANK(G714), "", ROUND(SUM(G713:G714),2))</f>
        <v>0</v>
      </c>
    </row>
    <row r="719" spans="1:10" x14ac:dyDescent="0.25">
      <c r="A719" s="12" t="s">
        <v>337</v>
      </c>
      <c r="B719" s="12" t="s">
        <v>338</v>
      </c>
    </row>
    <row r="721" spans="1:10" x14ac:dyDescent="0.25">
      <c r="A721" s="12" t="s">
        <v>28</v>
      </c>
    </row>
    <row r="722" spans="1:10" ht="120" x14ac:dyDescent="0.25">
      <c r="A722" s="77" t="s">
        <v>29</v>
      </c>
      <c r="B722" s="77" t="s">
        <v>30</v>
      </c>
      <c r="C722" s="77" t="s">
        <v>31</v>
      </c>
      <c r="D722" s="77" t="s">
        <v>32</v>
      </c>
      <c r="E722" s="77" t="s">
        <v>33</v>
      </c>
      <c r="F722" s="77" t="s">
        <v>34</v>
      </c>
      <c r="G722" s="77" t="s">
        <v>35</v>
      </c>
      <c r="H722" s="77" t="s">
        <v>36</v>
      </c>
      <c r="I722" s="77" t="s">
        <v>37</v>
      </c>
      <c r="J722" s="77" t="s">
        <v>38</v>
      </c>
    </row>
    <row r="723" spans="1:10" x14ac:dyDescent="0.25">
      <c r="A723" s="73" t="s">
        <v>339</v>
      </c>
      <c r="B723" s="73" t="s">
        <v>340</v>
      </c>
      <c r="C723" s="78"/>
      <c r="D723" s="78"/>
      <c r="E723" s="74"/>
      <c r="F723" s="74"/>
      <c r="G723" s="74"/>
      <c r="H723" s="74"/>
      <c r="I723" s="74"/>
      <c r="J723" s="74"/>
    </row>
    <row r="724" spans="1:10" x14ac:dyDescent="0.25">
      <c r="A724" s="74" t="s">
        <v>341</v>
      </c>
      <c r="B724" s="74" t="s">
        <v>340</v>
      </c>
      <c r="C724" s="78">
        <v>1</v>
      </c>
      <c r="D724" s="78" t="s">
        <v>321</v>
      </c>
      <c r="E724" s="75"/>
      <c r="F724" s="75"/>
      <c r="G724" s="74" t="str">
        <f>IF(ISBLANK(E724),"", PRODUCT(C724,E724))</f>
        <v/>
      </c>
      <c r="H724" s="76"/>
      <c r="I724" s="74"/>
      <c r="J724" s="74"/>
    </row>
    <row r="725" spans="1:10" x14ac:dyDescent="0.25">
      <c r="F725" s="15" t="s">
        <v>43</v>
      </c>
      <c r="G725" s="15" t="str">
        <f>IF(G724="","",ROUND(SUM(G724:G724),2))</f>
        <v/>
      </c>
      <c r="H725" s="14" t="str">
        <f>IF(G724="","Neužpildytos visos objektų kainos","")</f>
        <v>Neužpildytos visos objektų kainos</v>
      </c>
    </row>
    <row r="726" spans="1:10" ht="30" x14ac:dyDescent="0.25">
      <c r="D726" s="80" t="s">
        <v>44</v>
      </c>
      <c r="E726" s="16"/>
      <c r="F726" s="15" t="s">
        <v>45</v>
      </c>
      <c r="G726" s="15" t="str">
        <f>IF(OR(G725="",E726=""),"", ROUND(PRODUCT(E726,G725)/100,2))</f>
        <v/>
      </c>
      <c r="H726" s="14" t="str">
        <f>IF(E726="", "Nurodykite taikomą PVM dydį", "")</f>
        <v>Nurodykite taikomą PVM dydį</v>
      </c>
    </row>
    <row r="727" spans="1:10" x14ac:dyDescent="0.25">
      <c r="F727" s="15" t="s">
        <v>46</v>
      </c>
      <c r="G727" s="15">
        <f>IF(ISBLANK(G726), "", ROUND(SUM(G725:G726),2))</f>
        <v>0</v>
      </c>
    </row>
    <row r="731" spans="1:10" x14ac:dyDescent="0.25">
      <c r="A731" s="12" t="s">
        <v>342</v>
      </c>
      <c r="B731" s="12" t="s">
        <v>343</v>
      </c>
    </row>
    <row r="733" spans="1:10" x14ac:dyDescent="0.25">
      <c r="A733" s="12" t="s">
        <v>28</v>
      </c>
    </row>
    <row r="734" spans="1:10" ht="120" x14ac:dyDescent="0.25">
      <c r="A734" s="77" t="s">
        <v>29</v>
      </c>
      <c r="B734" s="77" t="s">
        <v>30</v>
      </c>
      <c r="C734" s="77" t="s">
        <v>31</v>
      </c>
      <c r="D734" s="77" t="s">
        <v>32</v>
      </c>
      <c r="E734" s="77" t="s">
        <v>33</v>
      </c>
      <c r="F734" s="77" t="s">
        <v>34</v>
      </c>
      <c r="G734" s="77" t="s">
        <v>35</v>
      </c>
      <c r="H734" s="77" t="s">
        <v>36</v>
      </c>
      <c r="I734" s="77" t="s">
        <v>37</v>
      </c>
      <c r="J734" s="77" t="s">
        <v>38</v>
      </c>
    </row>
    <row r="735" spans="1:10" x14ac:dyDescent="0.25">
      <c r="A735" s="73" t="s">
        <v>344</v>
      </c>
      <c r="B735" s="73" t="s">
        <v>345</v>
      </c>
      <c r="C735" s="78"/>
      <c r="D735" s="78"/>
      <c r="E735" s="74"/>
      <c r="F735" s="74"/>
      <c r="G735" s="74"/>
      <c r="H735" s="74"/>
      <c r="I735" s="74"/>
      <c r="J735" s="74"/>
    </row>
    <row r="736" spans="1:10" x14ac:dyDescent="0.25">
      <c r="A736" s="74" t="s">
        <v>346</v>
      </c>
      <c r="B736" s="74" t="s">
        <v>345</v>
      </c>
      <c r="C736" s="78">
        <v>1</v>
      </c>
      <c r="D736" s="78" t="s">
        <v>321</v>
      </c>
      <c r="E736" s="75"/>
      <c r="F736" s="75"/>
      <c r="G736" s="74" t="str">
        <f>IF(ISBLANK(E736),"", PRODUCT(C736,E736))</f>
        <v/>
      </c>
      <c r="H736" s="76"/>
      <c r="I736" s="74"/>
      <c r="J736" s="74"/>
    </row>
    <row r="737" spans="1:10" x14ac:dyDescent="0.25">
      <c r="F737" s="15" t="s">
        <v>43</v>
      </c>
      <c r="G737" s="15" t="str">
        <f>IF(G736="","",ROUND(SUM(G736:G736),2))</f>
        <v/>
      </c>
      <c r="H737" s="14" t="str">
        <f>IF(G736="","Neužpildytos visos objektų kainos","")</f>
        <v>Neužpildytos visos objektų kainos</v>
      </c>
    </row>
    <row r="738" spans="1:10" ht="30" x14ac:dyDescent="0.25">
      <c r="D738" s="80" t="s">
        <v>44</v>
      </c>
      <c r="E738" s="16"/>
      <c r="F738" s="15" t="s">
        <v>45</v>
      </c>
      <c r="G738" s="15" t="str">
        <f>IF(OR(G737="",E738=""),"", ROUND(PRODUCT(E738,G737)/100,2))</f>
        <v/>
      </c>
      <c r="H738" s="14" t="str">
        <f>IF(E738="", "Nurodykite taikomą PVM dydį", "")</f>
        <v>Nurodykite taikomą PVM dydį</v>
      </c>
    </row>
    <row r="739" spans="1:10" x14ac:dyDescent="0.25">
      <c r="F739" s="15" t="s">
        <v>46</v>
      </c>
      <c r="G739" s="15">
        <f>IF(ISBLANK(G738), "", ROUND(SUM(G737:G738),2))</f>
        <v>0</v>
      </c>
    </row>
    <row r="743" spans="1:10" x14ac:dyDescent="0.25">
      <c r="A743" s="12" t="s">
        <v>347</v>
      </c>
      <c r="B743" s="12" t="s">
        <v>348</v>
      </c>
    </row>
    <row r="745" spans="1:10" x14ac:dyDescent="0.25">
      <c r="A745" s="12" t="s">
        <v>28</v>
      </c>
    </row>
    <row r="746" spans="1:10" ht="120" x14ac:dyDescent="0.25">
      <c r="A746" s="77" t="s">
        <v>29</v>
      </c>
      <c r="B746" s="77" t="s">
        <v>30</v>
      </c>
      <c r="C746" s="77" t="s">
        <v>31</v>
      </c>
      <c r="D746" s="77" t="s">
        <v>32</v>
      </c>
      <c r="E746" s="77" t="s">
        <v>33</v>
      </c>
      <c r="F746" s="77" t="s">
        <v>34</v>
      </c>
      <c r="G746" s="77" t="s">
        <v>35</v>
      </c>
      <c r="H746" s="77" t="s">
        <v>36</v>
      </c>
      <c r="I746" s="77" t="s">
        <v>37</v>
      </c>
      <c r="J746" s="77" t="s">
        <v>38</v>
      </c>
    </row>
    <row r="747" spans="1:10" x14ac:dyDescent="0.25">
      <c r="A747" s="73" t="s">
        <v>349</v>
      </c>
      <c r="B747" s="73" t="s">
        <v>350</v>
      </c>
      <c r="C747" s="78"/>
      <c r="D747" s="78"/>
      <c r="E747" s="74"/>
      <c r="F747" s="74"/>
      <c r="G747" s="74"/>
      <c r="H747" s="74"/>
      <c r="I747" s="74"/>
      <c r="J747" s="74"/>
    </row>
    <row r="748" spans="1:10" x14ac:dyDescent="0.25">
      <c r="A748" s="74" t="s">
        <v>351</v>
      </c>
      <c r="B748" s="74" t="s">
        <v>350</v>
      </c>
      <c r="C748" s="78">
        <v>1</v>
      </c>
      <c r="D748" s="78" t="s">
        <v>321</v>
      </c>
      <c r="E748" s="75"/>
      <c r="F748" s="75"/>
      <c r="G748" s="74" t="str">
        <f>IF(ISBLANK(E748),"", PRODUCT(C748,E748))</f>
        <v/>
      </c>
      <c r="H748" s="76"/>
      <c r="I748" s="74"/>
      <c r="J748" s="74"/>
    </row>
    <row r="749" spans="1:10" x14ac:dyDescent="0.25">
      <c r="F749" s="15" t="s">
        <v>43</v>
      </c>
      <c r="G749" s="15" t="str">
        <f>IF(G748="","",ROUND(SUM(G748:G748),2))</f>
        <v/>
      </c>
      <c r="H749" s="14" t="str">
        <f>IF(G748="","Neužpildytos visos objektų kainos","")</f>
        <v>Neužpildytos visos objektų kainos</v>
      </c>
    </row>
    <row r="750" spans="1:10" ht="30" x14ac:dyDescent="0.25">
      <c r="D750" s="80" t="s">
        <v>44</v>
      </c>
      <c r="E750" s="16"/>
      <c r="F750" s="15" t="s">
        <v>45</v>
      </c>
      <c r="G750" s="15" t="str">
        <f>IF(OR(G749="",E750=""),"", ROUND(PRODUCT(E750,G749)/100,2))</f>
        <v/>
      </c>
      <c r="H750" s="14" t="str">
        <f>IF(E750="", "Nurodykite taikomą PVM dydį", "")</f>
        <v>Nurodykite taikomą PVM dydį</v>
      </c>
    </row>
    <row r="751" spans="1:10" x14ac:dyDescent="0.25">
      <c r="F751" s="15" t="s">
        <v>46</v>
      </c>
      <c r="G751" s="15">
        <f>IF(ISBLANK(G750), "", ROUND(SUM(G749:G750),2))</f>
        <v>0</v>
      </c>
    </row>
    <row r="755" spans="1:10" x14ac:dyDescent="0.25">
      <c r="A755" s="12" t="s">
        <v>352</v>
      </c>
      <c r="B755" s="12" t="s">
        <v>353</v>
      </c>
    </row>
    <row r="757" spans="1:10" x14ac:dyDescent="0.25">
      <c r="A757" s="12" t="s">
        <v>28</v>
      </c>
    </row>
    <row r="758" spans="1:10" ht="120" x14ac:dyDescent="0.25">
      <c r="A758" s="77" t="s">
        <v>29</v>
      </c>
      <c r="B758" s="77" t="s">
        <v>30</v>
      </c>
      <c r="C758" s="77" t="s">
        <v>31</v>
      </c>
      <c r="D758" s="77" t="s">
        <v>32</v>
      </c>
      <c r="E758" s="77" t="s">
        <v>33</v>
      </c>
      <c r="F758" s="77" t="s">
        <v>34</v>
      </c>
      <c r="G758" s="77" t="s">
        <v>35</v>
      </c>
      <c r="H758" s="77" t="s">
        <v>36</v>
      </c>
      <c r="I758" s="77" t="s">
        <v>37</v>
      </c>
      <c r="J758" s="77" t="s">
        <v>38</v>
      </c>
    </row>
    <row r="759" spans="1:10" ht="30" x14ac:dyDescent="0.25">
      <c r="A759" s="73" t="s">
        <v>354</v>
      </c>
      <c r="B759" s="73" t="s">
        <v>355</v>
      </c>
      <c r="C759" s="78"/>
      <c r="D759" s="78"/>
      <c r="E759" s="74"/>
      <c r="F759" s="74"/>
      <c r="G759" s="74"/>
      <c r="H759" s="74"/>
      <c r="I759" s="74"/>
      <c r="J759" s="74"/>
    </row>
    <row r="760" spans="1:10" ht="30" x14ac:dyDescent="0.25">
      <c r="A760" s="74" t="s">
        <v>356</v>
      </c>
      <c r="B760" s="74" t="s">
        <v>355</v>
      </c>
      <c r="C760" s="78">
        <v>1</v>
      </c>
      <c r="D760" s="78" t="s">
        <v>321</v>
      </c>
      <c r="E760" s="75"/>
      <c r="F760" s="75"/>
      <c r="G760" s="74" t="str">
        <f>IF(ISBLANK(E760),"", PRODUCT(C760,E760))</f>
        <v/>
      </c>
      <c r="H760" s="76"/>
      <c r="I760" s="74"/>
      <c r="J760" s="74"/>
    </row>
    <row r="761" spans="1:10" x14ac:dyDescent="0.25">
      <c r="F761" s="15" t="s">
        <v>43</v>
      </c>
      <c r="G761" s="15" t="str">
        <f>IF(G760="","",ROUND(SUM(G760:G760),2))</f>
        <v/>
      </c>
      <c r="H761" s="14" t="str">
        <f>IF(G760="","Neužpildytos visos objektų kainos","")</f>
        <v>Neužpildytos visos objektų kainos</v>
      </c>
    </row>
    <row r="762" spans="1:10" ht="30" x14ac:dyDescent="0.25">
      <c r="D762" s="80" t="s">
        <v>44</v>
      </c>
      <c r="E762" s="16"/>
      <c r="F762" s="15" t="s">
        <v>45</v>
      </c>
      <c r="G762" s="15" t="str">
        <f>IF(OR(G761="",E762=""),"", ROUND(PRODUCT(E762,G761)/100,2))</f>
        <v/>
      </c>
      <c r="H762" s="14" t="str">
        <f>IF(E762="", "Nurodykite taikomą PVM dydį", "")</f>
        <v>Nurodykite taikomą PVM dydį</v>
      </c>
    </row>
    <row r="763" spans="1:10" x14ac:dyDescent="0.25">
      <c r="F763" s="15" t="s">
        <v>46</v>
      </c>
      <c r="G763" s="15">
        <f>IF(ISBLANK(G762), "", ROUND(SUM(G761:G762),2))</f>
        <v>0</v>
      </c>
    </row>
    <row r="767" spans="1:10" x14ac:dyDescent="0.25">
      <c r="A767" s="12" t="s">
        <v>357</v>
      </c>
      <c r="B767" s="12" t="s">
        <v>358</v>
      </c>
    </row>
    <row r="769" spans="1:10" x14ac:dyDescent="0.25">
      <c r="A769" s="12" t="s">
        <v>28</v>
      </c>
    </row>
    <row r="770" spans="1:10" ht="120" x14ac:dyDescent="0.25">
      <c r="A770" s="77" t="s">
        <v>29</v>
      </c>
      <c r="B770" s="77" t="s">
        <v>30</v>
      </c>
      <c r="C770" s="77" t="s">
        <v>31</v>
      </c>
      <c r="D770" s="77" t="s">
        <v>32</v>
      </c>
      <c r="E770" s="77" t="s">
        <v>33</v>
      </c>
      <c r="F770" s="77" t="s">
        <v>34</v>
      </c>
      <c r="G770" s="77" t="s">
        <v>35</v>
      </c>
      <c r="H770" s="77" t="s">
        <v>36</v>
      </c>
      <c r="I770" s="77" t="s">
        <v>37</v>
      </c>
      <c r="J770" s="77" t="s">
        <v>38</v>
      </c>
    </row>
    <row r="771" spans="1:10" ht="30" x14ac:dyDescent="0.25">
      <c r="A771" s="73" t="s">
        <v>359</v>
      </c>
      <c r="B771" s="73" t="s">
        <v>360</v>
      </c>
      <c r="C771" s="78"/>
      <c r="D771" s="78"/>
      <c r="E771" s="74"/>
      <c r="F771" s="74"/>
      <c r="G771" s="74"/>
      <c r="H771" s="74"/>
      <c r="I771" s="74"/>
      <c r="J771" s="74"/>
    </row>
    <row r="772" spans="1:10" ht="30" x14ac:dyDescent="0.25">
      <c r="A772" s="74" t="s">
        <v>361</v>
      </c>
      <c r="B772" s="74" t="s">
        <v>360</v>
      </c>
      <c r="C772" s="78">
        <v>1000</v>
      </c>
      <c r="D772" s="78" t="s">
        <v>321</v>
      </c>
      <c r="E772" s="75"/>
      <c r="F772" s="75"/>
      <c r="G772" s="74" t="str">
        <f>IF(ISBLANK(E772),"", PRODUCT(C772,E772))</f>
        <v/>
      </c>
      <c r="H772" s="76"/>
      <c r="I772" s="74"/>
      <c r="J772" s="74"/>
    </row>
    <row r="773" spans="1:10" x14ac:dyDescent="0.25">
      <c r="F773" s="15" t="s">
        <v>43</v>
      </c>
      <c r="G773" s="15" t="str">
        <f>IF(G772="","",ROUND(SUM(G772:G772),2))</f>
        <v/>
      </c>
      <c r="H773" s="14" t="str">
        <f>IF(G772="","Neužpildytos visos objektų kainos","")</f>
        <v>Neužpildytos visos objektų kainos</v>
      </c>
    </row>
    <row r="774" spans="1:10" ht="30" x14ac:dyDescent="0.25">
      <c r="D774" s="80" t="s">
        <v>44</v>
      </c>
      <c r="E774" s="16"/>
      <c r="F774" s="15" t="s">
        <v>45</v>
      </c>
      <c r="G774" s="15" t="str">
        <f>IF(OR(G773="",E774=""),"", ROUND(PRODUCT(E774,G773)/100,2))</f>
        <v/>
      </c>
      <c r="H774" s="14" t="str">
        <f>IF(E774="", "Nurodykite taikomą PVM dydį", "")</f>
        <v>Nurodykite taikomą PVM dydį</v>
      </c>
    </row>
    <row r="775" spans="1:10" x14ac:dyDescent="0.25">
      <c r="F775" s="15" t="s">
        <v>46</v>
      </c>
      <c r="G775" s="15">
        <f>IF(ISBLANK(G774), "", ROUND(SUM(G773:G774),2))</f>
        <v>0</v>
      </c>
    </row>
    <row r="779" spans="1:10" x14ac:dyDescent="0.25">
      <c r="A779" s="12" t="s">
        <v>362</v>
      </c>
      <c r="B779" s="12" t="s">
        <v>363</v>
      </c>
    </row>
    <row r="781" spans="1:10" x14ac:dyDescent="0.25">
      <c r="A781" s="12" t="s">
        <v>28</v>
      </c>
    </row>
    <row r="782" spans="1:10" ht="120" x14ac:dyDescent="0.25">
      <c r="A782" s="77" t="s">
        <v>29</v>
      </c>
      <c r="B782" s="77" t="s">
        <v>30</v>
      </c>
      <c r="C782" s="77" t="s">
        <v>31</v>
      </c>
      <c r="D782" s="77" t="s">
        <v>32</v>
      </c>
      <c r="E782" s="77" t="s">
        <v>33</v>
      </c>
      <c r="F782" s="77" t="s">
        <v>34</v>
      </c>
      <c r="G782" s="77" t="s">
        <v>35</v>
      </c>
      <c r="H782" s="77" t="s">
        <v>36</v>
      </c>
      <c r="I782" s="77" t="s">
        <v>37</v>
      </c>
      <c r="J782" s="77" t="s">
        <v>38</v>
      </c>
    </row>
    <row r="783" spans="1:10" x14ac:dyDescent="0.25">
      <c r="A783" s="73" t="s">
        <v>364</v>
      </c>
      <c r="B783" s="73" t="s">
        <v>365</v>
      </c>
      <c r="C783" s="78"/>
      <c r="D783" s="78"/>
      <c r="E783" s="74"/>
      <c r="F783" s="74"/>
      <c r="G783" s="74"/>
      <c r="H783" s="74"/>
      <c r="I783" s="74"/>
      <c r="J783" s="74"/>
    </row>
    <row r="784" spans="1:10" x14ac:dyDescent="0.25">
      <c r="A784" s="74" t="s">
        <v>366</v>
      </c>
      <c r="B784" s="74" t="s">
        <v>365</v>
      </c>
      <c r="C784" s="78">
        <v>1000</v>
      </c>
      <c r="D784" s="78" t="s">
        <v>321</v>
      </c>
      <c r="E784" s="75"/>
      <c r="F784" s="75"/>
      <c r="G784" s="74" t="str">
        <f>IF(ISBLANK(E784),"", PRODUCT(C784,E784))</f>
        <v/>
      </c>
      <c r="H784" s="76"/>
      <c r="I784" s="74"/>
      <c r="J784" s="74"/>
    </row>
    <row r="785" spans="1:10" ht="150" x14ac:dyDescent="0.25">
      <c r="A785" s="74" t="s">
        <v>367</v>
      </c>
      <c r="B785" s="74" t="s">
        <v>368</v>
      </c>
      <c r="C785" s="78"/>
      <c r="D785" s="78"/>
      <c r="E785" s="74"/>
      <c r="F785" s="74"/>
      <c r="G785" s="74"/>
      <c r="H785" s="74"/>
      <c r="I785" s="76"/>
      <c r="J785" s="76"/>
    </row>
    <row r="786" spans="1:10" x14ac:dyDescent="0.25">
      <c r="F786" s="15" t="s">
        <v>43</v>
      </c>
      <c r="G786" s="15" t="str">
        <f>IF((COUNT(C784:C785)&lt;&gt;COUNT(G784:G785)),"", ROUND(SUM(G784:G785),2))</f>
        <v/>
      </c>
      <c r="H786" s="14" t="str">
        <f>IF((COUNT(C784:C785)&lt;&gt;COUNT(G784:G785)),"Neužpildytos visų objektų kainos", "")</f>
        <v>Neužpildytos visų objektų kainos</v>
      </c>
    </row>
    <row r="787" spans="1:10" ht="30" x14ac:dyDescent="0.25">
      <c r="D787" s="80" t="s">
        <v>44</v>
      </c>
      <c r="E787" s="16"/>
      <c r="F787" s="15" t="s">
        <v>45</v>
      </c>
      <c r="G787" s="15" t="str">
        <f>IF(OR(G786="",E787=""),"", ROUND(PRODUCT(E787,G786)/100,2))</f>
        <v/>
      </c>
      <c r="H787" s="14" t="str">
        <f>IF(E787="", "Nurodykite taikomą PVM dydį", "")</f>
        <v>Nurodykite taikomą PVM dydį</v>
      </c>
    </row>
    <row r="788" spans="1:10" x14ac:dyDescent="0.25">
      <c r="F788" s="15" t="s">
        <v>46</v>
      </c>
      <c r="G788" s="15">
        <f>IF(ISBLANK(G787), "", ROUND(SUM(G786:G787),2))</f>
        <v>0</v>
      </c>
    </row>
    <row r="792" spans="1:10" ht="38.25" customHeight="1" x14ac:dyDescent="0.25">
      <c r="B792" s="82" t="s">
        <v>390</v>
      </c>
      <c r="C792" s="82"/>
      <c r="D792" s="82"/>
      <c r="E792" s="82"/>
      <c r="F792" s="82"/>
      <c r="G792" s="82"/>
      <c r="H792" s="82"/>
      <c r="I792" s="82"/>
      <c r="J792" s="82"/>
    </row>
  </sheetData>
  <sheetProtection algorithmName="SHA-512" hashValue="M0RDFUKlUPS3gOnfAfhp0AHHUPrELbKym+AfRc8KUAwA1hW4K16JmGG2vaNkOUldwEp8B++umJzvShqwd/UVOw==" saltValue="YQHj3W/QUBzTHqkR2dEMNg==" spinCount="100000" sheet="1"/>
  <mergeCells count="29">
    <mergeCell ref="A27:F27"/>
    <mergeCell ref="A26:F26"/>
    <mergeCell ref="C19:F19"/>
    <mergeCell ref="A30:C30"/>
    <mergeCell ref="B792:J792"/>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7" t="s">
        <v>369</v>
      </c>
      <c r="B2" s="22"/>
      <c r="C2" s="22"/>
      <c r="D2" s="22"/>
      <c r="E2" s="22"/>
      <c r="F2" s="22"/>
      <c r="G2" s="22"/>
      <c r="H2" s="22"/>
      <c r="I2" s="22"/>
      <c r="J2" s="22"/>
      <c r="K2" s="22"/>
    </row>
    <row r="3" spans="1:11" x14ac:dyDescent="0.25">
      <c r="A3" s="22"/>
      <c r="B3" s="22"/>
      <c r="C3" s="22"/>
      <c r="D3" s="22"/>
      <c r="E3" s="22"/>
      <c r="F3" s="22"/>
      <c r="G3" s="22"/>
      <c r="H3" s="22"/>
      <c r="I3" s="22"/>
      <c r="J3" s="22"/>
      <c r="K3" s="22"/>
    </row>
    <row r="4" spans="1:11" ht="15.95" customHeight="1" thickBot="1" x14ac:dyDescent="0.3">
      <c r="A4" s="7"/>
      <c r="B4" s="7"/>
      <c r="C4" s="7"/>
      <c r="D4" s="7"/>
      <c r="E4" s="7"/>
      <c r="F4" s="7"/>
      <c r="G4" s="7"/>
      <c r="H4" s="7"/>
      <c r="I4" s="7"/>
      <c r="J4" s="7"/>
    </row>
    <row r="5" spans="1:11" ht="48" customHeight="1" x14ac:dyDescent="0.25">
      <c r="A5" s="64" t="s">
        <v>370</v>
      </c>
      <c r="B5" s="48"/>
      <c r="C5" s="46" t="s">
        <v>371</v>
      </c>
      <c r="D5" s="47"/>
      <c r="E5" s="48"/>
      <c r="F5" s="46" t="s">
        <v>372</v>
      </c>
      <c r="G5" s="47"/>
      <c r="H5" s="48"/>
      <c r="I5" s="46" t="s">
        <v>373</v>
      </c>
      <c r="J5" s="48"/>
      <c r="K5" s="9" t="s">
        <v>374</v>
      </c>
    </row>
    <row r="6" spans="1:11" ht="48.95" customHeight="1" x14ac:dyDescent="0.25">
      <c r="A6" s="40"/>
      <c r="B6" s="27"/>
      <c r="C6" s="41"/>
      <c r="D6" s="39"/>
      <c r="E6" s="27"/>
      <c r="F6" s="41"/>
      <c r="G6" s="39"/>
      <c r="H6" s="27"/>
      <c r="I6" s="41"/>
      <c r="J6" s="27"/>
      <c r="K6" s="17"/>
    </row>
    <row r="7" spans="1:11" ht="48.95" customHeight="1" x14ac:dyDescent="0.25">
      <c r="A7" s="40"/>
      <c r="B7" s="27"/>
      <c r="C7" s="41"/>
      <c r="D7" s="39"/>
      <c r="E7" s="27"/>
      <c r="F7" s="41"/>
      <c r="G7" s="39"/>
      <c r="H7" s="27"/>
      <c r="I7" s="41"/>
      <c r="J7" s="27"/>
      <c r="K7" s="17"/>
    </row>
    <row r="8" spans="1:11" ht="48.95" customHeight="1" x14ac:dyDescent="0.25">
      <c r="A8" s="40"/>
      <c r="B8" s="27"/>
      <c r="C8" s="41"/>
      <c r="D8" s="39"/>
      <c r="E8" s="27"/>
      <c r="F8" s="41"/>
      <c r="G8" s="39"/>
      <c r="H8" s="27"/>
      <c r="I8" s="41"/>
      <c r="J8" s="27"/>
      <c r="K8" s="17"/>
    </row>
    <row r="9" spans="1:11" ht="48.95" customHeight="1" x14ac:dyDescent="0.25">
      <c r="A9" s="40"/>
      <c r="B9" s="27"/>
      <c r="C9" s="41"/>
      <c r="D9" s="39"/>
      <c r="E9" s="27"/>
      <c r="F9" s="41"/>
      <c r="G9" s="39"/>
      <c r="H9" s="27"/>
      <c r="I9" s="41"/>
      <c r="J9" s="27"/>
      <c r="K9" s="17"/>
    </row>
    <row r="10" spans="1:11" ht="48.95" customHeight="1" x14ac:dyDescent="0.25">
      <c r="A10" s="40"/>
      <c r="B10" s="27"/>
      <c r="C10" s="41"/>
      <c r="D10" s="39"/>
      <c r="E10" s="27"/>
      <c r="F10" s="41"/>
      <c r="G10" s="39"/>
      <c r="H10" s="27"/>
      <c r="I10" s="41"/>
      <c r="J10" s="27"/>
      <c r="K10" s="17"/>
    </row>
    <row r="11" spans="1:11" ht="48.95" customHeight="1" x14ac:dyDescent="0.25">
      <c r="A11" s="40"/>
      <c r="B11" s="27"/>
      <c r="C11" s="41"/>
      <c r="D11" s="39"/>
      <c r="E11" s="27"/>
      <c r="F11" s="41"/>
      <c r="G11" s="39"/>
      <c r="H11" s="27"/>
      <c r="I11" s="41"/>
      <c r="J11" s="27"/>
      <c r="K11" s="17"/>
    </row>
    <row r="12" spans="1:11" ht="48.95" customHeight="1" x14ac:dyDescent="0.25">
      <c r="A12" s="40"/>
      <c r="B12" s="27"/>
      <c r="C12" s="41"/>
      <c r="D12" s="39"/>
      <c r="E12" s="27"/>
      <c r="F12" s="41"/>
      <c r="G12" s="39"/>
      <c r="H12" s="27"/>
      <c r="I12" s="41"/>
      <c r="J12" s="27"/>
      <c r="K12" s="17"/>
    </row>
    <row r="13" spans="1:11" ht="48.95" customHeight="1" x14ac:dyDescent="0.25">
      <c r="A13" s="40"/>
      <c r="B13" s="27"/>
      <c r="C13" s="41"/>
      <c r="D13" s="39"/>
      <c r="E13" s="27"/>
      <c r="F13" s="41"/>
      <c r="G13" s="39"/>
      <c r="H13" s="27"/>
      <c r="I13" s="41"/>
      <c r="J13" s="27"/>
      <c r="K13" s="17"/>
    </row>
    <row r="14" spans="1:11" ht="48.95" customHeight="1" x14ac:dyDescent="0.25">
      <c r="A14" s="40"/>
      <c r="B14" s="27"/>
      <c r="C14" s="41"/>
      <c r="D14" s="39"/>
      <c r="E14" s="27"/>
      <c r="F14" s="41"/>
      <c r="G14" s="39"/>
      <c r="H14" s="27"/>
      <c r="I14" s="41"/>
      <c r="J14" s="27"/>
      <c r="K14" s="17"/>
    </row>
    <row r="15" spans="1:11" ht="48" customHeight="1" thickBot="1" x14ac:dyDescent="0.3">
      <c r="A15" s="66"/>
      <c r="B15" s="54"/>
      <c r="C15" s="59"/>
      <c r="D15" s="53"/>
      <c r="E15" s="54"/>
      <c r="F15" s="59"/>
      <c r="G15" s="53"/>
      <c r="H15" s="54"/>
      <c r="I15" s="59"/>
      <c r="J15" s="54"/>
      <c r="K15" s="18"/>
    </row>
    <row r="16" spans="1:11" ht="18.95" customHeight="1" x14ac:dyDescent="0.25">
      <c r="A16" s="10"/>
      <c r="B16" s="10"/>
      <c r="C16" s="10"/>
      <c r="D16" s="10"/>
      <c r="E16" s="10"/>
      <c r="F16" s="10"/>
      <c r="G16" s="10"/>
      <c r="H16" s="10"/>
      <c r="I16" s="10"/>
      <c r="J16" s="10"/>
      <c r="K16" s="11"/>
    </row>
    <row r="17" spans="1:11" ht="48.95" customHeight="1" x14ac:dyDescent="0.25">
      <c r="A17" s="63" t="s">
        <v>375</v>
      </c>
      <c r="B17" s="22"/>
      <c r="C17" s="22"/>
      <c r="D17" s="22"/>
      <c r="E17" s="22"/>
      <c r="F17" s="22"/>
      <c r="G17" s="22"/>
      <c r="H17" s="22"/>
      <c r="I17" s="22"/>
      <c r="J17" s="22"/>
      <c r="K17" s="22"/>
    </row>
    <row r="18" spans="1:11" ht="15.95" customHeight="1" thickBot="1" x14ac:dyDescent="0.3">
      <c r="A18" s="10"/>
      <c r="B18" s="10"/>
      <c r="C18" s="10"/>
      <c r="D18" s="10"/>
      <c r="E18" s="10"/>
      <c r="F18" s="10"/>
      <c r="G18" s="10"/>
      <c r="H18" s="10"/>
      <c r="I18" s="10"/>
      <c r="J18" s="10"/>
      <c r="K18" s="11"/>
    </row>
    <row r="19" spans="1:11" ht="48.95" customHeight="1" x14ac:dyDescent="0.25">
      <c r="A19" s="64" t="s">
        <v>30</v>
      </c>
      <c r="B19" s="48"/>
      <c r="C19" s="46" t="s">
        <v>371</v>
      </c>
      <c r="D19" s="47"/>
      <c r="E19" s="48"/>
      <c r="F19" s="46" t="s">
        <v>376</v>
      </c>
      <c r="G19" s="47"/>
      <c r="H19" s="48"/>
      <c r="I19" s="65" t="s">
        <v>373</v>
      </c>
      <c r="J19" s="62"/>
      <c r="K19" s="11"/>
    </row>
    <row r="20" spans="1:11" ht="48.95" customHeight="1" x14ac:dyDescent="0.25">
      <c r="A20" s="40"/>
      <c r="B20" s="27"/>
      <c r="C20" s="41"/>
      <c r="D20" s="39"/>
      <c r="E20" s="27"/>
      <c r="F20" s="41"/>
      <c r="G20" s="39"/>
      <c r="H20" s="27"/>
      <c r="I20" s="45"/>
      <c r="J20" s="44"/>
      <c r="K20" s="11"/>
    </row>
    <row r="21" spans="1:11" ht="48.95" customHeight="1" x14ac:dyDescent="0.25">
      <c r="A21" s="40"/>
      <c r="B21" s="27"/>
      <c r="C21" s="41"/>
      <c r="D21" s="39"/>
      <c r="E21" s="27"/>
      <c r="F21" s="41"/>
      <c r="G21" s="39"/>
      <c r="H21" s="27"/>
      <c r="I21" s="45"/>
      <c r="J21" s="44"/>
      <c r="K21" s="11"/>
    </row>
    <row r="22" spans="1:11" ht="48.95" customHeight="1" x14ac:dyDescent="0.25">
      <c r="A22" s="40"/>
      <c r="B22" s="27"/>
      <c r="C22" s="41"/>
      <c r="D22" s="39"/>
      <c r="E22" s="27"/>
      <c r="F22" s="41"/>
      <c r="G22" s="39"/>
      <c r="H22" s="27"/>
      <c r="I22" s="45"/>
      <c r="J22" s="44"/>
      <c r="K22" s="11"/>
    </row>
    <row r="23" spans="1:11" ht="48.95" customHeight="1" x14ac:dyDescent="0.25">
      <c r="A23" s="40"/>
      <c r="B23" s="27"/>
      <c r="C23" s="41"/>
      <c r="D23" s="39"/>
      <c r="E23" s="27"/>
      <c r="F23" s="41"/>
      <c r="G23" s="39"/>
      <c r="H23" s="27"/>
      <c r="I23" s="45"/>
      <c r="J23" s="44"/>
      <c r="K23" s="11"/>
    </row>
    <row r="24" spans="1:11" ht="48.95" customHeight="1" x14ac:dyDescent="0.25">
      <c r="A24" s="40"/>
      <c r="B24" s="27"/>
      <c r="C24" s="41"/>
      <c r="D24" s="39"/>
      <c r="E24" s="27"/>
      <c r="F24" s="41"/>
      <c r="G24" s="39"/>
      <c r="H24" s="27"/>
      <c r="I24" s="45"/>
      <c r="J24" s="44"/>
      <c r="K24" s="11"/>
    </row>
    <row r="25" spans="1:11" ht="48.95" customHeight="1" x14ac:dyDescent="0.25">
      <c r="A25" s="40"/>
      <c r="B25" s="27"/>
      <c r="C25" s="41"/>
      <c r="D25" s="39"/>
      <c r="E25" s="27"/>
      <c r="F25" s="41"/>
      <c r="G25" s="39"/>
      <c r="H25" s="27"/>
      <c r="I25" s="45"/>
      <c r="J25" s="44"/>
      <c r="K25" s="11"/>
    </row>
    <row r="26" spans="1:11" ht="48.95" customHeight="1" x14ac:dyDescent="0.25">
      <c r="A26" s="40"/>
      <c r="B26" s="27"/>
      <c r="C26" s="41"/>
      <c r="D26" s="39"/>
      <c r="E26" s="27"/>
      <c r="F26" s="41"/>
      <c r="G26" s="39"/>
      <c r="H26" s="27"/>
      <c r="I26" s="45"/>
      <c r="J26" s="44"/>
      <c r="K26" s="11"/>
    </row>
    <row r="27" spans="1:11" ht="48.95" customHeight="1" x14ac:dyDescent="0.25">
      <c r="A27" s="40"/>
      <c r="B27" s="27"/>
      <c r="C27" s="41"/>
      <c r="D27" s="39"/>
      <c r="E27" s="27"/>
      <c r="F27" s="41"/>
      <c r="G27" s="39"/>
      <c r="H27" s="27"/>
      <c r="I27" s="45"/>
      <c r="J27" s="44"/>
      <c r="K27" s="11"/>
    </row>
    <row r="28" spans="1:11" ht="48.95" customHeight="1" x14ac:dyDescent="0.25">
      <c r="A28" s="40"/>
      <c r="B28" s="27"/>
      <c r="C28" s="41"/>
      <c r="D28" s="39"/>
      <c r="E28" s="27"/>
      <c r="F28" s="41"/>
      <c r="G28" s="39"/>
      <c r="H28" s="27"/>
      <c r="I28" s="45"/>
      <c r="J28" s="44"/>
      <c r="K28" s="11"/>
    </row>
    <row r="29" spans="1:11" ht="48.95" customHeight="1" x14ac:dyDescent="0.25">
      <c r="A29" s="40"/>
      <c r="B29" s="27"/>
      <c r="C29" s="41"/>
      <c r="D29" s="39"/>
      <c r="E29" s="27"/>
      <c r="F29" s="41"/>
      <c r="G29" s="39"/>
      <c r="H29" s="27"/>
      <c r="I29" s="45"/>
      <c r="J29" s="44"/>
      <c r="K29" s="11"/>
    </row>
    <row r="31" spans="1:11" ht="33" customHeight="1" x14ac:dyDescent="0.25">
      <c r="A31" s="51"/>
      <c r="B31" s="22"/>
      <c r="C31" s="22"/>
      <c r="D31" s="22"/>
      <c r="E31" s="22"/>
      <c r="F31" s="22"/>
      <c r="G31" s="22"/>
      <c r="H31" s="22"/>
      <c r="I31" s="22"/>
      <c r="J31" s="22"/>
    </row>
    <row r="33" spans="1:10" ht="15.95" customHeight="1" x14ac:dyDescent="0.25">
      <c r="A33" s="50" t="s">
        <v>377</v>
      </c>
      <c r="B33" s="22"/>
      <c r="C33" s="22"/>
      <c r="D33" s="22"/>
      <c r="E33" s="22"/>
      <c r="F33" s="22"/>
      <c r="G33" s="22"/>
      <c r="H33" s="22"/>
      <c r="I33" s="22"/>
      <c r="J33" s="22"/>
    </row>
    <row r="34" spans="1:10" ht="15.95" customHeight="1" thickBot="1" x14ac:dyDescent="0.3"/>
    <row r="35" spans="1:10" ht="15.95" customHeight="1" x14ac:dyDescent="0.25">
      <c r="A35" s="8" t="s">
        <v>29</v>
      </c>
      <c r="B35" s="60" t="s">
        <v>378</v>
      </c>
      <c r="C35" s="47"/>
      <c r="D35" s="47"/>
      <c r="E35" s="47"/>
      <c r="F35" s="47"/>
      <c r="G35" s="48"/>
      <c r="H35" s="61" t="s">
        <v>379</v>
      </c>
      <c r="I35" s="47"/>
      <c r="J35" s="62"/>
    </row>
    <row r="36" spans="1:10" ht="48" customHeight="1" x14ac:dyDescent="0.25">
      <c r="A36" s="19" t="s">
        <v>380</v>
      </c>
      <c r="B36" s="42" t="s">
        <v>381</v>
      </c>
      <c r="C36" s="39"/>
      <c r="D36" s="39"/>
      <c r="E36" s="39"/>
      <c r="F36" s="39"/>
      <c r="G36" s="27"/>
      <c r="H36" s="43"/>
      <c r="I36" s="39"/>
      <c r="J36" s="44"/>
    </row>
    <row r="37" spans="1:10" ht="48" customHeight="1" x14ac:dyDescent="0.25">
      <c r="A37" s="19" t="s">
        <v>382</v>
      </c>
      <c r="B37" s="42" t="s">
        <v>383</v>
      </c>
      <c r="C37" s="39"/>
      <c r="D37" s="39"/>
      <c r="E37" s="39"/>
      <c r="F37" s="39"/>
      <c r="G37" s="27"/>
      <c r="H37" s="43"/>
      <c r="I37" s="39"/>
      <c r="J37" s="44"/>
    </row>
    <row r="38" spans="1:10" ht="48" customHeight="1" x14ac:dyDescent="0.25">
      <c r="A38" s="19" t="s">
        <v>384</v>
      </c>
      <c r="B38" s="42" t="s">
        <v>385</v>
      </c>
      <c r="C38" s="39"/>
      <c r="D38" s="39"/>
      <c r="E38" s="39"/>
      <c r="F38" s="39"/>
      <c r="G38" s="27"/>
      <c r="H38" s="43"/>
      <c r="I38" s="39"/>
      <c r="J38" s="44"/>
    </row>
    <row r="39" spans="1:10" ht="48" customHeight="1" x14ac:dyDescent="0.25">
      <c r="A39" s="20"/>
      <c r="B39" s="38"/>
      <c r="C39" s="39"/>
      <c r="D39" s="39"/>
      <c r="E39" s="39"/>
      <c r="F39" s="39"/>
      <c r="G39" s="27"/>
      <c r="H39" s="43"/>
      <c r="I39" s="39"/>
      <c r="J39" s="44"/>
    </row>
    <row r="40" spans="1:10" ht="48" customHeight="1" x14ac:dyDescent="0.25">
      <c r="A40" s="20"/>
      <c r="B40" s="38"/>
      <c r="C40" s="39"/>
      <c r="D40" s="39"/>
      <c r="E40" s="39"/>
      <c r="F40" s="39"/>
      <c r="G40" s="27"/>
      <c r="H40" s="43"/>
      <c r="I40" s="39"/>
      <c r="J40" s="44"/>
    </row>
    <row r="41" spans="1:10" ht="48" customHeight="1" x14ac:dyDescent="0.25">
      <c r="A41" s="20"/>
      <c r="B41" s="38"/>
      <c r="C41" s="39"/>
      <c r="D41" s="39"/>
      <c r="E41" s="39"/>
      <c r="F41" s="39"/>
      <c r="G41" s="27"/>
      <c r="H41" s="43"/>
      <c r="I41" s="39"/>
      <c r="J41" s="44"/>
    </row>
    <row r="42" spans="1:10" ht="48" customHeight="1" x14ac:dyDescent="0.25">
      <c r="A42" s="20"/>
      <c r="B42" s="38"/>
      <c r="C42" s="39"/>
      <c r="D42" s="39"/>
      <c r="E42" s="39"/>
      <c r="F42" s="39"/>
      <c r="G42" s="27"/>
      <c r="H42" s="43"/>
      <c r="I42" s="39"/>
      <c r="J42" s="44"/>
    </row>
    <row r="43" spans="1:10" ht="48" customHeight="1" x14ac:dyDescent="0.25">
      <c r="A43" s="20"/>
      <c r="B43" s="38"/>
      <c r="C43" s="39"/>
      <c r="D43" s="39"/>
      <c r="E43" s="39"/>
      <c r="F43" s="39"/>
      <c r="G43" s="27"/>
      <c r="H43" s="43"/>
      <c r="I43" s="39"/>
      <c r="J43" s="44"/>
    </row>
    <row r="44" spans="1:10" ht="48" customHeight="1" x14ac:dyDescent="0.25">
      <c r="A44" s="20"/>
      <c r="B44" s="38"/>
      <c r="C44" s="39"/>
      <c r="D44" s="39"/>
      <c r="E44" s="39"/>
      <c r="F44" s="39"/>
      <c r="G44" s="27"/>
      <c r="H44" s="43"/>
      <c r="I44" s="39"/>
      <c r="J44" s="44"/>
    </row>
    <row r="45" spans="1:10" ht="48" customHeight="1" x14ac:dyDescent="0.25">
      <c r="A45" s="20"/>
      <c r="B45" s="38"/>
      <c r="C45" s="39"/>
      <c r="D45" s="39"/>
      <c r="E45" s="39"/>
      <c r="F45" s="39"/>
      <c r="G45" s="27"/>
      <c r="H45" s="43"/>
      <c r="I45" s="39"/>
      <c r="J45" s="44"/>
    </row>
    <row r="46" spans="1:10" ht="48.95" customHeight="1" thickBot="1" x14ac:dyDescent="0.3">
      <c r="A46" s="21"/>
      <c r="B46" s="52"/>
      <c r="C46" s="53"/>
      <c r="D46" s="53"/>
      <c r="E46" s="53"/>
      <c r="F46" s="53"/>
      <c r="G46" s="54"/>
      <c r="H46" s="55"/>
      <c r="I46" s="56"/>
      <c r="J46" s="57"/>
    </row>
    <row r="48" spans="1:10" ht="102" customHeight="1" x14ac:dyDescent="0.25">
      <c r="A48" s="51" t="s">
        <v>386</v>
      </c>
      <c r="B48" s="22"/>
      <c r="C48" s="22"/>
      <c r="D48" s="22"/>
      <c r="E48" s="22"/>
      <c r="F48" s="22"/>
      <c r="G48" s="22"/>
      <c r="H48" s="22"/>
      <c r="I48" s="22"/>
      <c r="J48" s="22"/>
    </row>
    <row r="51" spans="1:10" x14ac:dyDescent="0.25">
      <c r="A51" s="58" t="s">
        <v>387</v>
      </c>
      <c r="B51" s="22"/>
      <c r="C51" s="22"/>
      <c r="D51" s="22"/>
      <c r="E51" s="49"/>
      <c r="F51" s="22"/>
      <c r="G51" s="22"/>
      <c r="H51" s="22"/>
      <c r="I51" s="22"/>
      <c r="J51" s="22"/>
    </row>
    <row r="53" spans="1:10" x14ac:dyDescent="0.25">
      <c r="A53" s="58" t="s">
        <v>388</v>
      </c>
      <c r="B53" s="22"/>
      <c r="C53" s="22"/>
      <c r="D53" s="22"/>
      <c r="E53" s="49"/>
      <c r="F53" s="22"/>
      <c r="G53" s="22"/>
      <c r="H53" s="22"/>
      <c r="I53" s="22"/>
      <c r="J53" s="22"/>
    </row>
    <row r="100" spans="1:1" ht="15.75" x14ac:dyDescent="0.25">
      <c r="A100" t="s">
        <v>389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2025-12-10T11:59:40Z</dcterms:modified>
</cp:coreProperties>
</file>