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5\2. SUPAPRASTINTI konkursai\Gaminami vaistiniai preparatai_2077-4\CVP IS\"/>
    </mc:Choice>
  </mc:AlternateContent>
  <xr:revisionPtr revIDLastSave="0" documentId="13_ncr:1_{B5425331-698A-478C-AB79-DBFA767041E9}"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393" i="1" l="1"/>
  <c r="G392" i="1"/>
  <c r="F392" i="1"/>
  <c r="F393" i="1" s="1"/>
  <c r="F394" i="1" s="1"/>
  <c r="F388" i="1"/>
  <c r="G378" i="1"/>
  <c r="F373" i="1"/>
  <c r="G377" i="1" s="1"/>
  <c r="G363" i="1"/>
  <c r="G362" i="1"/>
  <c r="F358" i="1"/>
  <c r="F362" i="1" s="1"/>
  <c r="F363" i="1" s="1"/>
  <c r="F364" i="1" s="1"/>
  <c r="G348" i="1"/>
  <c r="F342" i="1"/>
  <c r="G347" i="1" s="1"/>
  <c r="G332" i="1"/>
  <c r="G331" i="1"/>
  <c r="F327" i="1"/>
  <c r="F331" i="1" s="1"/>
  <c r="F332" i="1" s="1"/>
  <c r="F333" i="1" s="1"/>
  <c r="G317" i="1"/>
  <c r="F312" i="1"/>
  <c r="G316" i="1" s="1"/>
  <c r="G302" i="1"/>
  <c r="G301" i="1"/>
  <c r="F296" i="1"/>
  <c r="F301" i="1" s="1"/>
  <c r="F302" i="1" s="1"/>
  <c r="F303" i="1" s="1"/>
  <c r="G286" i="1"/>
  <c r="F281" i="1"/>
  <c r="G285" i="1" s="1"/>
  <c r="G271" i="1"/>
  <c r="G270" i="1"/>
  <c r="F266" i="1"/>
  <c r="F270" i="1" s="1"/>
  <c r="F271" i="1" s="1"/>
  <c r="F272" i="1" s="1"/>
  <c r="G256" i="1"/>
  <c r="F250" i="1"/>
  <c r="G255" i="1" s="1"/>
  <c r="G240" i="1"/>
  <c r="G239" i="1"/>
  <c r="F235" i="1"/>
  <c r="F239" i="1" s="1"/>
  <c r="F240" i="1" s="1"/>
  <c r="F241" i="1" s="1"/>
  <c r="G225" i="1"/>
  <c r="F219" i="1"/>
  <c r="G224" i="1" s="1"/>
  <c r="G209" i="1"/>
  <c r="G208" i="1"/>
  <c r="F204" i="1"/>
  <c r="F208" i="1" s="1"/>
  <c r="F209" i="1" s="1"/>
  <c r="F210" i="1" s="1"/>
  <c r="G194" i="1"/>
  <c r="F189" i="1"/>
  <c r="G193" i="1" s="1"/>
  <c r="G179" i="1"/>
  <c r="G178" i="1"/>
  <c r="F173" i="1"/>
  <c r="F178" i="1" s="1"/>
  <c r="F179" i="1" s="1"/>
  <c r="F180" i="1" s="1"/>
  <c r="G163" i="1"/>
  <c r="F157" i="1"/>
  <c r="G162" i="1" s="1"/>
  <c r="G147" i="1"/>
  <c r="G146" i="1"/>
  <c r="F142" i="1"/>
  <c r="F146" i="1" s="1"/>
  <c r="F147" i="1" s="1"/>
  <c r="F148" i="1" s="1"/>
  <c r="G132" i="1"/>
  <c r="F127" i="1"/>
  <c r="G131" i="1" s="1"/>
  <c r="G117" i="1"/>
  <c r="G116" i="1"/>
  <c r="F112" i="1"/>
  <c r="F116" i="1" s="1"/>
  <c r="F117" i="1" s="1"/>
  <c r="F118" i="1" s="1"/>
  <c r="G102" i="1"/>
  <c r="F97" i="1"/>
  <c r="G101" i="1" s="1"/>
  <c r="G87" i="1"/>
  <c r="G86" i="1"/>
  <c r="F82" i="1"/>
  <c r="F86" i="1" s="1"/>
  <c r="F87" i="1" s="1"/>
  <c r="F88" i="1" s="1"/>
  <c r="G72" i="1"/>
  <c r="F67" i="1"/>
  <c r="G71" i="1" s="1"/>
  <c r="G57" i="1"/>
  <c r="G56" i="1"/>
  <c r="F52" i="1"/>
  <c r="F56" i="1" s="1"/>
  <c r="F57" i="1" s="1"/>
  <c r="F58" i="1" s="1"/>
  <c r="G42" i="1"/>
  <c r="F37" i="1"/>
  <c r="G41" i="1" s="1"/>
  <c r="F41" i="1" l="1"/>
  <c r="F42" i="1" s="1"/>
  <c r="F43" i="1" s="1"/>
  <c r="F71" i="1"/>
  <c r="F72" i="1" s="1"/>
  <c r="F73" i="1" s="1"/>
  <c r="F101" i="1"/>
  <c r="F102" i="1" s="1"/>
  <c r="F103" i="1" s="1"/>
  <c r="F131" i="1"/>
  <c r="F132" i="1" s="1"/>
  <c r="F133" i="1" s="1"/>
  <c r="F162" i="1"/>
  <c r="F163" i="1" s="1"/>
  <c r="F164" i="1" s="1"/>
  <c r="F193" i="1"/>
  <c r="F194" i="1" s="1"/>
  <c r="F195" i="1" s="1"/>
  <c r="F224" i="1"/>
  <c r="F225" i="1" s="1"/>
  <c r="F226" i="1" s="1"/>
  <c r="F255" i="1"/>
  <c r="F256" i="1" s="1"/>
  <c r="F257" i="1" s="1"/>
  <c r="F285" i="1"/>
  <c r="F286" i="1" s="1"/>
  <c r="F287" i="1" s="1"/>
  <c r="F316" i="1"/>
  <c r="F317" i="1" s="1"/>
  <c r="F318" i="1" s="1"/>
  <c r="F347" i="1"/>
  <c r="F348" i="1" s="1"/>
  <c r="F349" i="1" s="1"/>
  <c r="F377" i="1"/>
  <c r="F378" i="1" s="1"/>
  <c r="F379" i="1" s="1"/>
</calcChain>
</file>

<file path=xl/sharedStrings.xml><?xml version="1.0" encoding="utf-8"?>
<sst xmlns="http://schemas.openxmlformats.org/spreadsheetml/2006/main" count="684" uniqueCount="309">
  <si>
    <t>PIRKIMO SĄLYGŲ PRIEDAS "PASIŪLYMO FORMA"</t>
  </si>
  <si>
    <t>GAMINAMI VAISTINIAI PREPARATAI </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</si>
  <si>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</si>
  <si>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</si>
  <si>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</si>
  <si>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</si>
  <si>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</si>
  <si>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</si>
  <si>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</si>
  <si>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</si>
  <si>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</si>
  <si>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</si>
  <si>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</si>
  <si>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</si>
  <si>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</si>
  <si>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</si>
  <si>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</si>
  <si>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</si>
  <si>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</si>
  <si>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</si>
  <si>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</si>
  <si>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</si>
  <si>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</si>
  <si>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</si>
  <si>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</si>
  <si>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</si>
  <si>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ACTO RŪGŠTIS</t>
  </si>
  <si>
    <t>Tiekėjo pasiūlymas:</t>
  </si>
  <si>
    <t>Nr.</t>
  </si>
  <si>
    <t>Pavadinimas</t>
  </si>
  <si>
    <t>Kiekis</t>
  </si>
  <si>
    <t>Mato vienetas</t>
  </si>
  <si>
    <t>Kaina be PVM, Eur</t>
  </si>
  <si>
    <t>Suma be PVM, Eur</t>
  </si>
  <si>
    <t>Siūlomas vaistinis preparatas (pavadinimas, stiprumas, farmacinė forma)</t>
  </si>
  <si>
    <t>Siūlomo vaistinio preparato konkreti reikšmė pagal techninės specifikacijos 2 stuplelio reikalavimus. (Būtina užpildyti išsamiai kiekvieną poziciją)</t>
  </si>
  <si>
    <t>1.</t>
  </si>
  <si>
    <t>Acto rūgštis</t>
  </si>
  <si>
    <t>1.1.</t>
  </si>
  <si>
    <t>fl</t>
  </si>
  <si>
    <t>1.1.1.</t>
  </si>
  <si>
    <t xml:space="preserve"> 3 proc. tirpalas </t>
  </si>
  <si>
    <t>1.1.2.</t>
  </si>
  <si>
    <t xml:space="preserve">100ml </t>
  </si>
  <si>
    <t>1.1.3.</t>
  </si>
  <si>
    <t>galiojimo terminas ne trumpesnis 1 mėn.</t>
  </si>
  <si>
    <t>Suma be PVM</t>
  </si>
  <si>
    <t>Taikomas PVM dydis (%)</t>
  </si>
  <si>
    <t>PVM suma</t>
  </si>
  <si>
    <t>Suma su PVM</t>
  </si>
  <si>
    <t>2. DALIS</t>
  </si>
  <si>
    <t>AMINOFILINAS</t>
  </si>
  <si>
    <t>2.</t>
  </si>
  <si>
    <t>Aminofilinas</t>
  </si>
  <si>
    <t>2.1.</t>
  </si>
  <si>
    <t>2.1.1.</t>
  </si>
  <si>
    <t>1 proc. tirpalas</t>
  </si>
  <si>
    <t>2.1.2.</t>
  </si>
  <si>
    <t>1000ml</t>
  </si>
  <si>
    <t>2.1.3.</t>
  </si>
  <si>
    <t>galiojimo terminas ne trumpesnis kaip 1 mėn</t>
  </si>
  <si>
    <t>3. DALIS</t>
  </si>
  <si>
    <t>RP.:BANEOCINO TEPALAS ; STREPTOCIDO TEPALAS; DERMATOLIO TEPALAS; PREDNIZOLONAS; SAULĖGRĄŽŲ AL; VAZELINAS.</t>
  </si>
  <si>
    <t>3.</t>
  </si>
  <si>
    <t>Rp.:Baneocino tepalas ; Streptocido tepalas; dermatolio tepalas; Prednizolonas; Saulėgrąžų al; Vazelinas.</t>
  </si>
  <si>
    <t>3.1.</t>
  </si>
  <si>
    <t>Baneocino tepalas ; Streptocido tepalas; dermatolio tepalas; Prednizolonas; Saulėgrąžų al; Vazelinas.</t>
  </si>
  <si>
    <t>3.1.1.</t>
  </si>
  <si>
    <t>Rp.:Baneocino tepalas 4,0       Piridoksinas 0,2       Streptocido tepalas 10% 15,0      Dermatolio tepalas 10% 20,0      Prednizolonas 0,005      Saulėgrąžų al. 20,0      Vazelinas 20,0</t>
  </si>
  <si>
    <t>3.1.2.</t>
  </si>
  <si>
    <t xml:space="preserve">tepalas vietiniam naudojimui </t>
  </si>
  <si>
    <t>3.1.3.</t>
  </si>
  <si>
    <t>galiojimo terminas ne trumpesnis kaip 1 mėn.</t>
  </si>
  <si>
    <t>4. DALIS</t>
  </si>
  <si>
    <t>BURNOS SUSPENSIJA NUO SKAUSMO</t>
  </si>
  <si>
    <t>4.</t>
  </si>
  <si>
    <t>Burnos suspensija nuo skausmo</t>
  </si>
  <si>
    <t>4.1.</t>
  </si>
  <si>
    <t xml:space="preserve">Burnos suspensija nuo skausmo </t>
  </si>
  <si>
    <t>4.1.1.</t>
  </si>
  <si>
    <t>Benzokainas 2g / Prokaino HCl 2g / rafinuotas saulėgražų aliejus 200g</t>
  </si>
  <si>
    <t>4.1.2.</t>
  </si>
  <si>
    <t>suspensija vietiniam naudojimui</t>
  </si>
  <si>
    <t>4.1.3.</t>
  </si>
  <si>
    <t>5. DALIS</t>
  </si>
  <si>
    <t xml:space="preserve">CHLORHEKSIDINO VANDENINIS TIRPALAS </t>
  </si>
  <si>
    <t>5.</t>
  </si>
  <si>
    <t xml:space="preserve">Chlorheksidino vandeninis tirpalas </t>
  </si>
  <si>
    <t>5.1.</t>
  </si>
  <si>
    <t>5.1.1.</t>
  </si>
  <si>
    <t xml:space="preserve">0,02 proc. tirpalas </t>
  </si>
  <si>
    <t>5.1.2.</t>
  </si>
  <si>
    <t>500ml</t>
  </si>
  <si>
    <t>5.1.3.</t>
  </si>
  <si>
    <t>6. DALIS</t>
  </si>
  <si>
    <t>6.</t>
  </si>
  <si>
    <t>6.1.</t>
  </si>
  <si>
    <t>pak</t>
  </si>
  <si>
    <t>6.1.1.</t>
  </si>
  <si>
    <t>6.1.2.</t>
  </si>
  <si>
    <t>6.1.3.</t>
  </si>
  <si>
    <t>7. DALIS</t>
  </si>
  <si>
    <t>7.</t>
  </si>
  <si>
    <t>7.1.</t>
  </si>
  <si>
    <t>7.1.1.</t>
  </si>
  <si>
    <t>0,12 proc. tirpalas</t>
  </si>
  <si>
    <t>7.1.2.</t>
  </si>
  <si>
    <t>7.1.3.</t>
  </si>
  <si>
    <t>8. DALIS</t>
  </si>
  <si>
    <t>8.</t>
  </si>
  <si>
    <t>8.1.</t>
  </si>
  <si>
    <t>8.1.1.</t>
  </si>
  <si>
    <t>8.1.2.</t>
  </si>
  <si>
    <t>250ml</t>
  </si>
  <si>
    <t>8.1.3.</t>
  </si>
  <si>
    <t>9. DALIS</t>
  </si>
  <si>
    <t>FENOBARBITALIS / GLIUKOZĖ</t>
  </si>
  <si>
    <t>9.</t>
  </si>
  <si>
    <t>Fenobarbitalis / gliukozė</t>
  </si>
  <si>
    <t>9.1.</t>
  </si>
  <si>
    <t>9.1.1.</t>
  </si>
  <si>
    <t xml:space="preserve">Fenobarbitalis 0,005g / Gliukozė 0,2g </t>
  </si>
  <si>
    <t>9.1.2.</t>
  </si>
  <si>
    <t xml:space="preserve">milteliai ardomoje kapsulėje  </t>
  </si>
  <si>
    <t>9.1.3.</t>
  </si>
  <si>
    <t>1 pakuotė - 20 miltelių</t>
  </si>
  <si>
    <t>9.1.4.</t>
  </si>
  <si>
    <t>10. DALIS</t>
  </si>
  <si>
    <t>FOLINĖ R. / GLIUKOZĖ</t>
  </si>
  <si>
    <t>10.</t>
  </si>
  <si>
    <t>Folinė r. / Gliukozė</t>
  </si>
  <si>
    <t>10.1.</t>
  </si>
  <si>
    <t>pak.</t>
  </si>
  <si>
    <t>10.1.1.</t>
  </si>
  <si>
    <t>Folinė r.0,001g / Gliukozė 0,2g</t>
  </si>
  <si>
    <t>10.1.2.</t>
  </si>
  <si>
    <t xml:space="preserve">milteliai ardomose kapsulėse </t>
  </si>
  <si>
    <t>10.1.3.</t>
  </si>
  <si>
    <t>1 pakuotė - 50 išardomų kapsulių</t>
  </si>
  <si>
    <t>10.1.4.</t>
  </si>
  <si>
    <t>11. DALIS</t>
  </si>
  <si>
    <t>HIDROKORTIZONO SUSPENSIJA</t>
  </si>
  <si>
    <t>11.</t>
  </si>
  <si>
    <t>Hidrokortizono suspensija</t>
  </si>
  <si>
    <t>11.1.</t>
  </si>
  <si>
    <t xml:space="preserve">Hidrokortizono suspensija </t>
  </si>
  <si>
    <t>11.1.1.</t>
  </si>
  <si>
    <t>Hidrokortizono acetatas25mg/Lidokaino HCl 5mg/ml 5ml / gelis ultragarsui 50g</t>
  </si>
  <si>
    <t>11.1.2.</t>
  </si>
  <si>
    <t>suspensija išoriniam naudojimui</t>
  </si>
  <si>
    <t>11.1.3.</t>
  </si>
  <si>
    <t>12. DALIS</t>
  </si>
  <si>
    <t>HIDROKORTIZONAS /VAZELINAS /LANOLINAS</t>
  </si>
  <si>
    <t>12.</t>
  </si>
  <si>
    <t>Hidrokortizonas /vazelinas /lanolinas</t>
  </si>
  <si>
    <t>12.1.</t>
  </si>
  <si>
    <t>12.1.1.</t>
  </si>
  <si>
    <t>Em.Hidrokortizoni 5ml /Vaselini  25g / Lanolini  25g</t>
  </si>
  <si>
    <t>12.1.2.</t>
  </si>
  <si>
    <t>emulsija išoriniam naudojimui</t>
  </si>
  <si>
    <t>12.1.3.</t>
  </si>
  <si>
    <t>13. DALIS</t>
  </si>
  <si>
    <t>KAOLINAS/ BISMUTO SUBNITRATAS</t>
  </si>
  <si>
    <t>13.</t>
  </si>
  <si>
    <t>Kaolinas/ Bismuto subnitratas</t>
  </si>
  <si>
    <t>13.1.</t>
  </si>
  <si>
    <t>vnt</t>
  </si>
  <si>
    <t>13.1.1.</t>
  </si>
  <si>
    <t xml:space="preserve">0,5g / 0,5g </t>
  </si>
  <si>
    <t>13.1.2.</t>
  </si>
  <si>
    <t>milteliai vidiniam vartojimui</t>
  </si>
  <si>
    <t>13.1.3.</t>
  </si>
  <si>
    <t>1 pakuotę - 50 miltelių</t>
  </si>
  <si>
    <t>13.1.4.</t>
  </si>
  <si>
    <t>14. DALIS</t>
  </si>
  <si>
    <t>KALIO PERMANGANATAS</t>
  </si>
  <si>
    <t>14.</t>
  </si>
  <si>
    <t>Kalio permanganatas</t>
  </si>
  <si>
    <t>14.1.</t>
  </si>
  <si>
    <t>14.1.1.</t>
  </si>
  <si>
    <t>5 proc. tirpalas</t>
  </si>
  <si>
    <t>14.1.2.</t>
  </si>
  <si>
    <t>50ml</t>
  </si>
  <si>
    <t>14.1.3.</t>
  </si>
  <si>
    <t>15. DALIS</t>
  </si>
  <si>
    <t xml:space="preserve">LIUGOLIO TIRPALAS </t>
  </si>
  <si>
    <t>15.</t>
  </si>
  <si>
    <t xml:space="preserve">Liugolio tirpalas </t>
  </si>
  <si>
    <t>15.1.</t>
  </si>
  <si>
    <t>15.1.1.</t>
  </si>
  <si>
    <t>Sol.Liugoli: iodi puri 10g,Kalii iodidi 20g, Aqua dest/1l</t>
  </si>
  <si>
    <t>15.1.2.</t>
  </si>
  <si>
    <t>tirpalas išoriniam naudojimui</t>
  </si>
  <si>
    <t>15.1.3.</t>
  </si>
  <si>
    <t>15.1.4.</t>
  </si>
  <si>
    <t>16. DALIS</t>
  </si>
  <si>
    <t xml:space="preserve">METACHOLINAS </t>
  </si>
  <si>
    <t>16.</t>
  </si>
  <si>
    <t xml:space="preserve">Metacholinas </t>
  </si>
  <si>
    <t>16.1.</t>
  </si>
  <si>
    <t>Metacholinas</t>
  </si>
  <si>
    <t>kompl.</t>
  </si>
  <si>
    <t>16.1.1.</t>
  </si>
  <si>
    <t xml:space="preserve"> 16mg </t>
  </si>
  <si>
    <t>16.1.2.</t>
  </si>
  <si>
    <t>milteliai inhaliaciniam tirpalui + 5 ml sterilaus 0,9 proc. NaCl tirpalas</t>
  </si>
  <si>
    <t>16.1.3.</t>
  </si>
  <si>
    <t>17. DALIS</t>
  </si>
  <si>
    <t>NATRIO HIDROKARBONATAS</t>
  </si>
  <si>
    <t>17.</t>
  </si>
  <si>
    <t>Natrio hidrokarbonatas</t>
  </si>
  <si>
    <t>17.1.</t>
  </si>
  <si>
    <t>17.1.1.</t>
  </si>
  <si>
    <t>2 proc. tirpalas</t>
  </si>
  <si>
    <t>17.1.2.</t>
  </si>
  <si>
    <t>200ml</t>
  </si>
  <si>
    <t>17.1.3.</t>
  </si>
  <si>
    <t>18. DALIS</t>
  </si>
  <si>
    <t xml:space="preserve">NITROFURALIS </t>
  </si>
  <si>
    <t>18.</t>
  </si>
  <si>
    <t xml:space="preserve">Nitrofuralis </t>
  </si>
  <si>
    <t>18.1.</t>
  </si>
  <si>
    <t xml:space="preserve">Nitrofuralis  </t>
  </si>
  <si>
    <t>18.1.1.</t>
  </si>
  <si>
    <t xml:space="preserve">0,02 proc. </t>
  </si>
  <si>
    <t>18.1.2.</t>
  </si>
  <si>
    <t xml:space="preserve">sterilus/aseptiskas tirpalas </t>
  </si>
  <si>
    <t>18.1.3.</t>
  </si>
  <si>
    <t>100 ml</t>
  </si>
  <si>
    <t>18.1.4.</t>
  </si>
  <si>
    <t>19. DALIS</t>
  </si>
  <si>
    <t>PROKAINAS</t>
  </si>
  <si>
    <t>19.</t>
  </si>
  <si>
    <t>Prokainas</t>
  </si>
  <si>
    <t>19.1.</t>
  </si>
  <si>
    <t>19.1.1.</t>
  </si>
  <si>
    <t>19.1.2.</t>
  </si>
  <si>
    <t>19.1.3.</t>
  </si>
  <si>
    <t>20. DALIS</t>
  </si>
  <si>
    <t>SIDABRO NITRATAS</t>
  </si>
  <si>
    <t>20.</t>
  </si>
  <si>
    <t>Sidabro nitratas</t>
  </si>
  <si>
    <t>20.1.</t>
  </si>
  <si>
    <t xml:space="preserve">Sidabro nitratas </t>
  </si>
  <si>
    <t>20.1.1.</t>
  </si>
  <si>
    <t>30 proc. tirpalas</t>
  </si>
  <si>
    <t>20.1.2.</t>
  </si>
  <si>
    <t>20ml</t>
  </si>
  <si>
    <t>20.1.3.</t>
  </si>
  <si>
    <t>21. DALIS</t>
  </si>
  <si>
    <t>TALKAS</t>
  </si>
  <si>
    <t>21.</t>
  </si>
  <si>
    <t>Talkas</t>
  </si>
  <si>
    <t>21.1.</t>
  </si>
  <si>
    <t>21.1.1.</t>
  </si>
  <si>
    <t>5 g</t>
  </si>
  <si>
    <t>21.1.2.</t>
  </si>
  <si>
    <t xml:space="preserve">sterilūs milteliai </t>
  </si>
  <si>
    <t>21.1.3.</t>
  </si>
  <si>
    <t>flakonas</t>
  </si>
  <si>
    <t>21.1.4.</t>
  </si>
  <si>
    <t>22. DALIS</t>
  </si>
  <si>
    <t>TERPENTINO (BALTOJI) EMULSIJA</t>
  </si>
  <si>
    <t>22.</t>
  </si>
  <si>
    <t>Terpentino (baltoji) emulsija</t>
  </si>
  <si>
    <t>22.1.</t>
  </si>
  <si>
    <t>22.1.1.</t>
  </si>
  <si>
    <t xml:space="preserve"> Ac. Salicylicum 1,13/ Sapo inf. 45g/ Terebinthune 750g/ Aq.destill. 825ml</t>
  </si>
  <si>
    <t>22.1.2.</t>
  </si>
  <si>
    <t xml:space="preserve">emulsija išoriniam naudojimui </t>
  </si>
  <si>
    <t>22.1.3.</t>
  </si>
  <si>
    <t>23. DALIS</t>
  </si>
  <si>
    <t xml:space="preserve">TETRAKAINAS </t>
  </si>
  <si>
    <t>23.</t>
  </si>
  <si>
    <t xml:space="preserve">Tetrakainas </t>
  </si>
  <si>
    <t>23.1.</t>
  </si>
  <si>
    <t>23.1.1.</t>
  </si>
  <si>
    <t>23.1.2.</t>
  </si>
  <si>
    <t xml:space="preserve">20ml </t>
  </si>
  <si>
    <t>23.1.3.</t>
  </si>
  <si>
    <t>24. DALIS</t>
  </si>
  <si>
    <t>VAZELINO ALIEJUS</t>
  </si>
  <si>
    <t>24.</t>
  </si>
  <si>
    <t>Vazelino aliejus</t>
  </si>
  <si>
    <t>24.1.</t>
  </si>
  <si>
    <t>24.1.1.</t>
  </si>
  <si>
    <t xml:space="preserve">Sterilus/ aseptiškai paruoštas </t>
  </si>
  <si>
    <t>24.1.2.</t>
  </si>
  <si>
    <t>10ml</t>
  </si>
  <si>
    <t>24.1.3.</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</si>
  <si>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</si>
  <si>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</si>
  <si>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</si>
  <si>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</si>
  <si>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</si>
  <si>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</si>
  <si>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</si>
  <si>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</si>
  <si>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</si>
  <si>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</si>
  <si>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</si>
  <si>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</si>
  <si>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</si>
  <si>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</si>
  <si>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</si>
  <si>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</si>
  <si>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</si>
  <si>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</si>
  <si>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2077-4 2025-12-12 11:51:37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</si>
</sst>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vertical="top" wrapText="1"/>
    </xf>
    <xf numFmtId="0" fontId="1" fillId="2" borderId="0" xfId="0" applyFont="1" applyFill="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2" borderId="0" xfId="0" applyFont="1" applyFill="1" applyAlignment="1">
      <alignment horizontal="center" vertical="top" wrapText="1"/>
    </xf>
    <xf numFmtId="0" fontId="2" fillId="4" borderId="23" xfId="0" applyFont="1" applyFill="1" applyBorder="1" applyAlignment="1">
      <alignment horizontal="right"/>
    </xf>
    <xf numFmtId="0" fontId="1" fillId="4" borderId="23" xfId="0" applyFont="1" applyFill="1" applyBorder="1" applyAlignment="1">
      <alignment horizontal="center" vertical="top" wrapText="1"/>
    </xf>
    <xf numFmtId="0" fontId="1" fillId="4" borderId="0" xfId="0" applyFont="1" applyFill="1" applyAlignment="1">
      <alignment horizontal="left" wrapText="1"/>
    </xf>
    <xf numFmtId="0" fontId="1" fillId="5" borderId="0" xfId="0" applyFont="1" applyFill="1" applyAlignment="1" applyProtection="1">
      <alignment horizontal="center"/>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394"/>
  <sheetViews>
    <sheetView tabSelected="1" workbookViewId="0">
      <selection activeCell="H7" sqref="H7"/>
    </sheetView>
  </sheetViews>
  <sheetFormatPr defaultColWidth="10.875" defaultRowHeight="15" x14ac:dyDescent="0.25"/>
  <cols>
    <col min="1" max="1" width="9.125" style="1" customWidth="1"/>
    <col min="2" max="2" width="32.875" style="1" customWidth="1"/>
    <col min="3" max="3" width="6.875" style="1" customWidth="1"/>
    <col min="4" max="4" width="9.875" style="1" customWidth="1"/>
    <col min="5" max="5" width="12" style="1" customWidth="1"/>
    <col min="6" max="6" width="14.375" style="1" customWidth="1"/>
    <col min="7" max="7" width="25" style="1" customWidth="1"/>
    <col min="8" max="8" width="29"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9.5" customHeight="1" x14ac:dyDescent="0.25">
      <c r="A12" s="25" t="s">
        <v>7</v>
      </c>
      <c r="B12" s="26"/>
      <c r="C12" s="22"/>
      <c r="D12" s="23"/>
      <c r="E12" s="23"/>
      <c r="F12" s="24"/>
    </row>
    <row r="13" spans="1:6" ht="15.95" customHeight="1" x14ac:dyDescent="0.25">
      <c r="A13" s="34" t="s">
        <v>8</v>
      </c>
      <c r="B13" s="29"/>
      <c r="C13" s="22"/>
      <c r="D13" s="23"/>
      <c r="E13" s="23"/>
      <c r="F13" s="24"/>
    </row>
    <row r="14" spans="1:6" ht="27.75" customHeight="1" x14ac:dyDescent="0.25">
      <c r="A14" s="34" t="s">
        <v>9</v>
      </c>
      <c r="B14" s="29"/>
      <c r="C14" s="22"/>
      <c r="D14" s="23"/>
      <c r="E14" s="23"/>
      <c r="F14" s="24"/>
    </row>
    <row r="15" spans="1:6" ht="33" customHeight="1" x14ac:dyDescent="0.25">
      <c r="A15" s="25" t="s">
        <v>10</v>
      </c>
      <c r="B15" s="26"/>
      <c r="C15" s="22"/>
      <c r="D15" s="23"/>
      <c r="E15" s="23"/>
      <c r="F15" s="24"/>
    </row>
    <row r="16" spans="1:6" ht="63" customHeight="1" x14ac:dyDescent="0.25">
      <c r="A16" s="28" t="s">
        <v>11</v>
      </c>
      <c r="B16" s="29"/>
      <c r="C16" s="22"/>
      <c r="D16" s="23"/>
      <c r="E16" s="23"/>
      <c r="F16" s="24"/>
    </row>
    <row r="17" spans="1:6" ht="15.95" customHeight="1" x14ac:dyDescent="0.25">
      <c r="A17" s="25" t="s">
        <v>12</v>
      </c>
      <c r="B17" s="26"/>
      <c r="C17" s="22"/>
      <c r="D17" s="23"/>
      <c r="E17" s="23"/>
      <c r="F17" s="24"/>
    </row>
    <row r="18" spans="1:6" ht="36.75" customHeight="1" x14ac:dyDescent="0.25">
      <c r="A18" s="25" t="s">
        <v>13</v>
      </c>
      <c r="B18" s="26"/>
      <c r="C18" s="22"/>
      <c r="D18" s="23"/>
      <c r="E18" s="23"/>
      <c r="F18" s="24"/>
    </row>
    <row r="19" spans="1:6" ht="48" customHeight="1" x14ac:dyDescent="0.25">
      <c r="A19" s="25" t="s">
        <v>14</v>
      </c>
      <c r="B19" s="26"/>
      <c r="C19" s="22"/>
      <c r="D19" s="23"/>
      <c r="E19" s="23"/>
      <c r="F19" s="24"/>
    </row>
    <row r="20" spans="1:6" ht="54.95" customHeight="1" x14ac:dyDescent="0.25">
      <c r="A20" s="25" t="s">
        <v>15</v>
      </c>
      <c r="B20" s="26"/>
      <c r="C20" s="22"/>
      <c r="D20" s="23"/>
      <c r="E20" s="23"/>
      <c r="F20" s="24"/>
    </row>
    <row r="21" spans="1:6" ht="15.75" x14ac:dyDescent="0.25">
      <c r="A21" s="31"/>
      <c r="B21" s="32"/>
      <c r="C21" s="35"/>
      <c r="D21" s="36"/>
      <c r="E21" s="36"/>
      <c r="F21" s="36"/>
    </row>
    <row r="22" spans="1:6" ht="18" customHeight="1" x14ac:dyDescent="0.25">
      <c r="A22" s="5"/>
      <c r="B22" s="5"/>
      <c r="C22" s="6"/>
      <c r="D22" s="6"/>
      <c r="E22" s="6"/>
      <c r="F22" s="6"/>
    </row>
    <row r="23" spans="1:6" x14ac:dyDescent="0.25">
      <c r="A23" s="30" t="s">
        <v>16</v>
      </c>
      <c r="B23" s="27"/>
      <c r="C23" s="27"/>
      <c r="D23" s="27"/>
      <c r="E23" s="27"/>
      <c r="F23" s="27"/>
    </row>
    <row r="24" spans="1:6" x14ac:dyDescent="0.25">
      <c r="A24" s="27" t="s">
        <v>17</v>
      </c>
      <c r="B24" s="27"/>
      <c r="C24" s="27"/>
      <c r="D24" s="27"/>
      <c r="E24" s="27"/>
      <c r="F24" s="27"/>
    </row>
    <row r="25" spans="1:6" x14ac:dyDescent="0.25">
      <c r="A25" s="27" t="s">
        <v>18</v>
      </c>
      <c r="B25" s="27"/>
      <c r="C25" s="27"/>
      <c r="D25" s="27"/>
      <c r="E25" s="27"/>
      <c r="F25" s="27"/>
    </row>
    <row r="26" spans="1:6" x14ac:dyDescent="0.25">
      <c r="A26" s="27" t="s">
        <v>19</v>
      </c>
      <c r="B26" s="27"/>
      <c r="C26" s="27"/>
      <c r="D26" s="27"/>
      <c r="E26" s="27"/>
      <c r="F26" s="27"/>
    </row>
    <row r="27" spans="1:6" x14ac:dyDescent="0.25">
      <c r="A27" s="27" t="s">
        <v>20</v>
      </c>
      <c r="B27" s="27"/>
      <c r="C27" s="27"/>
      <c r="D27" s="27"/>
      <c r="E27" s="27"/>
      <c r="F27" s="27"/>
    </row>
    <row r="28" spans="1:6" ht="32.1" customHeight="1" x14ac:dyDescent="0.25">
      <c r="A28" s="33" t="s">
        <v>21</v>
      </c>
      <c r="B28" s="27"/>
      <c r="C28" s="27"/>
      <c r="D28" s="27"/>
      <c r="E28" s="27"/>
      <c r="F28" s="27"/>
    </row>
    <row r="29" spans="1:6" x14ac:dyDescent="0.25">
      <c r="A29" s="27" t="s">
        <v>22</v>
      </c>
      <c r="B29" s="27"/>
      <c r="C29" s="27"/>
      <c r="D29" s="27"/>
      <c r="E29" s="27"/>
      <c r="F29" s="27"/>
    </row>
    <row r="30" spans="1:6" ht="47.25" customHeight="1" x14ac:dyDescent="0.25">
      <c r="A30" s="76" t="s">
        <v>23</v>
      </c>
      <c r="B30" s="76"/>
      <c r="C30" s="76"/>
      <c r="D30" s="77"/>
      <c r="E30" s="77"/>
      <c r="F30" s="77"/>
    </row>
    <row r="31" spans="1:6" x14ac:dyDescent="0.25">
      <c r="A31" s="14" t="s">
        <v>24</v>
      </c>
    </row>
    <row r="32" spans="1:6" x14ac:dyDescent="0.25">
      <c r="A32" s="12" t="s">
        <v>25</v>
      </c>
      <c r="B32" s="12" t="s">
        <v>26</v>
      </c>
    </row>
    <row r="34" spans="1:8" x14ac:dyDescent="0.25">
      <c r="A34" s="12" t="s">
        <v>27</v>
      </c>
    </row>
    <row r="35" spans="1:8" s="73" customFormat="1" ht="75" x14ac:dyDescent="0.25">
      <c r="A35" s="72" t="s">
        <v>28</v>
      </c>
      <c r="B35" s="72" t="s">
        <v>29</v>
      </c>
      <c r="C35" s="72" t="s">
        <v>30</v>
      </c>
      <c r="D35" s="72" t="s">
        <v>31</v>
      </c>
      <c r="E35" s="72" t="s">
        <v>32</v>
      </c>
      <c r="F35" s="72" t="s">
        <v>33</v>
      </c>
      <c r="G35" s="72" t="s">
        <v>34</v>
      </c>
      <c r="H35" s="72" t="s">
        <v>35</v>
      </c>
    </row>
    <row r="36" spans="1:8" s="68" customFormat="1" x14ac:dyDescent="0.25">
      <c r="A36" s="67" t="s">
        <v>36</v>
      </c>
      <c r="B36" s="67" t="s">
        <v>37</v>
      </c>
      <c r="C36" s="69"/>
      <c r="D36" s="69"/>
      <c r="E36" s="69"/>
      <c r="F36" s="69"/>
      <c r="G36" s="69"/>
      <c r="H36" s="69"/>
    </row>
    <row r="37" spans="1:8" s="68" customFormat="1" x14ac:dyDescent="0.25">
      <c r="A37" s="69" t="s">
        <v>38</v>
      </c>
      <c r="B37" s="69" t="s">
        <v>37</v>
      </c>
      <c r="C37" s="75">
        <v>100</v>
      </c>
      <c r="D37" s="75" t="s">
        <v>39</v>
      </c>
      <c r="E37" s="70"/>
      <c r="F37" s="69" t="str">
        <f>IF(ISBLANK(E37),"", PRODUCT(C37,E37))</f>
        <v/>
      </c>
      <c r="G37" s="71"/>
      <c r="H37" s="69"/>
    </row>
    <row r="38" spans="1:8" s="68" customFormat="1" x14ac:dyDescent="0.25">
      <c r="A38" s="69" t="s">
        <v>40</v>
      </c>
      <c r="B38" s="69" t="s">
        <v>41</v>
      </c>
      <c r="C38" s="69"/>
      <c r="D38" s="69"/>
      <c r="E38" s="69"/>
      <c r="F38" s="69"/>
      <c r="G38" s="69"/>
      <c r="H38" s="71"/>
    </row>
    <row r="39" spans="1:8" s="68" customFormat="1" x14ac:dyDescent="0.25">
      <c r="A39" s="69" t="s">
        <v>42</v>
      </c>
      <c r="B39" s="69" t="s">
        <v>43</v>
      </c>
      <c r="C39" s="69"/>
      <c r="D39" s="69"/>
      <c r="E39" s="69"/>
      <c r="F39" s="69"/>
      <c r="G39" s="69"/>
      <c r="H39" s="71"/>
    </row>
    <row r="40" spans="1:8" s="68" customFormat="1" x14ac:dyDescent="0.25">
      <c r="A40" s="69" t="s">
        <v>44</v>
      </c>
      <c r="B40" s="69" t="s">
        <v>45</v>
      </c>
      <c r="C40" s="69"/>
      <c r="D40" s="69"/>
      <c r="E40" s="69"/>
      <c r="F40" s="69"/>
      <c r="G40" s="69"/>
      <c r="H40" s="71"/>
    </row>
    <row r="41" spans="1:8" x14ac:dyDescent="0.25">
      <c r="E41" s="15" t="s">
        <v>46</v>
      </c>
      <c r="F41" s="15" t="str">
        <f>IF((COUNT(C37:C40)&lt;&gt;COUNT(F37:F40)),"", ROUND(SUM(F37:F40),2))</f>
        <v/>
      </c>
      <c r="G41" s="14" t="str">
        <f>IF((COUNT(C37:C40)&lt;&gt;COUNT(F37:F40)),"Neužpildytos visų objektų kainos", "")</f>
        <v>Neužpildytos visų objektų kainos</v>
      </c>
    </row>
    <row r="42" spans="1:8" x14ac:dyDescent="0.25">
      <c r="C42" s="74" t="s">
        <v>47</v>
      </c>
      <c r="D42" s="16"/>
      <c r="E42" s="15" t="s">
        <v>48</v>
      </c>
      <c r="F42" s="15" t="str">
        <f>IF(OR(F41="",D42=""),"", ROUND(PRODUCT(D42,F41)/100,2))</f>
        <v/>
      </c>
      <c r="G42" s="14" t="str">
        <f>IF(D42="", "Nurodykite taikomą PVM dydį", "")</f>
        <v>Nurodykite taikomą PVM dydį</v>
      </c>
    </row>
    <row r="43" spans="1:8" x14ac:dyDescent="0.25">
      <c r="E43" s="15" t="s">
        <v>49</v>
      </c>
      <c r="F43" s="15">
        <f>IF(ISBLANK(F42), "", ROUND(SUM(F41:F42),2))</f>
        <v>0</v>
      </c>
    </row>
    <row r="47" spans="1:8" x14ac:dyDescent="0.25">
      <c r="A47" s="12" t="s">
        <v>50</v>
      </c>
      <c r="B47" s="12" t="s">
        <v>51</v>
      </c>
    </row>
    <row r="49" spans="1:8" x14ac:dyDescent="0.25">
      <c r="A49" s="12" t="s">
        <v>27</v>
      </c>
    </row>
    <row r="50" spans="1:8" s="73" customFormat="1" ht="75" x14ac:dyDescent="0.25">
      <c r="A50" s="72" t="s">
        <v>28</v>
      </c>
      <c r="B50" s="72" t="s">
        <v>29</v>
      </c>
      <c r="C50" s="72" t="s">
        <v>30</v>
      </c>
      <c r="D50" s="72" t="s">
        <v>31</v>
      </c>
      <c r="E50" s="72" t="s">
        <v>32</v>
      </c>
      <c r="F50" s="72" t="s">
        <v>33</v>
      </c>
      <c r="G50" s="72" t="s">
        <v>34</v>
      </c>
      <c r="H50" s="72" t="s">
        <v>35</v>
      </c>
    </row>
    <row r="51" spans="1:8" s="68" customFormat="1" x14ac:dyDescent="0.25">
      <c r="A51" s="67" t="s">
        <v>52</v>
      </c>
      <c r="B51" s="67" t="s">
        <v>53</v>
      </c>
      <c r="C51" s="69"/>
      <c r="D51" s="69"/>
      <c r="E51" s="69"/>
      <c r="F51" s="69"/>
      <c r="G51" s="69"/>
      <c r="H51" s="69"/>
    </row>
    <row r="52" spans="1:8" s="68" customFormat="1" x14ac:dyDescent="0.25">
      <c r="A52" s="69" t="s">
        <v>54</v>
      </c>
      <c r="B52" s="69" t="s">
        <v>53</v>
      </c>
      <c r="C52" s="75">
        <v>20</v>
      </c>
      <c r="D52" s="75" t="s">
        <v>39</v>
      </c>
      <c r="E52" s="70"/>
      <c r="F52" s="69" t="str">
        <f>IF(ISBLANK(E52),"", PRODUCT(C52,E52))</f>
        <v/>
      </c>
      <c r="G52" s="71"/>
      <c r="H52" s="69"/>
    </row>
    <row r="53" spans="1:8" s="68" customFormat="1" x14ac:dyDescent="0.25">
      <c r="A53" s="69" t="s">
        <v>55</v>
      </c>
      <c r="B53" s="69" t="s">
        <v>56</v>
      </c>
      <c r="C53" s="69"/>
      <c r="D53" s="69"/>
      <c r="E53" s="69"/>
      <c r="F53" s="69"/>
      <c r="G53" s="69"/>
      <c r="H53" s="71"/>
    </row>
    <row r="54" spans="1:8" s="68" customFormat="1" x14ac:dyDescent="0.25">
      <c r="A54" s="69" t="s">
        <v>57</v>
      </c>
      <c r="B54" s="69" t="s">
        <v>58</v>
      </c>
      <c r="C54" s="69"/>
      <c r="D54" s="69"/>
      <c r="E54" s="69"/>
      <c r="F54" s="69"/>
      <c r="G54" s="69"/>
      <c r="H54" s="71"/>
    </row>
    <row r="55" spans="1:8" s="68" customFormat="1" ht="30" x14ac:dyDescent="0.25">
      <c r="A55" s="69" t="s">
        <v>59</v>
      </c>
      <c r="B55" s="69" t="s">
        <v>60</v>
      </c>
      <c r="C55" s="69"/>
      <c r="D55" s="69"/>
      <c r="E55" s="69"/>
      <c r="F55" s="69"/>
      <c r="G55" s="69"/>
      <c r="H55" s="71"/>
    </row>
    <row r="56" spans="1:8" x14ac:dyDescent="0.25">
      <c r="E56" s="15" t="s">
        <v>46</v>
      </c>
      <c r="F56" s="15" t="str">
        <f>IF((COUNT(C52:C55)&lt;&gt;COUNT(F52:F55)),"", ROUND(SUM(F52:F55),2))</f>
        <v/>
      </c>
      <c r="G56" s="14" t="str">
        <f>IF((COUNT(C52:C55)&lt;&gt;COUNT(F52:F55)),"Neužpildytos visų objektų kainos", "")</f>
        <v>Neužpildytos visų objektų kainos</v>
      </c>
    </row>
    <row r="57" spans="1:8" x14ac:dyDescent="0.25">
      <c r="C57" s="74" t="s">
        <v>47</v>
      </c>
      <c r="D57" s="16"/>
      <c r="E57" s="15" t="s">
        <v>48</v>
      </c>
      <c r="F57" s="15" t="str">
        <f>IF(OR(F56="",D57=""),"", ROUND(PRODUCT(D57,F56)/100,2))</f>
        <v/>
      </c>
      <c r="G57" s="14" t="str">
        <f>IF(D57="", "Nurodykite taikomą PVM dydį", "")</f>
        <v>Nurodykite taikomą PVM dydį</v>
      </c>
    </row>
    <row r="58" spans="1:8" x14ac:dyDescent="0.25">
      <c r="E58" s="15" t="s">
        <v>49</v>
      </c>
      <c r="F58" s="15">
        <f>IF(ISBLANK(F57), "", ROUND(SUM(F56:F57),2))</f>
        <v>0</v>
      </c>
    </row>
    <row r="62" spans="1:8" x14ac:dyDescent="0.25">
      <c r="A62" s="12" t="s">
        <v>61</v>
      </c>
      <c r="B62" s="12" t="s">
        <v>62</v>
      </c>
    </row>
    <row r="64" spans="1:8" x14ac:dyDescent="0.25">
      <c r="A64" s="12" t="s">
        <v>27</v>
      </c>
    </row>
    <row r="65" spans="1:8" s="73" customFormat="1" ht="75" x14ac:dyDescent="0.25">
      <c r="A65" s="72" t="s">
        <v>28</v>
      </c>
      <c r="B65" s="72" t="s">
        <v>29</v>
      </c>
      <c r="C65" s="72" t="s">
        <v>30</v>
      </c>
      <c r="D65" s="72" t="s">
        <v>31</v>
      </c>
      <c r="E65" s="72" t="s">
        <v>32</v>
      </c>
      <c r="F65" s="72" t="s">
        <v>33</v>
      </c>
      <c r="G65" s="72" t="s">
        <v>34</v>
      </c>
      <c r="H65" s="72" t="s">
        <v>35</v>
      </c>
    </row>
    <row r="66" spans="1:8" s="68" customFormat="1" ht="45" x14ac:dyDescent="0.25">
      <c r="A66" s="67" t="s">
        <v>63</v>
      </c>
      <c r="B66" s="67" t="s">
        <v>64</v>
      </c>
      <c r="C66" s="69"/>
      <c r="D66" s="69"/>
      <c r="E66" s="69"/>
      <c r="F66" s="69"/>
      <c r="G66" s="69"/>
      <c r="H66" s="69"/>
    </row>
    <row r="67" spans="1:8" s="68" customFormat="1" ht="45" x14ac:dyDescent="0.25">
      <c r="A67" s="69" t="s">
        <v>65</v>
      </c>
      <c r="B67" s="69" t="s">
        <v>66</v>
      </c>
      <c r="C67" s="75">
        <v>20</v>
      </c>
      <c r="D67" s="75" t="s">
        <v>39</v>
      </c>
      <c r="E67" s="70"/>
      <c r="F67" s="69" t="str">
        <f>IF(ISBLANK(E67),"", PRODUCT(C67,E67))</f>
        <v/>
      </c>
      <c r="G67" s="71"/>
      <c r="H67" s="69"/>
    </row>
    <row r="68" spans="1:8" s="68" customFormat="1" ht="75" x14ac:dyDescent="0.25">
      <c r="A68" s="69" t="s">
        <v>67</v>
      </c>
      <c r="B68" s="69" t="s">
        <v>68</v>
      </c>
      <c r="C68" s="69"/>
      <c r="D68" s="69"/>
      <c r="E68" s="69"/>
      <c r="F68" s="69"/>
      <c r="G68" s="69"/>
      <c r="H68" s="71"/>
    </row>
    <row r="69" spans="1:8" s="68" customFormat="1" x14ac:dyDescent="0.25">
      <c r="A69" s="69" t="s">
        <v>69</v>
      </c>
      <c r="B69" s="69" t="s">
        <v>70</v>
      </c>
      <c r="C69" s="69"/>
      <c r="D69" s="69"/>
      <c r="E69" s="69"/>
      <c r="F69" s="69"/>
      <c r="G69" s="69"/>
      <c r="H69" s="71"/>
    </row>
    <row r="70" spans="1:8" s="68" customFormat="1" ht="30" x14ac:dyDescent="0.25">
      <c r="A70" s="69" t="s">
        <v>71</v>
      </c>
      <c r="B70" s="69" t="s">
        <v>72</v>
      </c>
      <c r="C70" s="69"/>
      <c r="D70" s="69"/>
      <c r="E70" s="69"/>
      <c r="F70" s="69"/>
      <c r="G70" s="69"/>
      <c r="H70" s="71"/>
    </row>
    <row r="71" spans="1:8" x14ac:dyDescent="0.25">
      <c r="E71" s="15" t="s">
        <v>46</v>
      </c>
      <c r="F71" s="15" t="str">
        <f>IF((COUNT(C67:C70)&lt;&gt;COUNT(F67:F70)),"", ROUND(SUM(F67:F70),2))</f>
        <v/>
      </c>
      <c r="G71" s="14" t="str">
        <f>IF((COUNT(C67:C70)&lt;&gt;COUNT(F67:F70)),"Neužpildytos visų objektų kainos", "")</f>
        <v>Neužpildytos visų objektų kainos</v>
      </c>
    </row>
    <row r="72" spans="1:8" x14ac:dyDescent="0.25">
      <c r="C72" s="74" t="s">
        <v>47</v>
      </c>
      <c r="D72" s="16"/>
      <c r="E72" s="15" t="s">
        <v>48</v>
      </c>
      <c r="F72" s="15" t="str">
        <f>IF(OR(F71="",D72=""),"", ROUND(PRODUCT(D72,F71)/100,2))</f>
        <v/>
      </c>
      <c r="G72" s="14" t="str">
        <f>IF(D72="", "Nurodykite taikomą PVM dydį", "")</f>
        <v>Nurodykite taikomą PVM dydį</v>
      </c>
    </row>
    <row r="73" spans="1:8" x14ac:dyDescent="0.25">
      <c r="E73" s="15" t="s">
        <v>49</v>
      </c>
      <c r="F73" s="15">
        <f>IF(ISBLANK(F72), "", ROUND(SUM(F71:F72),2))</f>
        <v>0</v>
      </c>
    </row>
    <row r="77" spans="1:8" x14ac:dyDescent="0.25">
      <c r="A77" s="12" t="s">
        <v>73</v>
      </c>
      <c r="B77" s="12" t="s">
        <v>74</v>
      </c>
    </row>
    <row r="79" spans="1:8" x14ac:dyDescent="0.25">
      <c r="A79" s="12" t="s">
        <v>27</v>
      </c>
    </row>
    <row r="80" spans="1:8" s="73" customFormat="1" ht="75" x14ac:dyDescent="0.25">
      <c r="A80" s="72" t="s">
        <v>28</v>
      </c>
      <c r="B80" s="72" t="s">
        <v>29</v>
      </c>
      <c r="C80" s="72" t="s">
        <v>30</v>
      </c>
      <c r="D80" s="72" t="s">
        <v>31</v>
      </c>
      <c r="E80" s="72" t="s">
        <v>32</v>
      </c>
      <c r="F80" s="72" t="s">
        <v>33</v>
      </c>
      <c r="G80" s="72" t="s">
        <v>34</v>
      </c>
      <c r="H80" s="72" t="s">
        <v>35</v>
      </c>
    </row>
    <row r="81" spans="1:8" s="68" customFormat="1" x14ac:dyDescent="0.25">
      <c r="A81" s="67" t="s">
        <v>75</v>
      </c>
      <c r="B81" s="67" t="s">
        <v>76</v>
      </c>
      <c r="C81" s="69"/>
      <c r="D81" s="69"/>
      <c r="E81" s="69"/>
      <c r="F81" s="69"/>
      <c r="G81" s="69"/>
      <c r="H81" s="69"/>
    </row>
    <row r="82" spans="1:8" s="68" customFormat="1" x14ac:dyDescent="0.25">
      <c r="A82" s="69" t="s">
        <v>77</v>
      </c>
      <c r="B82" s="69" t="s">
        <v>78</v>
      </c>
      <c r="C82" s="75">
        <v>170</v>
      </c>
      <c r="D82" s="75" t="s">
        <v>39</v>
      </c>
      <c r="E82" s="70"/>
      <c r="F82" s="69" t="str">
        <f>IF(ISBLANK(E82),"", PRODUCT(C82,E82))</f>
        <v/>
      </c>
      <c r="G82" s="71"/>
      <c r="H82" s="69"/>
    </row>
    <row r="83" spans="1:8" s="68" customFormat="1" ht="30" x14ac:dyDescent="0.25">
      <c r="A83" s="69" t="s">
        <v>79</v>
      </c>
      <c r="B83" s="69" t="s">
        <v>80</v>
      </c>
      <c r="C83" s="69"/>
      <c r="D83" s="69"/>
      <c r="E83" s="69"/>
      <c r="F83" s="69"/>
      <c r="G83" s="69"/>
      <c r="H83" s="71"/>
    </row>
    <row r="84" spans="1:8" s="68" customFormat="1" x14ac:dyDescent="0.25">
      <c r="A84" s="69" t="s">
        <v>81</v>
      </c>
      <c r="B84" s="69" t="s">
        <v>82</v>
      </c>
      <c r="C84" s="69"/>
      <c r="D84" s="69"/>
      <c r="E84" s="69"/>
      <c r="F84" s="69"/>
      <c r="G84" s="69"/>
      <c r="H84" s="71"/>
    </row>
    <row r="85" spans="1:8" s="68" customFormat="1" ht="30" x14ac:dyDescent="0.25">
      <c r="A85" s="69" t="s">
        <v>83</v>
      </c>
      <c r="B85" s="69" t="s">
        <v>60</v>
      </c>
      <c r="C85" s="69"/>
      <c r="D85" s="69"/>
      <c r="E85" s="69"/>
      <c r="F85" s="69"/>
      <c r="G85" s="69"/>
      <c r="H85" s="71"/>
    </row>
    <row r="86" spans="1:8" x14ac:dyDescent="0.25">
      <c r="E86" s="15" t="s">
        <v>46</v>
      </c>
      <c r="F86" s="15" t="str">
        <f>IF((COUNT(C82:C85)&lt;&gt;COUNT(F82:F85)),"", ROUND(SUM(F82:F85),2))</f>
        <v/>
      </c>
      <c r="G86" s="14" t="str">
        <f>IF((COUNT(C82:C85)&lt;&gt;COUNT(F82:F85)),"Neužpildytos visų objektų kainos", "")</f>
        <v>Neužpildytos visų objektų kainos</v>
      </c>
    </row>
    <row r="87" spans="1:8" x14ac:dyDescent="0.25">
      <c r="C87" s="74" t="s">
        <v>47</v>
      </c>
      <c r="D87" s="16"/>
      <c r="E87" s="15" t="s">
        <v>48</v>
      </c>
      <c r="F87" s="15" t="str">
        <f>IF(OR(F86="",D87=""),"", ROUND(PRODUCT(D87,F86)/100,2))</f>
        <v/>
      </c>
      <c r="G87" s="14" t="str">
        <f>IF(D87="", "Nurodykite taikomą PVM dydį", "")</f>
        <v>Nurodykite taikomą PVM dydį</v>
      </c>
    </row>
    <row r="88" spans="1:8" x14ac:dyDescent="0.25">
      <c r="E88" s="15" t="s">
        <v>49</v>
      </c>
      <c r="F88" s="15">
        <f>IF(ISBLANK(F87), "", ROUND(SUM(F86:F87),2))</f>
        <v>0</v>
      </c>
    </row>
    <row r="92" spans="1:8" x14ac:dyDescent="0.25">
      <c r="A92" s="12" t="s">
        <v>84</v>
      </c>
      <c r="B92" s="12" t="s">
        <v>85</v>
      </c>
    </row>
    <row r="94" spans="1:8" x14ac:dyDescent="0.25">
      <c r="A94" s="12" t="s">
        <v>27</v>
      </c>
    </row>
    <row r="95" spans="1:8" s="73" customFormat="1" ht="75" x14ac:dyDescent="0.25">
      <c r="A95" s="72" t="s">
        <v>28</v>
      </c>
      <c r="B95" s="72" t="s">
        <v>29</v>
      </c>
      <c r="C95" s="72" t="s">
        <v>30</v>
      </c>
      <c r="D95" s="72" t="s">
        <v>31</v>
      </c>
      <c r="E95" s="72" t="s">
        <v>32</v>
      </c>
      <c r="F95" s="72" t="s">
        <v>33</v>
      </c>
      <c r="G95" s="72" t="s">
        <v>34</v>
      </c>
      <c r="H95" s="72" t="s">
        <v>35</v>
      </c>
    </row>
    <row r="96" spans="1:8" s="68" customFormat="1" x14ac:dyDescent="0.25">
      <c r="A96" s="67" t="s">
        <v>86</v>
      </c>
      <c r="B96" s="67" t="s">
        <v>87</v>
      </c>
      <c r="C96" s="69"/>
      <c r="D96" s="69"/>
      <c r="E96" s="69"/>
      <c r="F96" s="69"/>
      <c r="G96" s="69"/>
      <c r="H96" s="69"/>
    </row>
    <row r="97" spans="1:8" s="68" customFormat="1" x14ac:dyDescent="0.25">
      <c r="A97" s="69" t="s">
        <v>88</v>
      </c>
      <c r="B97" s="69" t="s">
        <v>87</v>
      </c>
      <c r="C97" s="75">
        <v>400</v>
      </c>
      <c r="D97" s="75" t="s">
        <v>39</v>
      </c>
      <c r="E97" s="70"/>
      <c r="F97" s="69" t="str">
        <f>IF(ISBLANK(E97),"", PRODUCT(C97,E97))</f>
        <v/>
      </c>
      <c r="G97" s="71"/>
      <c r="H97" s="69"/>
    </row>
    <row r="98" spans="1:8" s="68" customFormat="1" x14ac:dyDescent="0.25">
      <c r="A98" s="69" t="s">
        <v>89</v>
      </c>
      <c r="B98" s="69" t="s">
        <v>90</v>
      </c>
      <c r="C98" s="69"/>
      <c r="D98" s="69"/>
      <c r="E98" s="69"/>
      <c r="F98" s="69"/>
      <c r="G98" s="69"/>
      <c r="H98" s="71"/>
    </row>
    <row r="99" spans="1:8" s="68" customFormat="1" x14ac:dyDescent="0.25">
      <c r="A99" s="69" t="s">
        <v>91</v>
      </c>
      <c r="B99" s="69" t="s">
        <v>92</v>
      </c>
      <c r="C99" s="69"/>
      <c r="D99" s="69"/>
      <c r="E99" s="69"/>
      <c r="F99" s="69"/>
      <c r="G99" s="69"/>
      <c r="H99" s="71"/>
    </row>
    <row r="100" spans="1:8" s="68" customFormat="1" ht="30" x14ac:dyDescent="0.25">
      <c r="A100" s="69" t="s">
        <v>93</v>
      </c>
      <c r="B100" s="69" t="s">
        <v>60</v>
      </c>
      <c r="C100" s="69"/>
      <c r="D100" s="69"/>
      <c r="E100" s="69"/>
      <c r="F100" s="69"/>
      <c r="G100" s="69"/>
      <c r="H100" s="71"/>
    </row>
    <row r="101" spans="1:8" x14ac:dyDescent="0.25">
      <c r="E101" s="15" t="s">
        <v>46</v>
      </c>
      <c r="F101" s="15" t="str">
        <f>IF((COUNT(C97:C100)&lt;&gt;COUNT(F97:F100)),"", ROUND(SUM(F97:F100),2))</f>
        <v/>
      </c>
      <c r="G101" s="14" t="str">
        <f>IF((COUNT(C97:C100)&lt;&gt;COUNT(F97:F100)),"Neužpildytos visų objektų kainos", "")</f>
        <v>Neužpildytos visų objektų kainos</v>
      </c>
    </row>
    <row r="102" spans="1:8" x14ac:dyDescent="0.25">
      <c r="C102" s="74" t="s">
        <v>47</v>
      </c>
      <c r="D102" s="16"/>
      <c r="E102" s="15" t="s">
        <v>48</v>
      </c>
      <c r="F102" s="15" t="str">
        <f>IF(OR(F101="",D102=""),"", ROUND(PRODUCT(D102,F101)/100,2))</f>
        <v/>
      </c>
      <c r="G102" s="14" t="str">
        <f>IF(D102="", "Nurodykite taikomą PVM dydį", "")</f>
        <v>Nurodykite taikomą PVM dydį</v>
      </c>
    </row>
    <row r="103" spans="1:8" x14ac:dyDescent="0.25">
      <c r="E103" s="15" t="s">
        <v>49</v>
      </c>
      <c r="F103" s="15">
        <f>IF(ISBLANK(F102), "", ROUND(SUM(F101:F102),2))</f>
        <v>0</v>
      </c>
    </row>
    <row r="107" spans="1:8" x14ac:dyDescent="0.25">
      <c r="A107" s="12" t="s">
        <v>94</v>
      </c>
      <c r="B107" s="12" t="s">
        <v>85</v>
      </c>
    </row>
    <row r="109" spans="1:8" x14ac:dyDescent="0.25">
      <c r="A109" s="12" t="s">
        <v>27</v>
      </c>
    </row>
    <row r="110" spans="1:8" s="73" customFormat="1" ht="75" x14ac:dyDescent="0.25">
      <c r="A110" s="72" t="s">
        <v>28</v>
      </c>
      <c r="B110" s="72" t="s">
        <v>29</v>
      </c>
      <c r="C110" s="72" t="s">
        <v>30</v>
      </c>
      <c r="D110" s="72" t="s">
        <v>31</v>
      </c>
      <c r="E110" s="72" t="s">
        <v>32</v>
      </c>
      <c r="F110" s="72" t="s">
        <v>33</v>
      </c>
      <c r="G110" s="72" t="s">
        <v>34</v>
      </c>
      <c r="H110" s="72" t="s">
        <v>35</v>
      </c>
    </row>
    <row r="111" spans="1:8" s="68" customFormat="1" x14ac:dyDescent="0.25">
      <c r="A111" s="67" t="s">
        <v>95</v>
      </c>
      <c r="B111" s="67" t="s">
        <v>87</v>
      </c>
      <c r="C111" s="69"/>
      <c r="D111" s="69"/>
      <c r="E111" s="69"/>
      <c r="F111" s="69"/>
      <c r="G111" s="69"/>
      <c r="H111" s="69"/>
    </row>
    <row r="112" spans="1:8" s="68" customFormat="1" x14ac:dyDescent="0.25">
      <c r="A112" s="69" t="s">
        <v>96</v>
      </c>
      <c r="B112" s="69" t="s">
        <v>87</v>
      </c>
      <c r="C112" s="69">
        <v>70</v>
      </c>
      <c r="D112" s="69" t="s">
        <v>97</v>
      </c>
      <c r="E112" s="70"/>
      <c r="F112" s="69" t="str">
        <f>IF(ISBLANK(E112),"", PRODUCT(C112,E112))</f>
        <v/>
      </c>
      <c r="G112" s="71"/>
      <c r="H112" s="69"/>
    </row>
    <row r="113" spans="1:8" s="68" customFormat="1" x14ac:dyDescent="0.25">
      <c r="A113" s="69" t="s">
        <v>98</v>
      </c>
      <c r="B113" s="69" t="s">
        <v>90</v>
      </c>
      <c r="C113" s="69"/>
      <c r="D113" s="69"/>
      <c r="E113" s="69"/>
      <c r="F113" s="69"/>
      <c r="G113" s="69"/>
      <c r="H113" s="71"/>
    </row>
    <row r="114" spans="1:8" s="68" customFormat="1" x14ac:dyDescent="0.25">
      <c r="A114" s="69" t="s">
        <v>99</v>
      </c>
      <c r="B114" s="69" t="s">
        <v>43</v>
      </c>
      <c r="C114" s="69"/>
      <c r="D114" s="69"/>
      <c r="E114" s="69"/>
      <c r="F114" s="69"/>
      <c r="G114" s="69"/>
      <c r="H114" s="71"/>
    </row>
    <row r="115" spans="1:8" s="68" customFormat="1" ht="30" x14ac:dyDescent="0.25">
      <c r="A115" s="69" t="s">
        <v>100</v>
      </c>
      <c r="B115" s="69" t="s">
        <v>60</v>
      </c>
      <c r="C115" s="69"/>
      <c r="D115" s="69"/>
      <c r="E115" s="69"/>
      <c r="F115" s="69"/>
      <c r="G115" s="69"/>
      <c r="H115" s="71"/>
    </row>
    <row r="116" spans="1:8" x14ac:dyDescent="0.25">
      <c r="E116" s="15" t="s">
        <v>46</v>
      </c>
      <c r="F116" s="15" t="str">
        <f>IF((COUNT(C112:C115)&lt;&gt;COUNT(F112:F115)),"", ROUND(SUM(F112:F115),2))</f>
        <v/>
      </c>
      <c r="G116" s="14" t="str">
        <f>IF((COUNT(C112:C115)&lt;&gt;COUNT(F112:F115)),"Neužpildytos visų objektų kainos", "")</f>
        <v>Neužpildytos visų objektų kainos</v>
      </c>
    </row>
    <row r="117" spans="1:8" x14ac:dyDescent="0.25">
      <c r="C117" s="74" t="s">
        <v>47</v>
      </c>
      <c r="D117" s="16"/>
      <c r="E117" s="15" t="s">
        <v>48</v>
      </c>
      <c r="F117" s="15" t="str">
        <f>IF(OR(F116="",D117=""),"", ROUND(PRODUCT(D117,F116)/100,2))</f>
        <v/>
      </c>
      <c r="G117" s="14" t="str">
        <f>IF(D117="", "Nurodykite taikomą PVM dydį", "")</f>
        <v>Nurodykite taikomą PVM dydį</v>
      </c>
    </row>
    <row r="118" spans="1:8" x14ac:dyDescent="0.25">
      <c r="E118" s="15" t="s">
        <v>49</v>
      </c>
      <c r="F118" s="15">
        <f>IF(ISBLANK(F117), "", ROUND(SUM(F116:F117),2))</f>
        <v>0</v>
      </c>
    </row>
    <row r="122" spans="1:8" x14ac:dyDescent="0.25">
      <c r="A122" s="12" t="s">
        <v>101</v>
      </c>
      <c r="B122" s="12" t="s">
        <v>85</v>
      </c>
    </row>
    <row r="124" spans="1:8" x14ac:dyDescent="0.25">
      <c r="A124" s="12" t="s">
        <v>27</v>
      </c>
    </row>
    <row r="125" spans="1:8" s="73" customFormat="1" ht="75" x14ac:dyDescent="0.25">
      <c r="A125" s="72" t="s">
        <v>28</v>
      </c>
      <c r="B125" s="72" t="s">
        <v>29</v>
      </c>
      <c r="C125" s="72" t="s">
        <v>30</v>
      </c>
      <c r="D125" s="72" t="s">
        <v>31</v>
      </c>
      <c r="E125" s="72" t="s">
        <v>32</v>
      </c>
      <c r="F125" s="72" t="s">
        <v>33</v>
      </c>
      <c r="G125" s="72" t="s">
        <v>34</v>
      </c>
      <c r="H125" s="72" t="s">
        <v>35</v>
      </c>
    </row>
    <row r="126" spans="1:8" s="68" customFormat="1" x14ac:dyDescent="0.25">
      <c r="A126" s="67" t="s">
        <v>102</v>
      </c>
      <c r="B126" s="67" t="s">
        <v>87</v>
      </c>
      <c r="C126" s="69"/>
      <c r="D126" s="69"/>
      <c r="E126" s="69"/>
      <c r="F126" s="69"/>
      <c r="G126" s="69"/>
      <c r="H126" s="69"/>
    </row>
    <row r="127" spans="1:8" s="68" customFormat="1" x14ac:dyDescent="0.25">
      <c r="A127" s="69" t="s">
        <v>103</v>
      </c>
      <c r="B127" s="69" t="s">
        <v>87</v>
      </c>
      <c r="C127" s="75">
        <v>600</v>
      </c>
      <c r="D127" s="75" t="s">
        <v>97</v>
      </c>
      <c r="E127" s="70"/>
      <c r="F127" s="69" t="str">
        <f>IF(ISBLANK(E127),"", PRODUCT(C127,E127))</f>
        <v/>
      </c>
      <c r="G127" s="71"/>
      <c r="H127" s="69"/>
    </row>
    <row r="128" spans="1:8" s="68" customFormat="1" x14ac:dyDescent="0.25">
      <c r="A128" s="69" t="s">
        <v>104</v>
      </c>
      <c r="B128" s="69" t="s">
        <v>105</v>
      </c>
      <c r="C128" s="69"/>
      <c r="D128" s="69"/>
      <c r="E128" s="69"/>
      <c r="F128" s="69"/>
      <c r="G128" s="69"/>
      <c r="H128" s="71"/>
    </row>
    <row r="129" spans="1:8" s="68" customFormat="1" x14ac:dyDescent="0.25">
      <c r="A129" s="69" t="s">
        <v>106</v>
      </c>
      <c r="B129" s="69" t="s">
        <v>92</v>
      </c>
      <c r="C129" s="69"/>
      <c r="D129" s="69"/>
      <c r="E129" s="69"/>
      <c r="F129" s="69"/>
      <c r="G129" s="69"/>
      <c r="H129" s="71"/>
    </row>
    <row r="130" spans="1:8" s="68" customFormat="1" ht="30" x14ac:dyDescent="0.25">
      <c r="A130" s="69" t="s">
        <v>107</v>
      </c>
      <c r="B130" s="69" t="s">
        <v>60</v>
      </c>
      <c r="C130" s="69"/>
      <c r="D130" s="69"/>
      <c r="E130" s="69"/>
      <c r="F130" s="69"/>
      <c r="G130" s="69"/>
      <c r="H130" s="71"/>
    </row>
    <row r="131" spans="1:8" x14ac:dyDescent="0.25">
      <c r="E131" s="15" t="s">
        <v>46</v>
      </c>
      <c r="F131" s="15" t="str">
        <f>IF((COUNT(C127:C130)&lt;&gt;COUNT(F127:F130)),"", ROUND(SUM(F127:F130),2))</f>
        <v/>
      </c>
      <c r="G131" s="14" t="str">
        <f>IF((COUNT(C127:C130)&lt;&gt;COUNT(F127:F130)),"Neužpildytos visų objektų kainos", "")</f>
        <v>Neužpildytos visų objektų kainos</v>
      </c>
    </row>
    <row r="132" spans="1:8" x14ac:dyDescent="0.25">
      <c r="C132" s="74" t="s">
        <v>47</v>
      </c>
      <c r="D132" s="16"/>
      <c r="E132" s="15" t="s">
        <v>48</v>
      </c>
      <c r="F132" s="15" t="str">
        <f>IF(OR(F131="",D132=""),"", ROUND(PRODUCT(D132,F131)/100,2))</f>
        <v/>
      </c>
      <c r="G132" s="14" t="str">
        <f>IF(D132="", "Nurodykite taikomą PVM dydį", "")</f>
        <v>Nurodykite taikomą PVM dydį</v>
      </c>
    </row>
    <row r="133" spans="1:8" x14ac:dyDescent="0.25">
      <c r="E133" s="15" t="s">
        <v>49</v>
      </c>
      <c r="F133" s="15">
        <f>IF(ISBLANK(F132), "", ROUND(SUM(F131:F132),2))</f>
        <v>0</v>
      </c>
    </row>
    <row r="137" spans="1:8" x14ac:dyDescent="0.25">
      <c r="A137" s="12" t="s">
        <v>108</v>
      </c>
      <c r="B137" s="12" t="s">
        <v>85</v>
      </c>
    </row>
    <row r="139" spans="1:8" x14ac:dyDescent="0.25">
      <c r="A139" s="12" t="s">
        <v>27</v>
      </c>
    </row>
    <row r="140" spans="1:8" s="73" customFormat="1" ht="75" x14ac:dyDescent="0.25">
      <c r="A140" s="72" t="s">
        <v>28</v>
      </c>
      <c r="B140" s="72" t="s">
        <v>29</v>
      </c>
      <c r="C140" s="72" t="s">
        <v>30</v>
      </c>
      <c r="D140" s="72" t="s">
        <v>31</v>
      </c>
      <c r="E140" s="72" t="s">
        <v>32</v>
      </c>
      <c r="F140" s="72" t="s">
        <v>33</v>
      </c>
      <c r="G140" s="72" t="s">
        <v>34</v>
      </c>
      <c r="H140" s="72" t="s">
        <v>35</v>
      </c>
    </row>
    <row r="141" spans="1:8" s="68" customFormat="1" x14ac:dyDescent="0.25">
      <c r="A141" s="67" t="s">
        <v>109</v>
      </c>
      <c r="B141" s="67" t="s">
        <v>87</v>
      </c>
      <c r="C141" s="69"/>
      <c r="D141" s="69"/>
      <c r="E141" s="69"/>
      <c r="F141" s="69"/>
      <c r="G141" s="69"/>
      <c r="H141" s="69"/>
    </row>
    <row r="142" spans="1:8" s="68" customFormat="1" x14ac:dyDescent="0.25">
      <c r="A142" s="69" t="s">
        <v>110</v>
      </c>
      <c r="B142" s="69" t="s">
        <v>87</v>
      </c>
      <c r="C142" s="75">
        <v>400</v>
      </c>
      <c r="D142" s="75" t="s">
        <v>39</v>
      </c>
      <c r="E142" s="70"/>
      <c r="F142" s="69" t="str">
        <f>IF(ISBLANK(E142),"", PRODUCT(C142,E142))</f>
        <v/>
      </c>
      <c r="G142" s="71"/>
      <c r="H142" s="69"/>
    </row>
    <row r="143" spans="1:8" s="68" customFormat="1" x14ac:dyDescent="0.25">
      <c r="A143" s="69" t="s">
        <v>111</v>
      </c>
      <c r="B143" s="69" t="s">
        <v>105</v>
      </c>
      <c r="C143" s="69"/>
      <c r="D143" s="69"/>
      <c r="E143" s="69"/>
      <c r="F143" s="69"/>
      <c r="G143" s="69"/>
      <c r="H143" s="71"/>
    </row>
    <row r="144" spans="1:8" s="68" customFormat="1" x14ac:dyDescent="0.25">
      <c r="A144" s="69" t="s">
        <v>112</v>
      </c>
      <c r="B144" s="69" t="s">
        <v>113</v>
      </c>
      <c r="C144" s="69"/>
      <c r="D144" s="69"/>
      <c r="E144" s="69"/>
      <c r="F144" s="69"/>
      <c r="G144" s="69"/>
      <c r="H144" s="71"/>
    </row>
    <row r="145" spans="1:8" s="68" customFormat="1" ht="30" x14ac:dyDescent="0.25">
      <c r="A145" s="69" t="s">
        <v>114</v>
      </c>
      <c r="B145" s="69" t="s">
        <v>60</v>
      </c>
      <c r="C145" s="69"/>
      <c r="D145" s="69"/>
      <c r="E145" s="69"/>
      <c r="F145" s="69"/>
      <c r="G145" s="69"/>
      <c r="H145" s="71"/>
    </row>
    <row r="146" spans="1:8" x14ac:dyDescent="0.25">
      <c r="E146" s="15" t="s">
        <v>46</v>
      </c>
      <c r="F146" s="15" t="str">
        <f>IF((COUNT(C142:C145)&lt;&gt;COUNT(F142:F145)),"", ROUND(SUM(F142:F145),2))</f>
        <v/>
      </c>
      <c r="G146" s="14" t="str">
        <f>IF((COUNT(C142:C145)&lt;&gt;COUNT(F142:F145)),"Neužpildytos visų objektų kainos", "")</f>
        <v>Neužpildytos visų objektų kainos</v>
      </c>
    </row>
    <row r="147" spans="1:8" x14ac:dyDescent="0.25">
      <c r="C147" s="74" t="s">
        <v>47</v>
      </c>
      <c r="D147" s="16"/>
      <c r="E147" s="15" t="s">
        <v>48</v>
      </c>
      <c r="F147" s="15" t="str">
        <f>IF(OR(F146="",D147=""),"", ROUND(PRODUCT(D147,F146)/100,2))</f>
        <v/>
      </c>
      <c r="G147" s="14" t="str">
        <f>IF(D147="", "Nurodykite taikomą PVM dydį", "")</f>
        <v>Nurodykite taikomą PVM dydį</v>
      </c>
    </row>
    <row r="148" spans="1:8" x14ac:dyDescent="0.25">
      <c r="E148" s="15" t="s">
        <v>49</v>
      </c>
      <c r="F148" s="15">
        <f>IF(ISBLANK(F147), "", ROUND(SUM(F146:F147),2))</f>
        <v>0</v>
      </c>
    </row>
    <row r="152" spans="1:8" x14ac:dyDescent="0.25">
      <c r="A152" s="12" t="s">
        <v>115</v>
      </c>
      <c r="B152" s="12" t="s">
        <v>116</v>
      </c>
    </row>
    <row r="154" spans="1:8" x14ac:dyDescent="0.25">
      <c r="A154" s="12" t="s">
        <v>27</v>
      </c>
    </row>
    <row r="155" spans="1:8" s="73" customFormat="1" ht="75" x14ac:dyDescent="0.25">
      <c r="A155" s="72" t="s">
        <v>28</v>
      </c>
      <c r="B155" s="72" t="s">
        <v>29</v>
      </c>
      <c r="C155" s="72" t="s">
        <v>30</v>
      </c>
      <c r="D155" s="72" t="s">
        <v>31</v>
      </c>
      <c r="E155" s="72" t="s">
        <v>32</v>
      </c>
      <c r="F155" s="72" t="s">
        <v>33</v>
      </c>
      <c r="G155" s="72" t="s">
        <v>34</v>
      </c>
      <c r="H155" s="72" t="s">
        <v>35</v>
      </c>
    </row>
    <row r="156" spans="1:8" s="68" customFormat="1" x14ac:dyDescent="0.25">
      <c r="A156" s="67" t="s">
        <v>117</v>
      </c>
      <c r="B156" s="67" t="s">
        <v>118</v>
      </c>
      <c r="C156" s="69"/>
      <c r="D156" s="69"/>
      <c r="E156" s="69"/>
      <c r="F156" s="69"/>
      <c r="G156" s="69"/>
      <c r="H156" s="69"/>
    </row>
    <row r="157" spans="1:8" s="68" customFormat="1" x14ac:dyDescent="0.25">
      <c r="A157" s="69" t="s">
        <v>119</v>
      </c>
      <c r="B157" s="69" t="s">
        <v>118</v>
      </c>
      <c r="C157" s="75">
        <v>40</v>
      </c>
      <c r="D157" s="75" t="s">
        <v>97</v>
      </c>
      <c r="E157" s="70"/>
      <c r="F157" s="69" t="str">
        <f>IF(ISBLANK(E157),"", PRODUCT(C157,E157))</f>
        <v/>
      </c>
      <c r="G157" s="71"/>
      <c r="H157" s="69"/>
    </row>
    <row r="158" spans="1:8" s="68" customFormat="1" x14ac:dyDescent="0.25">
      <c r="A158" s="69" t="s">
        <v>120</v>
      </c>
      <c r="B158" s="69" t="s">
        <v>121</v>
      </c>
      <c r="C158" s="69"/>
      <c r="D158" s="69"/>
      <c r="E158" s="69"/>
      <c r="F158" s="69"/>
      <c r="G158" s="69"/>
      <c r="H158" s="71"/>
    </row>
    <row r="159" spans="1:8" s="68" customFormat="1" x14ac:dyDescent="0.25">
      <c r="A159" s="69" t="s">
        <v>122</v>
      </c>
      <c r="B159" s="69" t="s">
        <v>123</v>
      </c>
      <c r="C159" s="69"/>
      <c r="D159" s="69"/>
      <c r="E159" s="69"/>
      <c r="F159" s="69"/>
      <c r="G159" s="69"/>
      <c r="H159" s="71"/>
    </row>
    <row r="160" spans="1:8" s="68" customFormat="1" x14ac:dyDescent="0.25">
      <c r="A160" s="69" t="s">
        <v>124</v>
      </c>
      <c r="B160" s="69" t="s">
        <v>125</v>
      </c>
      <c r="C160" s="69"/>
      <c r="D160" s="69"/>
      <c r="E160" s="69"/>
      <c r="F160" s="69"/>
      <c r="G160" s="69"/>
      <c r="H160" s="71"/>
    </row>
    <row r="161" spans="1:8" s="68" customFormat="1" ht="30" x14ac:dyDescent="0.25">
      <c r="A161" s="69" t="s">
        <v>126</v>
      </c>
      <c r="B161" s="69" t="s">
        <v>60</v>
      </c>
      <c r="C161" s="69"/>
      <c r="D161" s="69"/>
      <c r="E161" s="69"/>
      <c r="F161" s="69"/>
      <c r="G161" s="69"/>
      <c r="H161" s="71"/>
    </row>
    <row r="162" spans="1:8" x14ac:dyDescent="0.25">
      <c r="E162" s="15" t="s">
        <v>46</v>
      </c>
      <c r="F162" s="15" t="str">
        <f>IF((COUNT(C157:C161)&lt;&gt;COUNT(F157:F161)),"", ROUND(SUM(F157:F161),2))</f>
        <v/>
      </c>
      <c r="G162" s="14" t="str">
        <f>IF((COUNT(C157:C161)&lt;&gt;COUNT(F157:F161)),"Neužpildytos visų objektų kainos", "")</f>
        <v>Neužpildytos visų objektų kainos</v>
      </c>
    </row>
    <row r="163" spans="1:8" x14ac:dyDescent="0.25">
      <c r="C163" s="74" t="s">
        <v>47</v>
      </c>
      <c r="D163" s="16"/>
      <c r="E163" s="15" t="s">
        <v>48</v>
      </c>
      <c r="F163" s="15" t="str">
        <f>IF(OR(F162="",D163=""),"", ROUND(PRODUCT(D163,F162)/100,2))</f>
        <v/>
      </c>
      <c r="G163" s="14" t="str">
        <f>IF(D163="", "Nurodykite taikomą PVM dydį", "")</f>
        <v>Nurodykite taikomą PVM dydį</v>
      </c>
    </row>
    <row r="164" spans="1:8" x14ac:dyDescent="0.25">
      <c r="E164" s="15" t="s">
        <v>49</v>
      </c>
      <c r="F164" s="15">
        <f>IF(ISBLANK(F163), "", ROUND(SUM(F162:F163),2))</f>
        <v>0</v>
      </c>
    </row>
    <row r="168" spans="1:8" x14ac:dyDescent="0.25">
      <c r="A168" s="12" t="s">
        <v>127</v>
      </c>
      <c r="B168" s="12" t="s">
        <v>128</v>
      </c>
    </row>
    <row r="170" spans="1:8" x14ac:dyDescent="0.25">
      <c r="A170" s="12" t="s">
        <v>27</v>
      </c>
    </row>
    <row r="171" spans="1:8" s="68" customFormat="1" ht="75" x14ac:dyDescent="0.25">
      <c r="A171" s="72" t="s">
        <v>28</v>
      </c>
      <c r="B171" s="72" t="s">
        <v>29</v>
      </c>
      <c r="C171" s="72" t="s">
        <v>30</v>
      </c>
      <c r="D171" s="72" t="s">
        <v>31</v>
      </c>
      <c r="E171" s="72" t="s">
        <v>32</v>
      </c>
      <c r="F171" s="72" t="s">
        <v>33</v>
      </c>
      <c r="G171" s="72" t="s">
        <v>34</v>
      </c>
      <c r="H171" s="72" t="s">
        <v>35</v>
      </c>
    </row>
    <row r="172" spans="1:8" s="68" customFormat="1" x14ac:dyDescent="0.25">
      <c r="A172" s="67" t="s">
        <v>129</v>
      </c>
      <c r="B172" s="67" t="s">
        <v>130</v>
      </c>
      <c r="C172" s="69"/>
      <c r="D172" s="69"/>
      <c r="E172" s="69"/>
      <c r="F172" s="69"/>
      <c r="G172" s="69"/>
      <c r="H172" s="69"/>
    </row>
    <row r="173" spans="1:8" s="68" customFormat="1" x14ac:dyDescent="0.25">
      <c r="A173" s="69" t="s">
        <v>131</v>
      </c>
      <c r="B173" s="69" t="s">
        <v>130</v>
      </c>
      <c r="C173" s="75">
        <v>40</v>
      </c>
      <c r="D173" s="75" t="s">
        <v>132</v>
      </c>
      <c r="E173" s="70"/>
      <c r="F173" s="69" t="str">
        <f>IF(ISBLANK(E173),"", PRODUCT(C173,E173))</f>
        <v/>
      </c>
      <c r="G173" s="71"/>
      <c r="H173" s="69"/>
    </row>
    <row r="174" spans="1:8" s="68" customFormat="1" x14ac:dyDescent="0.25">
      <c r="A174" s="69" t="s">
        <v>133</v>
      </c>
      <c r="B174" s="69" t="s">
        <v>134</v>
      </c>
      <c r="C174" s="69"/>
      <c r="D174" s="69"/>
      <c r="E174" s="69"/>
      <c r="F174" s="69"/>
      <c r="G174" s="69"/>
      <c r="H174" s="71"/>
    </row>
    <row r="175" spans="1:8" s="68" customFormat="1" x14ac:dyDescent="0.25">
      <c r="A175" s="69" t="s">
        <v>135</v>
      </c>
      <c r="B175" s="69" t="s">
        <v>136</v>
      </c>
      <c r="C175" s="69"/>
      <c r="D175" s="69"/>
      <c r="E175" s="69"/>
      <c r="F175" s="69"/>
      <c r="G175" s="69"/>
      <c r="H175" s="71"/>
    </row>
    <row r="176" spans="1:8" s="68" customFormat="1" x14ac:dyDescent="0.25">
      <c r="A176" s="69" t="s">
        <v>137</v>
      </c>
      <c r="B176" s="69" t="s">
        <v>138</v>
      </c>
      <c r="C176" s="69"/>
      <c r="D176" s="69"/>
      <c r="E176" s="69"/>
      <c r="F176" s="69"/>
      <c r="G176" s="69"/>
      <c r="H176" s="71"/>
    </row>
    <row r="177" spans="1:8" s="68" customFormat="1" ht="30" x14ac:dyDescent="0.25">
      <c r="A177" s="69" t="s">
        <v>139</v>
      </c>
      <c r="B177" s="69" t="s">
        <v>60</v>
      </c>
      <c r="C177" s="69"/>
      <c r="D177" s="69"/>
      <c r="E177" s="69"/>
      <c r="F177" s="69"/>
      <c r="G177" s="69"/>
      <c r="H177" s="71"/>
    </row>
    <row r="178" spans="1:8" x14ac:dyDescent="0.25">
      <c r="E178" s="15" t="s">
        <v>46</v>
      </c>
      <c r="F178" s="15" t="str">
        <f>IF((COUNT(C173:C177)&lt;&gt;COUNT(F173:F177)),"", ROUND(SUM(F173:F177),2))</f>
        <v/>
      </c>
      <c r="G178" s="14" t="str">
        <f>IF((COUNT(C173:C177)&lt;&gt;COUNT(F173:F177)),"Neužpildytos visų objektų kainos", "")</f>
        <v>Neužpildytos visų objektų kainos</v>
      </c>
    </row>
    <row r="179" spans="1:8" x14ac:dyDescent="0.25">
      <c r="C179" s="74" t="s">
        <v>47</v>
      </c>
      <c r="D179" s="16"/>
      <c r="E179" s="15" t="s">
        <v>48</v>
      </c>
      <c r="F179" s="15" t="str">
        <f>IF(OR(F178="",D179=""),"", ROUND(PRODUCT(D179,F178)/100,2))</f>
        <v/>
      </c>
      <c r="G179" s="14" t="str">
        <f>IF(D179="", "Nurodykite taikomą PVM dydį", "")</f>
        <v>Nurodykite taikomą PVM dydį</v>
      </c>
    </row>
    <row r="180" spans="1:8" x14ac:dyDescent="0.25">
      <c r="E180" s="15" t="s">
        <v>49</v>
      </c>
      <c r="F180" s="15">
        <f>IF(ISBLANK(F179), "", ROUND(SUM(F178:F179),2))</f>
        <v>0</v>
      </c>
    </row>
    <row r="184" spans="1:8" x14ac:dyDescent="0.25">
      <c r="A184" s="12" t="s">
        <v>140</v>
      </c>
      <c r="B184" s="12" t="s">
        <v>141</v>
      </c>
    </row>
    <row r="186" spans="1:8" x14ac:dyDescent="0.25">
      <c r="A186" s="12" t="s">
        <v>27</v>
      </c>
    </row>
    <row r="187" spans="1:8" s="73" customFormat="1" ht="75" x14ac:dyDescent="0.25">
      <c r="A187" s="72" t="s">
        <v>28</v>
      </c>
      <c r="B187" s="72" t="s">
        <v>29</v>
      </c>
      <c r="C187" s="72" t="s">
        <v>30</v>
      </c>
      <c r="D187" s="72" t="s">
        <v>31</v>
      </c>
      <c r="E187" s="72" t="s">
        <v>32</v>
      </c>
      <c r="F187" s="72" t="s">
        <v>33</v>
      </c>
      <c r="G187" s="72" t="s">
        <v>34</v>
      </c>
      <c r="H187" s="72" t="s">
        <v>35</v>
      </c>
    </row>
    <row r="188" spans="1:8" s="68" customFormat="1" x14ac:dyDescent="0.25">
      <c r="A188" s="67" t="s">
        <v>142</v>
      </c>
      <c r="B188" s="67" t="s">
        <v>143</v>
      </c>
      <c r="C188" s="69"/>
      <c r="D188" s="69"/>
      <c r="E188" s="69"/>
      <c r="F188" s="69"/>
      <c r="G188" s="69"/>
      <c r="H188" s="69"/>
    </row>
    <row r="189" spans="1:8" s="68" customFormat="1" x14ac:dyDescent="0.25">
      <c r="A189" s="69" t="s">
        <v>144</v>
      </c>
      <c r="B189" s="69" t="s">
        <v>145</v>
      </c>
      <c r="C189" s="75">
        <v>12</v>
      </c>
      <c r="D189" s="75" t="s">
        <v>39</v>
      </c>
      <c r="E189" s="70"/>
      <c r="F189" s="69" t="str">
        <f>IF(ISBLANK(E189),"", PRODUCT(C189,E189))</f>
        <v/>
      </c>
      <c r="G189" s="71"/>
      <c r="H189" s="69"/>
    </row>
    <row r="190" spans="1:8" s="68" customFormat="1" ht="30" x14ac:dyDescent="0.25">
      <c r="A190" s="69" t="s">
        <v>146</v>
      </c>
      <c r="B190" s="69" t="s">
        <v>147</v>
      </c>
      <c r="C190" s="69"/>
      <c r="D190" s="69"/>
      <c r="E190" s="69"/>
      <c r="F190" s="69"/>
      <c r="G190" s="69"/>
      <c r="H190" s="71"/>
    </row>
    <row r="191" spans="1:8" s="68" customFormat="1" x14ac:dyDescent="0.25">
      <c r="A191" s="69" t="s">
        <v>148</v>
      </c>
      <c r="B191" s="69" t="s">
        <v>149</v>
      </c>
      <c r="C191" s="69"/>
      <c r="D191" s="69"/>
      <c r="E191" s="69"/>
      <c r="F191" s="69"/>
      <c r="G191" s="69"/>
      <c r="H191" s="71"/>
    </row>
    <row r="192" spans="1:8" s="68" customFormat="1" ht="30" x14ac:dyDescent="0.25">
      <c r="A192" s="69" t="s">
        <v>150</v>
      </c>
      <c r="B192" s="69" t="s">
        <v>60</v>
      </c>
      <c r="C192" s="69"/>
      <c r="D192" s="69"/>
      <c r="E192" s="69"/>
      <c r="F192" s="69"/>
      <c r="G192" s="69"/>
      <c r="H192" s="71"/>
    </row>
    <row r="193" spans="1:8" x14ac:dyDescent="0.25">
      <c r="E193" s="15" t="s">
        <v>46</v>
      </c>
      <c r="F193" s="15" t="str">
        <f>IF((COUNT(C189:C192)&lt;&gt;COUNT(F189:F192)),"", ROUND(SUM(F189:F192),2))</f>
        <v/>
      </c>
      <c r="G193" s="14" t="str">
        <f>IF((COUNT(C189:C192)&lt;&gt;COUNT(F189:F192)),"Neužpildytos visų objektų kainos", "")</f>
        <v>Neužpildytos visų objektų kainos</v>
      </c>
    </row>
    <row r="194" spans="1:8" x14ac:dyDescent="0.25">
      <c r="C194" s="74" t="s">
        <v>47</v>
      </c>
      <c r="D194" s="16"/>
      <c r="E194" s="15" t="s">
        <v>48</v>
      </c>
      <c r="F194" s="15" t="str">
        <f>IF(OR(F193="",D194=""),"", ROUND(PRODUCT(D194,F193)/100,2))</f>
        <v/>
      </c>
      <c r="G194" s="14" t="str">
        <f>IF(D194="", "Nurodykite taikomą PVM dydį", "")</f>
        <v>Nurodykite taikomą PVM dydį</v>
      </c>
    </row>
    <row r="195" spans="1:8" x14ac:dyDescent="0.25">
      <c r="E195" s="15" t="s">
        <v>49</v>
      </c>
      <c r="F195" s="15">
        <f>IF(ISBLANK(F194), "", ROUND(SUM(F193:F194),2))</f>
        <v>0</v>
      </c>
    </row>
    <row r="199" spans="1:8" x14ac:dyDescent="0.25">
      <c r="A199" s="12" t="s">
        <v>151</v>
      </c>
      <c r="B199" s="12" t="s">
        <v>152</v>
      </c>
    </row>
    <row r="201" spans="1:8" x14ac:dyDescent="0.25">
      <c r="A201" s="12" t="s">
        <v>27</v>
      </c>
    </row>
    <row r="202" spans="1:8" s="73" customFormat="1" ht="75" x14ac:dyDescent="0.25">
      <c r="A202" s="72" t="s">
        <v>28</v>
      </c>
      <c r="B202" s="72" t="s">
        <v>29</v>
      </c>
      <c r="C202" s="72" t="s">
        <v>30</v>
      </c>
      <c r="D202" s="72" t="s">
        <v>31</v>
      </c>
      <c r="E202" s="72" t="s">
        <v>32</v>
      </c>
      <c r="F202" s="72" t="s">
        <v>33</v>
      </c>
      <c r="G202" s="72" t="s">
        <v>34</v>
      </c>
      <c r="H202" s="72" t="s">
        <v>35</v>
      </c>
    </row>
    <row r="203" spans="1:8" s="68" customFormat="1" x14ac:dyDescent="0.25">
      <c r="A203" s="67" t="s">
        <v>153</v>
      </c>
      <c r="B203" s="67" t="s">
        <v>154</v>
      </c>
      <c r="C203" s="69"/>
      <c r="D203" s="69"/>
      <c r="E203" s="69"/>
      <c r="F203" s="69"/>
      <c r="G203" s="69"/>
      <c r="H203" s="69"/>
    </row>
    <row r="204" spans="1:8" s="68" customFormat="1" x14ac:dyDescent="0.25">
      <c r="A204" s="69" t="s">
        <v>155</v>
      </c>
      <c r="B204" s="69" t="s">
        <v>154</v>
      </c>
      <c r="C204" s="69">
        <v>130</v>
      </c>
      <c r="D204" s="69" t="s">
        <v>39</v>
      </c>
      <c r="E204" s="70"/>
      <c r="F204" s="69" t="str">
        <f>IF(ISBLANK(E204),"", PRODUCT(C204,E204))</f>
        <v/>
      </c>
      <c r="G204" s="71"/>
      <c r="H204" s="69"/>
    </row>
    <row r="205" spans="1:8" s="68" customFormat="1" ht="30" x14ac:dyDescent="0.25">
      <c r="A205" s="69" t="s">
        <v>156</v>
      </c>
      <c r="B205" s="69" t="s">
        <v>157</v>
      </c>
      <c r="C205" s="69"/>
      <c r="D205" s="69"/>
      <c r="E205" s="69"/>
      <c r="F205" s="69"/>
      <c r="G205" s="69"/>
      <c r="H205" s="71"/>
    </row>
    <row r="206" spans="1:8" s="68" customFormat="1" x14ac:dyDescent="0.25">
      <c r="A206" s="69" t="s">
        <v>158</v>
      </c>
      <c r="B206" s="69" t="s">
        <v>159</v>
      </c>
      <c r="C206" s="69"/>
      <c r="D206" s="69"/>
      <c r="E206" s="69"/>
      <c r="F206" s="69"/>
      <c r="G206" s="69"/>
      <c r="H206" s="71"/>
    </row>
    <row r="207" spans="1:8" s="68" customFormat="1" ht="30" x14ac:dyDescent="0.25">
      <c r="A207" s="69" t="s">
        <v>160</v>
      </c>
      <c r="B207" s="69" t="s">
        <v>60</v>
      </c>
      <c r="C207" s="69"/>
      <c r="D207" s="69"/>
      <c r="E207" s="69"/>
      <c r="F207" s="69"/>
      <c r="G207" s="69"/>
      <c r="H207" s="71"/>
    </row>
    <row r="208" spans="1:8" x14ac:dyDescent="0.25">
      <c r="E208" s="15" t="s">
        <v>46</v>
      </c>
      <c r="F208" s="15" t="str">
        <f>IF((COUNT(C204:C207)&lt;&gt;COUNT(F204:F207)),"", ROUND(SUM(F204:F207),2))</f>
        <v/>
      </c>
      <c r="G208" s="14" t="str">
        <f>IF((COUNT(C204:C207)&lt;&gt;COUNT(F204:F207)),"Neužpildytos visų objektų kainos", "")</f>
        <v>Neužpildytos visų objektų kainos</v>
      </c>
    </row>
    <row r="209" spans="1:8" x14ac:dyDescent="0.25">
      <c r="C209" s="74" t="s">
        <v>47</v>
      </c>
      <c r="D209" s="16"/>
      <c r="E209" s="15" t="s">
        <v>48</v>
      </c>
      <c r="F209" s="15" t="str">
        <f>IF(OR(F208="",D209=""),"", ROUND(PRODUCT(D209,F208)/100,2))</f>
        <v/>
      </c>
      <c r="G209" s="14" t="str">
        <f>IF(D209="", "Nurodykite taikomą PVM dydį", "")</f>
        <v>Nurodykite taikomą PVM dydį</v>
      </c>
    </row>
    <row r="210" spans="1:8" x14ac:dyDescent="0.25">
      <c r="E210" s="15" t="s">
        <v>49</v>
      </c>
      <c r="F210" s="15">
        <f>IF(ISBLANK(F209), "", ROUND(SUM(F208:F209),2))</f>
        <v>0</v>
      </c>
    </row>
    <row r="214" spans="1:8" x14ac:dyDescent="0.25">
      <c r="A214" s="12" t="s">
        <v>161</v>
      </c>
      <c r="B214" s="12" t="s">
        <v>162</v>
      </c>
    </row>
    <row r="216" spans="1:8" x14ac:dyDescent="0.25">
      <c r="A216" s="12" t="s">
        <v>27</v>
      </c>
    </row>
    <row r="217" spans="1:8" s="73" customFormat="1" ht="75" x14ac:dyDescent="0.25">
      <c r="A217" s="72" t="s">
        <v>28</v>
      </c>
      <c r="B217" s="72" t="s">
        <v>29</v>
      </c>
      <c r="C217" s="72" t="s">
        <v>30</v>
      </c>
      <c r="D217" s="72" t="s">
        <v>31</v>
      </c>
      <c r="E217" s="72" t="s">
        <v>32</v>
      </c>
      <c r="F217" s="72" t="s">
        <v>33</v>
      </c>
      <c r="G217" s="72" t="s">
        <v>34</v>
      </c>
      <c r="H217" s="72" t="s">
        <v>35</v>
      </c>
    </row>
    <row r="218" spans="1:8" s="68" customFormat="1" x14ac:dyDescent="0.25">
      <c r="A218" s="67" t="s">
        <v>163</v>
      </c>
      <c r="B218" s="67" t="s">
        <v>164</v>
      </c>
      <c r="C218" s="69"/>
      <c r="D218" s="69"/>
      <c r="E218" s="69"/>
      <c r="F218" s="69"/>
      <c r="G218" s="69"/>
      <c r="H218" s="69"/>
    </row>
    <row r="219" spans="1:8" s="68" customFormat="1" x14ac:dyDescent="0.25">
      <c r="A219" s="69" t="s">
        <v>165</v>
      </c>
      <c r="B219" s="69" t="s">
        <v>164</v>
      </c>
      <c r="C219" s="75">
        <v>8000</v>
      </c>
      <c r="D219" s="75" t="s">
        <v>166</v>
      </c>
      <c r="E219" s="70"/>
      <c r="F219" s="69" t="str">
        <f>IF(ISBLANK(E219),"", PRODUCT(C219,E219))</f>
        <v/>
      </c>
      <c r="G219" s="71"/>
      <c r="H219" s="69"/>
    </row>
    <row r="220" spans="1:8" s="68" customFormat="1" x14ac:dyDescent="0.25">
      <c r="A220" s="69" t="s">
        <v>167</v>
      </c>
      <c r="B220" s="69" t="s">
        <v>168</v>
      </c>
      <c r="C220" s="69"/>
      <c r="D220" s="69"/>
      <c r="E220" s="69"/>
      <c r="F220" s="69"/>
      <c r="G220" s="69"/>
      <c r="H220" s="71"/>
    </row>
    <row r="221" spans="1:8" s="68" customFormat="1" x14ac:dyDescent="0.25">
      <c r="A221" s="69" t="s">
        <v>169</v>
      </c>
      <c r="B221" s="69" t="s">
        <v>170</v>
      </c>
      <c r="C221" s="69"/>
      <c r="D221" s="69"/>
      <c r="E221" s="69"/>
      <c r="F221" s="69"/>
      <c r="G221" s="69"/>
      <c r="H221" s="71"/>
    </row>
    <row r="222" spans="1:8" s="68" customFormat="1" x14ac:dyDescent="0.25">
      <c r="A222" s="69" t="s">
        <v>171</v>
      </c>
      <c r="B222" s="69" t="s">
        <v>172</v>
      </c>
      <c r="C222" s="69"/>
      <c r="D222" s="69"/>
      <c r="E222" s="69"/>
      <c r="F222" s="69"/>
      <c r="G222" s="69"/>
      <c r="H222" s="71"/>
    </row>
    <row r="223" spans="1:8" s="68" customFormat="1" ht="30" x14ac:dyDescent="0.25">
      <c r="A223" s="69" t="s">
        <v>173</v>
      </c>
      <c r="B223" s="69" t="s">
        <v>60</v>
      </c>
      <c r="C223" s="69"/>
      <c r="D223" s="69"/>
      <c r="E223" s="69"/>
      <c r="F223" s="69"/>
      <c r="G223" s="69"/>
      <c r="H223" s="71"/>
    </row>
    <row r="224" spans="1:8" x14ac:dyDescent="0.25">
      <c r="E224" s="15" t="s">
        <v>46</v>
      </c>
      <c r="F224" s="15" t="str">
        <f>IF((COUNT(C219:C223)&lt;&gt;COUNT(F219:F223)),"", ROUND(SUM(F219:F223),2))</f>
        <v/>
      </c>
      <c r="G224" s="14" t="str">
        <f>IF((COUNT(C219:C223)&lt;&gt;COUNT(F219:F223)),"Neužpildytos visų objektų kainos", "")</f>
        <v>Neužpildytos visų objektų kainos</v>
      </c>
    </row>
    <row r="225" spans="1:8" x14ac:dyDescent="0.25">
      <c r="C225" s="74" t="s">
        <v>47</v>
      </c>
      <c r="D225" s="16"/>
      <c r="E225" s="15" t="s">
        <v>48</v>
      </c>
      <c r="F225" s="15" t="str">
        <f>IF(OR(F224="",D225=""),"", ROUND(PRODUCT(D225,F224)/100,2))</f>
        <v/>
      </c>
      <c r="G225" s="14" t="str">
        <f>IF(D225="", "Nurodykite taikomą PVM dydį", "")</f>
        <v>Nurodykite taikomą PVM dydį</v>
      </c>
    </row>
    <row r="226" spans="1:8" x14ac:dyDescent="0.25">
      <c r="E226" s="15" t="s">
        <v>49</v>
      </c>
      <c r="F226" s="15">
        <f>IF(ISBLANK(F225), "", ROUND(SUM(F224:F225),2))</f>
        <v>0</v>
      </c>
    </row>
    <row r="230" spans="1:8" x14ac:dyDescent="0.25">
      <c r="A230" s="12" t="s">
        <v>174</v>
      </c>
      <c r="B230" s="12" t="s">
        <v>175</v>
      </c>
    </row>
    <row r="232" spans="1:8" x14ac:dyDescent="0.25">
      <c r="A232" s="12" t="s">
        <v>27</v>
      </c>
    </row>
    <row r="233" spans="1:8" s="73" customFormat="1" ht="75" x14ac:dyDescent="0.25">
      <c r="A233" s="72" t="s">
        <v>28</v>
      </c>
      <c r="B233" s="72" t="s">
        <v>29</v>
      </c>
      <c r="C233" s="72" t="s">
        <v>30</v>
      </c>
      <c r="D233" s="72" t="s">
        <v>31</v>
      </c>
      <c r="E233" s="72" t="s">
        <v>32</v>
      </c>
      <c r="F233" s="72" t="s">
        <v>33</v>
      </c>
      <c r="G233" s="72" t="s">
        <v>34</v>
      </c>
      <c r="H233" s="72" t="s">
        <v>35</v>
      </c>
    </row>
    <row r="234" spans="1:8" s="68" customFormat="1" x14ac:dyDescent="0.25">
      <c r="A234" s="67" t="s">
        <v>176</v>
      </c>
      <c r="B234" s="67" t="s">
        <v>177</v>
      </c>
      <c r="C234" s="69"/>
      <c r="D234" s="69"/>
      <c r="E234" s="69"/>
      <c r="F234" s="69"/>
      <c r="G234" s="69"/>
      <c r="H234" s="69"/>
    </row>
    <row r="235" spans="1:8" s="68" customFormat="1" x14ac:dyDescent="0.25">
      <c r="A235" s="69" t="s">
        <v>178</v>
      </c>
      <c r="B235" s="69" t="s">
        <v>177</v>
      </c>
      <c r="C235" s="75">
        <v>120</v>
      </c>
      <c r="D235" s="75" t="s">
        <v>39</v>
      </c>
      <c r="E235" s="70"/>
      <c r="F235" s="69" t="str">
        <f>IF(ISBLANK(E235),"", PRODUCT(C235,E235))</f>
        <v/>
      </c>
      <c r="G235" s="71"/>
      <c r="H235" s="69"/>
    </row>
    <row r="236" spans="1:8" s="68" customFormat="1" x14ac:dyDescent="0.25">
      <c r="A236" s="69" t="s">
        <v>179</v>
      </c>
      <c r="B236" s="69" t="s">
        <v>180</v>
      </c>
      <c r="C236" s="69"/>
      <c r="D236" s="69"/>
      <c r="E236" s="69"/>
      <c r="F236" s="69"/>
      <c r="G236" s="69"/>
      <c r="H236" s="71"/>
    </row>
    <row r="237" spans="1:8" s="68" customFormat="1" x14ac:dyDescent="0.25">
      <c r="A237" s="69" t="s">
        <v>181</v>
      </c>
      <c r="B237" s="69" t="s">
        <v>182</v>
      </c>
      <c r="C237" s="69"/>
      <c r="D237" s="69"/>
      <c r="E237" s="69"/>
      <c r="F237" s="69"/>
      <c r="G237" s="69"/>
      <c r="H237" s="71"/>
    </row>
    <row r="238" spans="1:8" s="68" customFormat="1" ht="30" x14ac:dyDescent="0.25">
      <c r="A238" s="69" t="s">
        <v>183</v>
      </c>
      <c r="B238" s="69" t="s">
        <v>60</v>
      </c>
      <c r="C238" s="69"/>
      <c r="D238" s="69"/>
      <c r="E238" s="69"/>
      <c r="F238" s="69"/>
      <c r="G238" s="69"/>
      <c r="H238" s="71"/>
    </row>
    <row r="239" spans="1:8" x14ac:dyDescent="0.25">
      <c r="E239" s="15" t="s">
        <v>46</v>
      </c>
      <c r="F239" s="15" t="str">
        <f>IF((COUNT(C235:C238)&lt;&gt;COUNT(F235:F238)),"", ROUND(SUM(F235:F238),2))</f>
        <v/>
      </c>
      <c r="G239" s="14" t="str">
        <f>IF((COUNT(C235:C238)&lt;&gt;COUNT(F235:F238)),"Neužpildytos visų objektų kainos", "")</f>
        <v>Neužpildytos visų objektų kainos</v>
      </c>
    </row>
    <row r="240" spans="1:8" x14ac:dyDescent="0.25">
      <c r="C240" s="74" t="s">
        <v>47</v>
      </c>
      <c r="D240" s="16"/>
      <c r="E240" s="15" t="s">
        <v>48</v>
      </c>
      <c r="F240" s="15" t="str">
        <f>IF(OR(F239="",D240=""),"", ROUND(PRODUCT(D240,F239)/100,2))</f>
        <v/>
      </c>
      <c r="G240" s="14" t="str">
        <f>IF(D240="", "Nurodykite taikomą PVM dydį", "")</f>
        <v>Nurodykite taikomą PVM dydį</v>
      </c>
    </row>
    <row r="241" spans="1:8" x14ac:dyDescent="0.25">
      <c r="E241" s="15" t="s">
        <v>49</v>
      </c>
      <c r="F241" s="15">
        <f>IF(ISBLANK(F240), "", ROUND(SUM(F239:F240),2))</f>
        <v>0</v>
      </c>
    </row>
    <row r="245" spans="1:8" x14ac:dyDescent="0.25">
      <c r="A245" s="12" t="s">
        <v>184</v>
      </c>
      <c r="B245" s="12" t="s">
        <v>185</v>
      </c>
    </row>
    <row r="247" spans="1:8" x14ac:dyDescent="0.25">
      <c r="A247" s="12" t="s">
        <v>27</v>
      </c>
    </row>
    <row r="248" spans="1:8" s="73" customFormat="1" ht="75" x14ac:dyDescent="0.25">
      <c r="A248" s="72" t="s">
        <v>28</v>
      </c>
      <c r="B248" s="72" t="s">
        <v>29</v>
      </c>
      <c r="C248" s="72" t="s">
        <v>30</v>
      </c>
      <c r="D248" s="72" t="s">
        <v>31</v>
      </c>
      <c r="E248" s="72" t="s">
        <v>32</v>
      </c>
      <c r="F248" s="72" t="s">
        <v>33</v>
      </c>
      <c r="G248" s="72" t="s">
        <v>34</v>
      </c>
      <c r="H248" s="72" t="s">
        <v>35</v>
      </c>
    </row>
    <row r="249" spans="1:8" s="68" customFormat="1" x14ac:dyDescent="0.25">
      <c r="A249" s="67" t="s">
        <v>186</v>
      </c>
      <c r="B249" s="67" t="s">
        <v>187</v>
      </c>
      <c r="C249" s="69"/>
      <c r="D249" s="69"/>
      <c r="E249" s="69"/>
      <c r="F249" s="69"/>
      <c r="G249" s="69"/>
      <c r="H249" s="69"/>
    </row>
    <row r="250" spans="1:8" s="68" customFormat="1" x14ac:dyDescent="0.25">
      <c r="A250" s="69" t="s">
        <v>188</v>
      </c>
      <c r="B250" s="69" t="s">
        <v>187</v>
      </c>
      <c r="C250" s="75">
        <v>100</v>
      </c>
      <c r="D250" s="75" t="s">
        <v>39</v>
      </c>
      <c r="E250" s="70"/>
      <c r="F250" s="69" t="str">
        <f>IF(ISBLANK(E250),"", PRODUCT(C250,E250))</f>
        <v/>
      </c>
      <c r="G250" s="71"/>
      <c r="H250" s="69"/>
    </row>
    <row r="251" spans="1:8" s="68" customFormat="1" ht="30" x14ac:dyDescent="0.25">
      <c r="A251" s="69" t="s">
        <v>189</v>
      </c>
      <c r="B251" s="69" t="s">
        <v>190</v>
      </c>
      <c r="C251" s="69"/>
      <c r="D251" s="69"/>
      <c r="E251" s="69"/>
      <c r="F251" s="69"/>
      <c r="G251" s="69"/>
      <c r="H251" s="71"/>
    </row>
    <row r="252" spans="1:8" s="68" customFormat="1" x14ac:dyDescent="0.25">
      <c r="A252" s="69" t="s">
        <v>191</v>
      </c>
      <c r="B252" s="69" t="s">
        <v>192</v>
      </c>
      <c r="C252" s="69"/>
      <c r="D252" s="69"/>
      <c r="E252" s="69"/>
      <c r="F252" s="69"/>
      <c r="G252" s="69"/>
      <c r="H252" s="71"/>
    </row>
    <row r="253" spans="1:8" s="68" customFormat="1" x14ac:dyDescent="0.25">
      <c r="A253" s="69" t="s">
        <v>193</v>
      </c>
      <c r="B253" s="69" t="s">
        <v>43</v>
      </c>
      <c r="C253" s="69"/>
      <c r="D253" s="69"/>
      <c r="E253" s="69"/>
      <c r="F253" s="69"/>
      <c r="G253" s="69"/>
      <c r="H253" s="71"/>
    </row>
    <row r="254" spans="1:8" s="68" customFormat="1" ht="30" x14ac:dyDescent="0.25">
      <c r="A254" s="69" t="s">
        <v>194</v>
      </c>
      <c r="B254" s="69" t="s">
        <v>60</v>
      </c>
      <c r="C254" s="69"/>
      <c r="D254" s="69"/>
      <c r="E254" s="69"/>
      <c r="F254" s="69"/>
      <c r="G254" s="69"/>
      <c r="H254" s="71"/>
    </row>
    <row r="255" spans="1:8" x14ac:dyDescent="0.25">
      <c r="E255" s="15" t="s">
        <v>46</v>
      </c>
      <c r="F255" s="15" t="str">
        <f>IF((COUNT(C250:C254)&lt;&gt;COUNT(F250:F254)),"", ROUND(SUM(F250:F254),2))</f>
        <v/>
      </c>
      <c r="G255" s="14" t="str">
        <f>IF((COUNT(C250:C254)&lt;&gt;COUNT(F250:F254)),"Neužpildytos visų objektų kainos", "")</f>
        <v>Neužpildytos visų objektų kainos</v>
      </c>
    </row>
    <row r="256" spans="1:8" x14ac:dyDescent="0.25">
      <c r="C256" s="74" t="s">
        <v>47</v>
      </c>
      <c r="D256" s="16"/>
      <c r="E256" s="15" t="s">
        <v>48</v>
      </c>
      <c r="F256" s="15" t="str">
        <f>IF(OR(F255="",D256=""),"", ROUND(PRODUCT(D256,F255)/100,2))</f>
        <v/>
      </c>
      <c r="G256" s="14" t="str">
        <f>IF(D256="", "Nurodykite taikomą PVM dydį", "")</f>
        <v>Nurodykite taikomą PVM dydį</v>
      </c>
    </row>
    <row r="257" spans="1:8" x14ac:dyDescent="0.25">
      <c r="E257" s="15" t="s">
        <v>49</v>
      </c>
      <c r="F257" s="15">
        <f>IF(ISBLANK(F256), "", ROUND(SUM(F255:F256),2))</f>
        <v>0</v>
      </c>
    </row>
    <row r="261" spans="1:8" x14ac:dyDescent="0.25">
      <c r="A261" s="12" t="s">
        <v>195</v>
      </c>
      <c r="B261" s="12" t="s">
        <v>196</v>
      </c>
    </row>
    <row r="263" spans="1:8" x14ac:dyDescent="0.25">
      <c r="A263" s="12" t="s">
        <v>27</v>
      </c>
    </row>
    <row r="264" spans="1:8" s="73" customFormat="1" ht="75" x14ac:dyDescent="0.25">
      <c r="A264" s="72" t="s">
        <v>28</v>
      </c>
      <c r="B264" s="72" t="s">
        <v>29</v>
      </c>
      <c r="C264" s="72" t="s">
        <v>30</v>
      </c>
      <c r="D264" s="72" t="s">
        <v>31</v>
      </c>
      <c r="E264" s="72" t="s">
        <v>32</v>
      </c>
      <c r="F264" s="72" t="s">
        <v>33</v>
      </c>
      <c r="G264" s="72" t="s">
        <v>34</v>
      </c>
      <c r="H264" s="72" t="s">
        <v>35</v>
      </c>
    </row>
    <row r="265" spans="1:8" s="68" customFormat="1" x14ac:dyDescent="0.25">
      <c r="A265" s="67" t="s">
        <v>197</v>
      </c>
      <c r="B265" s="67" t="s">
        <v>198</v>
      </c>
      <c r="C265" s="69"/>
      <c r="D265" s="69"/>
      <c r="E265" s="69"/>
      <c r="F265" s="69"/>
      <c r="G265" s="69"/>
      <c r="H265" s="69"/>
    </row>
    <row r="266" spans="1:8" s="68" customFormat="1" x14ac:dyDescent="0.25">
      <c r="A266" s="69" t="s">
        <v>199</v>
      </c>
      <c r="B266" s="69" t="s">
        <v>200</v>
      </c>
      <c r="C266" s="75">
        <v>200</v>
      </c>
      <c r="D266" s="75" t="s">
        <v>201</v>
      </c>
      <c r="E266" s="70"/>
      <c r="F266" s="69" t="str">
        <f>IF(ISBLANK(E266),"", PRODUCT(C266,E266))</f>
        <v/>
      </c>
      <c r="G266" s="71"/>
      <c r="H266" s="69"/>
    </row>
    <row r="267" spans="1:8" s="68" customFormat="1" x14ac:dyDescent="0.25">
      <c r="A267" s="69" t="s">
        <v>202</v>
      </c>
      <c r="B267" s="69" t="s">
        <v>203</v>
      </c>
      <c r="C267" s="69"/>
      <c r="D267" s="69"/>
      <c r="E267" s="69"/>
      <c r="F267" s="69"/>
      <c r="G267" s="69"/>
      <c r="H267" s="71"/>
    </row>
    <row r="268" spans="1:8" s="68" customFormat="1" ht="30" x14ac:dyDescent="0.25">
      <c r="A268" s="69" t="s">
        <v>204</v>
      </c>
      <c r="B268" s="69" t="s">
        <v>205</v>
      </c>
      <c r="C268" s="69"/>
      <c r="D268" s="69"/>
      <c r="E268" s="69"/>
      <c r="F268" s="69"/>
      <c r="G268" s="69"/>
      <c r="H268" s="71"/>
    </row>
    <row r="269" spans="1:8" s="68" customFormat="1" ht="30" x14ac:dyDescent="0.25">
      <c r="A269" s="69" t="s">
        <v>206</v>
      </c>
      <c r="B269" s="69" t="s">
        <v>60</v>
      </c>
      <c r="C269" s="69"/>
      <c r="D269" s="69"/>
      <c r="E269" s="69"/>
      <c r="F269" s="69"/>
      <c r="G269" s="69"/>
      <c r="H269" s="71"/>
    </row>
    <row r="270" spans="1:8" x14ac:dyDescent="0.25">
      <c r="E270" s="15" t="s">
        <v>46</v>
      </c>
      <c r="F270" s="15" t="str">
        <f>IF((COUNT(C266:C269)&lt;&gt;COUNT(F266:F269)),"", ROUND(SUM(F266:F269),2))</f>
        <v/>
      </c>
      <c r="G270" s="14" t="str">
        <f>IF((COUNT(C266:C269)&lt;&gt;COUNT(F266:F269)),"Neužpildytos visų objektų kainos", "")</f>
        <v>Neužpildytos visų objektų kainos</v>
      </c>
    </row>
    <row r="271" spans="1:8" x14ac:dyDescent="0.25">
      <c r="C271" s="74" t="s">
        <v>47</v>
      </c>
      <c r="D271" s="16"/>
      <c r="E271" s="15" t="s">
        <v>48</v>
      </c>
      <c r="F271" s="15" t="str">
        <f>IF(OR(F270="",D271=""),"", ROUND(PRODUCT(D271,F270)/100,2))</f>
        <v/>
      </c>
      <c r="G271" s="14" t="str">
        <f>IF(D271="", "Nurodykite taikomą PVM dydį", "")</f>
        <v>Nurodykite taikomą PVM dydį</v>
      </c>
    </row>
    <row r="272" spans="1:8" x14ac:dyDescent="0.25">
      <c r="E272" s="15" t="s">
        <v>49</v>
      </c>
      <c r="F272" s="15">
        <f>IF(ISBLANK(F271), "", ROUND(SUM(F270:F271),2))</f>
        <v>0</v>
      </c>
    </row>
    <row r="276" spans="1:8" x14ac:dyDescent="0.25">
      <c r="A276" s="12" t="s">
        <v>207</v>
      </c>
      <c r="B276" s="12" t="s">
        <v>208</v>
      </c>
    </row>
    <row r="278" spans="1:8" x14ac:dyDescent="0.25">
      <c r="A278" s="12" t="s">
        <v>27</v>
      </c>
    </row>
    <row r="279" spans="1:8" s="73" customFormat="1" ht="75" x14ac:dyDescent="0.25">
      <c r="A279" s="72" t="s">
        <v>28</v>
      </c>
      <c r="B279" s="72" t="s">
        <v>29</v>
      </c>
      <c r="C279" s="72" t="s">
        <v>30</v>
      </c>
      <c r="D279" s="72" t="s">
        <v>31</v>
      </c>
      <c r="E279" s="72" t="s">
        <v>32</v>
      </c>
      <c r="F279" s="72" t="s">
        <v>33</v>
      </c>
      <c r="G279" s="72" t="s">
        <v>34</v>
      </c>
      <c r="H279" s="72" t="s">
        <v>35</v>
      </c>
    </row>
    <row r="280" spans="1:8" s="68" customFormat="1" x14ac:dyDescent="0.25">
      <c r="A280" s="67" t="s">
        <v>209</v>
      </c>
      <c r="B280" s="67" t="s">
        <v>210</v>
      </c>
      <c r="C280" s="69"/>
      <c r="D280" s="69"/>
      <c r="E280" s="69"/>
      <c r="F280" s="69"/>
      <c r="G280" s="69"/>
      <c r="H280" s="69"/>
    </row>
    <row r="281" spans="1:8" s="68" customFormat="1" x14ac:dyDescent="0.25">
      <c r="A281" s="69" t="s">
        <v>211</v>
      </c>
      <c r="B281" s="69" t="s">
        <v>210</v>
      </c>
      <c r="C281" s="69">
        <v>15</v>
      </c>
      <c r="D281" s="69" t="s">
        <v>39</v>
      </c>
      <c r="E281" s="70"/>
      <c r="F281" s="69" t="str">
        <f>IF(ISBLANK(E281),"", PRODUCT(C281,E281))</f>
        <v/>
      </c>
      <c r="G281" s="71"/>
      <c r="H281" s="69"/>
    </row>
    <row r="282" spans="1:8" s="68" customFormat="1" x14ac:dyDescent="0.25">
      <c r="A282" s="69" t="s">
        <v>212</v>
      </c>
      <c r="B282" s="69" t="s">
        <v>213</v>
      </c>
      <c r="C282" s="69"/>
      <c r="D282" s="69"/>
      <c r="E282" s="69"/>
      <c r="F282" s="69"/>
      <c r="G282" s="69"/>
      <c r="H282" s="71"/>
    </row>
    <row r="283" spans="1:8" s="68" customFormat="1" x14ac:dyDescent="0.25">
      <c r="A283" s="69" t="s">
        <v>214</v>
      </c>
      <c r="B283" s="69" t="s">
        <v>215</v>
      </c>
      <c r="C283" s="69"/>
      <c r="D283" s="69"/>
      <c r="E283" s="69"/>
      <c r="F283" s="69"/>
      <c r="G283" s="69"/>
      <c r="H283" s="71"/>
    </row>
    <row r="284" spans="1:8" s="68" customFormat="1" ht="30" x14ac:dyDescent="0.25">
      <c r="A284" s="69" t="s">
        <v>216</v>
      </c>
      <c r="B284" s="69" t="s">
        <v>60</v>
      </c>
      <c r="C284" s="69"/>
      <c r="D284" s="69"/>
      <c r="E284" s="69"/>
      <c r="F284" s="69"/>
      <c r="G284" s="69"/>
      <c r="H284" s="71"/>
    </row>
    <row r="285" spans="1:8" x14ac:dyDescent="0.25">
      <c r="E285" s="15" t="s">
        <v>46</v>
      </c>
      <c r="F285" s="15" t="str">
        <f>IF((COUNT(C281:C284)&lt;&gt;COUNT(F281:F284)),"", ROUND(SUM(F281:F284),2))</f>
        <v/>
      </c>
      <c r="G285" s="14" t="str">
        <f>IF((COUNT(C281:C284)&lt;&gt;COUNT(F281:F284)),"Neužpildytos visų objektų kainos", "")</f>
        <v>Neužpildytos visų objektų kainos</v>
      </c>
    </row>
    <row r="286" spans="1:8" x14ac:dyDescent="0.25">
      <c r="C286" s="74" t="s">
        <v>47</v>
      </c>
      <c r="D286" s="16"/>
      <c r="E286" s="15" t="s">
        <v>48</v>
      </c>
      <c r="F286" s="15" t="str">
        <f>IF(OR(F285="",D286=""),"", ROUND(PRODUCT(D286,F285)/100,2))</f>
        <v/>
      </c>
      <c r="G286" s="14" t="str">
        <f>IF(D286="", "Nurodykite taikomą PVM dydį", "")</f>
        <v>Nurodykite taikomą PVM dydį</v>
      </c>
    </row>
    <row r="287" spans="1:8" x14ac:dyDescent="0.25">
      <c r="E287" s="15" t="s">
        <v>49</v>
      </c>
      <c r="F287" s="15">
        <f>IF(ISBLANK(F286), "", ROUND(SUM(F285:F286),2))</f>
        <v>0</v>
      </c>
    </row>
    <row r="291" spans="1:8" x14ac:dyDescent="0.25">
      <c r="A291" s="12" t="s">
        <v>217</v>
      </c>
      <c r="B291" s="12" t="s">
        <v>218</v>
      </c>
    </row>
    <row r="293" spans="1:8" x14ac:dyDescent="0.25">
      <c r="A293" s="12" t="s">
        <v>27</v>
      </c>
    </row>
    <row r="294" spans="1:8" s="73" customFormat="1" ht="75" x14ac:dyDescent="0.25">
      <c r="A294" s="72" t="s">
        <v>28</v>
      </c>
      <c r="B294" s="72" t="s">
        <v>29</v>
      </c>
      <c r="C294" s="72" t="s">
        <v>30</v>
      </c>
      <c r="D294" s="72" t="s">
        <v>31</v>
      </c>
      <c r="E294" s="72" t="s">
        <v>32</v>
      </c>
      <c r="F294" s="72" t="s">
        <v>33</v>
      </c>
      <c r="G294" s="72" t="s">
        <v>34</v>
      </c>
      <c r="H294" s="72" t="s">
        <v>35</v>
      </c>
    </row>
    <row r="295" spans="1:8" s="68" customFormat="1" x14ac:dyDescent="0.25">
      <c r="A295" s="67" t="s">
        <v>219</v>
      </c>
      <c r="B295" s="67" t="s">
        <v>220</v>
      </c>
      <c r="C295" s="69"/>
      <c r="D295" s="69"/>
      <c r="E295" s="69"/>
      <c r="F295" s="69"/>
      <c r="G295" s="69"/>
      <c r="H295" s="69"/>
    </row>
    <row r="296" spans="1:8" s="68" customFormat="1" x14ac:dyDescent="0.25">
      <c r="A296" s="69" t="s">
        <v>221</v>
      </c>
      <c r="B296" s="69" t="s">
        <v>222</v>
      </c>
      <c r="C296" s="75">
        <v>70</v>
      </c>
      <c r="D296" s="75" t="s">
        <v>39</v>
      </c>
      <c r="E296" s="70"/>
      <c r="F296" s="69" t="str">
        <f>IF(ISBLANK(E296),"", PRODUCT(C296,E296))</f>
        <v/>
      </c>
      <c r="G296" s="71"/>
      <c r="H296" s="69"/>
    </row>
    <row r="297" spans="1:8" s="68" customFormat="1" x14ac:dyDescent="0.25">
      <c r="A297" s="69" t="s">
        <v>223</v>
      </c>
      <c r="B297" s="69" t="s">
        <v>224</v>
      </c>
      <c r="C297" s="69"/>
      <c r="D297" s="69"/>
      <c r="E297" s="69"/>
      <c r="F297" s="69"/>
      <c r="G297" s="69"/>
      <c r="H297" s="71"/>
    </row>
    <row r="298" spans="1:8" s="68" customFormat="1" x14ac:dyDescent="0.25">
      <c r="A298" s="69" t="s">
        <v>225</v>
      </c>
      <c r="B298" s="69" t="s">
        <v>226</v>
      </c>
      <c r="C298" s="69"/>
      <c r="D298" s="69"/>
      <c r="E298" s="69"/>
      <c r="F298" s="69"/>
      <c r="G298" s="69"/>
      <c r="H298" s="71"/>
    </row>
    <row r="299" spans="1:8" s="68" customFormat="1" x14ac:dyDescent="0.25">
      <c r="A299" s="69" t="s">
        <v>227</v>
      </c>
      <c r="B299" s="69" t="s">
        <v>228</v>
      </c>
      <c r="C299" s="69"/>
      <c r="D299" s="69"/>
      <c r="E299" s="69"/>
      <c r="F299" s="69"/>
      <c r="G299" s="69"/>
      <c r="H299" s="71"/>
    </row>
    <row r="300" spans="1:8" s="68" customFormat="1" ht="30" x14ac:dyDescent="0.25">
      <c r="A300" s="69" t="s">
        <v>229</v>
      </c>
      <c r="B300" s="69" t="s">
        <v>60</v>
      </c>
      <c r="C300" s="69"/>
      <c r="D300" s="69"/>
      <c r="E300" s="69"/>
      <c r="F300" s="69"/>
      <c r="G300" s="69"/>
      <c r="H300" s="71"/>
    </row>
    <row r="301" spans="1:8" x14ac:dyDescent="0.25">
      <c r="E301" s="15" t="s">
        <v>46</v>
      </c>
      <c r="F301" s="15" t="str">
        <f>IF((COUNT(C296:C300)&lt;&gt;COUNT(F296:F300)),"", ROUND(SUM(F296:F300),2))</f>
        <v/>
      </c>
      <c r="G301" s="14" t="str">
        <f>IF((COUNT(C296:C300)&lt;&gt;COUNT(F296:F300)),"Neužpildytos visų objektų kainos", "")</f>
        <v>Neužpildytos visų objektų kainos</v>
      </c>
    </row>
    <row r="302" spans="1:8" x14ac:dyDescent="0.25">
      <c r="C302" s="74" t="s">
        <v>47</v>
      </c>
      <c r="D302" s="16"/>
      <c r="E302" s="15" t="s">
        <v>48</v>
      </c>
      <c r="F302" s="15" t="str">
        <f>IF(OR(F301="",D302=""),"", ROUND(PRODUCT(D302,F301)/100,2))</f>
        <v/>
      </c>
      <c r="G302" s="14" t="str">
        <f>IF(D302="", "Nurodykite taikomą PVM dydį", "")</f>
        <v>Nurodykite taikomą PVM dydį</v>
      </c>
    </row>
    <row r="303" spans="1:8" x14ac:dyDescent="0.25">
      <c r="E303" s="15" t="s">
        <v>49</v>
      </c>
      <c r="F303" s="15">
        <f>IF(ISBLANK(F302), "", ROUND(SUM(F301:F302),2))</f>
        <v>0</v>
      </c>
    </row>
    <row r="307" spans="1:8" x14ac:dyDescent="0.25">
      <c r="A307" s="12" t="s">
        <v>230</v>
      </c>
      <c r="B307" s="12" t="s">
        <v>231</v>
      </c>
    </row>
    <row r="309" spans="1:8" x14ac:dyDescent="0.25">
      <c r="A309" s="12" t="s">
        <v>27</v>
      </c>
    </row>
    <row r="310" spans="1:8" s="73" customFormat="1" ht="75" x14ac:dyDescent="0.25">
      <c r="A310" s="72" t="s">
        <v>28</v>
      </c>
      <c r="B310" s="72" t="s">
        <v>29</v>
      </c>
      <c r="C310" s="72" t="s">
        <v>30</v>
      </c>
      <c r="D310" s="72" t="s">
        <v>31</v>
      </c>
      <c r="E310" s="72" t="s">
        <v>32</v>
      </c>
      <c r="F310" s="72" t="s">
        <v>33</v>
      </c>
      <c r="G310" s="72" t="s">
        <v>34</v>
      </c>
      <c r="H310" s="72" t="s">
        <v>35</v>
      </c>
    </row>
    <row r="311" spans="1:8" s="68" customFormat="1" x14ac:dyDescent="0.25">
      <c r="A311" s="67" t="s">
        <v>232</v>
      </c>
      <c r="B311" s="67" t="s">
        <v>233</v>
      </c>
      <c r="C311" s="69"/>
      <c r="D311" s="69"/>
      <c r="E311" s="69"/>
      <c r="F311" s="69"/>
      <c r="G311" s="69"/>
      <c r="H311" s="69"/>
    </row>
    <row r="312" spans="1:8" s="68" customFormat="1" x14ac:dyDescent="0.25">
      <c r="A312" s="69" t="s">
        <v>234</v>
      </c>
      <c r="B312" s="69" t="s">
        <v>233</v>
      </c>
      <c r="C312" s="75">
        <v>30</v>
      </c>
      <c r="D312" s="75" t="s">
        <v>39</v>
      </c>
      <c r="E312" s="70"/>
      <c r="F312" s="69" t="str">
        <f>IF(ISBLANK(E312),"", PRODUCT(C312,E312))</f>
        <v/>
      </c>
      <c r="G312" s="71"/>
      <c r="H312" s="69"/>
    </row>
    <row r="313" spans="1:8" s="68" customFormat="1" x14ac:dyDescent="0.25">
      <c r="A313" s="69" t="s">
        <v>235</v>
      </c>
      <c r="B313" s="69" t="s">
        <v>180</v>
      </c>
      <c r="C313" s="69"/>
      <c r="D313" s="69"/>
      <c r="E313" s="69"/>
      <c r="F313" s="69"/>
      <c r="G313" s="69"/>
      <c r="H313" s="71"/>
    </row>
    <row r="314" spans="1:8" s="68" customFormat="1" x14ac:dyDescent="0.25">
      <c r="A314" s="69" t="s">
        <v>236</v>
      </c>
      <c r="B314" s="69" t="s">
        <v>92</v>
      </c>
      <c r="C314" s="69"/>
      <c r="D314" s="69"/>
      <c r="E314" s="69"/>
      <c r="F314" s="69"/>
      <c r="G314" s="69"/>
      <c r="H314" s="71"/>
    </row>
    <row r="315" spans="1:8" s="68" customFormat="1" ht="30" x14ac:dyDescent="0.25">
      <c r="A315" s="69" t="s">
        <v>237</v>
      </c>
      <c r="B315" s="69" t="s">
        <v>60</v>
      </c>
      <c r="C315" s="69"/>
      <c r="D315" s="69"/>
      <c r="E315" s="69"/>
      <c r="F315" s="69"/>
      <c r="G315" s="69"/>
      <c r="H315" s="71"/>
    </row>
    <row r="316" spans="1:8" x14ac:dyDescent="0.25">
      <c r="E316" s="15" t="s">
        <v>46</v>
      </c>
      <c r="F316" s="15" t="str">
        <f>IF((COUNT(C312:C315)&lt;&gt;COUNT(F312:F315)),"", ROUND(SUM(F312:F315),2))</f>
        <v/>
      </c>
      <c r="G316" s="14" t="str">
        <f>IF((COUNT(C312:C315)&lt;&gt;COUNT(F312:F315)),"Neužpildytos visų objektų kainos", "")</f>
        <v>Neužpildytos visų objektų kainos</v>
      </c>
    </row>
    <row r="317" spans="1:8" x14ac:dyDescent="0.25">
      <c r="C317" s="74" t="s">
        <v>47</v>
      </c>
      <c r="D317" s="16"/>
      <c r="E317" s="15" t="s">
        <v>48</v>
      </c>
      <c r="F317" s="15" t="str">
        <f>IF(OR(F316="",D317=""),"", ROUND(PRODUCT(D317,F316)/100,2))</f>
        <v/>
      </c>
      <c r="G317" s="14" t="str">
        <f>IF(D317="", "Nurodykite taikomą PVM dydį", "")</f>
        <v>Nurodykite taikomą PVM dydį</v>
      </c>
    </row>
    <row r="318" spans="1:8" x14ac:dyDescent="0.25">
      <c r="E318" s="15" t="s">
        <v>49</v>
      </c>
      <c r="F318" s="15">
        <f>IF(ISBLANK(F317), "", ROUND(SUM(F316:F317),2))</f>
        <v>0</v>
      </c>
    </row>
    <row r="322" spans="1:8" x14ac:dyDescent="0.25">
      <c r="A322" s="12" t="s">
        <v>238</v>
      </c>
      <c r="B322" s="12" t="s">
        <v>239</v>
      </c>
    </row>
    <row r="324" spans="1:8" x14ac:dyDescent="0.25">
      <c r="A324" s="12" t="s">
        <v>27</v>
      </c>
    </row>
    <row r="325" spans="1:8" s="73" customFormat="1" ht="75" x14ac:dyDescent="0.25">
      <c r="A325" s="72" t="s">
        <v>28</v>
      </c>
      <c r="B325" s="72" t="s">
        <v>29</v>
      </c>
      <c r="C325" s="72" t="s">
        <v>30</v>
      </c>
      <c r="D325" s="72" t="s">
        <v>31</v>
      </c>
      <c r="E325" s="72" t="s">
        <v>32</v>
      </c>
      <c r="F325" s="72" t="s">
        <v>33</v>
      </c>
      <c r="G325" s="72" t="s">
        <v>34</v>
      </c>
      <c r="H325" s="72" t="s">
        <v>35</v>
      </c>
    </row>
    <row r="326" spans="1:8" s="68" customFormat="1" x14ac:dyDescent="0.25">
      <c r="A326" s="67" t="s">
        <v>240</v>
      </c>
      <c r="B326" s="67" t="s">
        <v>241</v>
      </c>
      <c r="C326" s="69"/>
      <c r="D326" s="69"/>
      <c r="E326" s="69"/>
      <c r="F326" s="69"/>
      <c r="G326" s="69"/>
      <c r="H326" s="69"/>
    </row>
    <row r="327" spans="1:8" s="68" customFormat="1" x14ac:dyDescent="0.25">
      <c r="A327" s="69" t="s">
        <v>242</v>
      </c>
      <c r="B327" s="69" t="s">
        <v>243</v>
      </c>
      <c r="C327" s="69">
        <v>30</v>
      </c>
      <c r="D327" s="69" t="s">
        <v>39</v>
      </c>
      <c r="E327" s="70"/>
      <c r="F327" s="69" t="str">
        <f>IF(ISBLANK(E327),"", PRODUCT(C327,E327))</f>
        <v/>
      </c>
      <c r="G327" s="71"/>
      <c r="H327" s="69"/>
    </row>
    <row r="328" spans="1:8" s="68" customFormat="1" x14ac:dyDescent="0.25">
      <c r="A328" s="69" t="s">
        <v>244</v>
      </c>
      <c r="B328" s="69" t="s">
        <v>245</v>
      </c>
      <c r="C328" s="69"/>
      <c r="D328" s="69"/>
      <c r="E328" s="69"/>
      <c r="F328" s="69"/>
      <c r="G328" s="69"/>
      <c r="H328" s="71"/>
    </row>
    <row r="329" spans="1:8" s="68" customFormat="1" x14ac:dyDescent="0.25">
      <c r="A329" s="69" t="s">
        <v>246</v>
      </c>
      <c r="B329" s="69" t="s">
        <v>247</v>
      </c>
      <c r="C329" s="69"/>
      <c r="D329" s="69"/>
      <c r="E329" s="69"/>
      <c r="F329" s="69"/>
      <c r="G329" s="69"/>
      <c r="H329" s="71"/>
    </row>
    <row r="330" spans="1:8" s="68" customFormat="1" ht="30" x14ac:dyDescent="0.25">
      <c r="A330" s="69" t="s">
        <v>248</v>
      </c>
      <c r="B330" s="69" t="s">
        <v>60</v>
      </c>
      <c r="C330" s="69"/>
      <c r="D330" s="69"/>
      <c r="E330" s="69"/>
      <c r="F330" s="69"/>
      <c r="G330" s="69"/>
      <c r="H330" s="71"/>
    </row>
    <row r="331" spans="1:8" x14ac:dyDescent="0.25">
      <c r="E331" s="15" t="s">
        <v>46</v>
      </c>
      <c r="F331" s="15" t="str">
        <f>IF((COUNT(C327:C330)&lt;&gt;COUNT(F327:F330)),"", ROUND(SUM(F327:F330),2))</f>
        <v/>
      </c>
      <c r="G331" s="14" t="str">
        <f>IF((COUNT(C327:C330)&lt;&gt;COUNT(F327:F330)),"Neužpildytos visų objektų kainos", "")</f>
        <v>Neužpildytos visų objektų kainos</v>
      </c>
    </row>
    <row r="332" spans="1:8" x14ac:dyDescent="0.25">
      <c r="C332" s="74" t="s">
        <v>47</v>
      </c>
      <c r="D332" s="16"/>
      <c r="E332" s="15" t="s">
        <v>48</v>
      </c>
      <c r="F332" s="15" t="str">
        <f>IF(OR(F331="",D332=""),"", ROUND(PRODUCT(D332,F331)/100,2))</f>
        <v/>
      </c>
      <c r="G332" s="14" t="str">
        <f>IF(D332="", "Nurodykite taikomą PVM dydį", "")</f>
        <v>Nurodykite taikomą PVM dydį</v>
      </c>
    </row>
    <row r="333" spans="1:8" x14ac:dyDescent="0.25">
      <c r="E333" s="15" t="s">
        <v>49</v>
      </c>
      <c r="F333" s="15">
        <f>IF(ISBLANK(F332), "", ROUND(SUM(F331:F332),2))</f>
        <v>0</v>
      </c>
    </row>
    <row r="337" spans="1:8" x14ac:dyDescent="0.25">
      <c r="A337" s="12" t="s">
        <v>249</v>
      </c>
      <c r="B337" s="12" t="s">
        <v>250</v>
      </c>
    </row>
    <row r="339" spans="1:8" x14ac:dyDescent="0.25">
      <c r="A339" s="12" t="s">
        <v>27</v>
      </c>
    </row>
    <row r="340" spans="1:8" s="73" customFormat="1" ht="75" x14ac:dyDescent="0.25">
      <c r="A340" s="72" t="s">
        <v>28</v>
      </c>
      <c r="B340" s="72" t="s">
        <v>29</v>
      </c>
      <c r="C340" s="72" t="s">
        <v>30</v>
      </c>
      <c r="D340" s="72" t="s">
        <v>31</v>
      </c>
      <c r="E340" s="72" t="s">
        <v>32</v>
      </c>
      <c r="F340" s="72" t="s">
        <v>33</v>
      </c>
      <c r="G340" s="72" t="s">
        <v>34</v>
      </c>
      <c r="H340" s="72" t="s">
        <v>35</v>
      </c>
    </row>
    <row r="341" spans="1:8" s="68" customFormat="1" x14ac:dyDescent="0.25">
      <c r="A341" s="67" t="s">
        <v>251</v>
      </c>
      <c r="B341" s="67" t="s">
        <v>252</v>
      </c>
      <c r="C341" s="69"/>
      <c r="D341" s="69"/>
      <c r="E341" s="69"/>
      <c r="F341" s="69"/>
      <c r="G341" s="69"/>
      <c r="H341" s="69"/>
    </row>
    <row r="342" spans="1:8" s="68" customFormat="1" x14ac:dyDescent="0.25">
      <c r="A342" s="69" t="s">
        <v>253</v>
      </c>
      <c r="B342" s="69" t="s">
        <v>252</v>
      </c>
      <c r="C342" s="75">
        <v>300</v>
      </c>
      <c r="D342" s="75" t="s">
        <v>39</v>
      </c>
      <c r="E342" s="70"/>
      <c r="F342" s="69" t="str">
        <f>IF(ISBLANK(E342),"", PRODUCT(C342,E342))</f>
        <v/>
      </c>
      <c r="G342" s="71"/>
      <c r="H342" s="69"/>
    </row>
    <row r="343" spans="1:8" s="68" customFormat="1" x14ac:dyDescent="0.25">
      <c r="A343" s="69" t="s">
        <v>254</v>
      </c>
      <c r="B343" s="69" t="s">
        <v>255</v>
      </c>
      <c r="C343" s="69"/>
      <c r="D343" s="69"/>
      <c r="E343" s="69"/>
      <c r="F343" s="69"/>
      <c r="G343" s="69"/>
      <c r="H343" s="71"/>
    </row>
    <row r="344" spans="1:8" s="68" customFormat="1" x14ac:dyDescent="0.25">
      <c r="A344" s="69" t="s">
        <v>256</v>
      </c>
      <c r="B344" s="69" t="s">
        <v>257</v>
      </c>
      <c r="C344" s="69"/>
      <c r="D344" s="69"/>
      <c r="E344" s="69"/>
      <c r="F344" s="69"/>
      <c r="G344" s="69"/>
      <c r="H344" s="71"/>
    </row>
    <row r="345" spans="1:8" s="68" customFormat="1" x14ac:dyDescent="0.25">
      <c r="A345" s="69" t="s">
        <v>258</v>
      </c>
      <c r="B345" s="69" t="s">
        <v>259</v>
      </c>
      <c r="C345" s="69"/>
      <c r="D345" s="69"/>
      <c r="E345" s="69"/>
      <c r="F345" s="69"/>
      <c r="G345" s="69"/>
      <c r="H345" s="71"/>
    </row>
    <row r="346" spans="1:8" s="68" customFormat="1" ht="30" x14ac:dyDescent="0.25">
      <c r="A346" s="69" t="s">
        <v>260</v>
      </c>
      <c r="B346" s="69" t="s">
        <v>60</v>
      </c>
      <c r="C346" s="69"/>
      <c r="D346" s="69"/>
      <c r="E346" s="69"/>
      <c r="F346" s="69"/>
      <c r="G346" s="69"/>
      <c r="H346" s="71"/>
    </row>
    <row r="347" spans="1:8" x14ac:dyDescent="0.25">
      <c r="E347" s="15" t="s">
        <v>46</v>
      </c>
      <c r="F347" s="15" t="str">
        <f>IF((COUNT(C342:C346)&lt;&gt;COUNT(F342:F346)),"", ROUND(SUM(F342:F346),2))</f>
        <v/>
      </c>
      <c r="G347" s="14" t="str">
        <f>IF((COUNT(C342:C346)&lt;&gt;COUNT(F342:F346)),"Neužpildytos visų objektų kainos", "")</f>
        <v>Neužpildytos visų objektų kainos</v>
      </c>
    </row>
    <row r="348" spans="1:8" x14ac:dyDescent="0.25">
      <c r="C348" s="74" t="s">
        <v>47</v>
      </c>
      <c r="D348" s="16"/>
      <c r="E348" s="15" t="s">
        <v>48</v>
      </c>
      <c r="F348" s="15" t="str">
        <f>IF(OR(F347="",D348=""),"", ROUND(PRODUCT(D348,F347)/100,2))</f>
        <v/>
      </c>
      <c r="G348" s="14" t="str">
        <f>IF(D348="", "Nurodykite taikomą PVM dydį", "")</f>
        <v>Nurodykite taikomą PVM dydį</v>
      </c>
    </row>
    <row r="349" spans="1:8" x14ac:dyDescent="0.25">
      <c r="E349" s="15" t="s">
        <v>49</v>
      </c>
      <c r="F349" s="15">
        <f>IF(ISBLANK(F348), "", ROUND(SUM(F347:F348),2))</f>
        <v>0</v>
      </c>
    </row>
    <row r="353" spans="1:8" x14ac:dyDescent="0.25">
      <c r="A353" s="12" t="s">
        <v>261</v>
      </c>
      <c r="B353" s="12" t="s">
        <v>262</v>
      </c>
    </row>
    <row r="355" spans="1:8" x14ac:dyDescent="0.25">
      <c r="A355" s="12" t="s">
        <v>27</v>
      </c>
    </row>
    <row r="356" spans="1:8" s="73" customFormat="1" ht="75" x14ac:dyDescent="0.25">
      <c r="A356" s="72" t="s">
        <v>28</v>
      </c>
      <c r="B356" s="72" t="s">
        <v>29</v>
      </c>
      <c r="C356" s="72" t="s">
        <v>30</v>
      </c>
      <c r="D356" s="72" t="s">
        <v>31</v>
      </c>
      <c r="E356" s="72" t="s">
        <v>32</v>
      </c>
      <c r="F356" s="72" t="s">
        <v>33</v>
      </c>
      <c r="G356" s="72" t="s">
        <v>34</v>
      </c>
      <c r="H356" s="72" t="s">
        <v>35</v>
      </c>
    </row>
    <row r="357" spans="1:8" s="68" customFormat="1" x14ac:dyDescent="0.25">
      <c r="A357" s="67" t="s">
        <v>263</v>
      </c>
      <c r="B357" s="67" t="s">
        <v>264</v>
      </c>
      <c r="C357" s="69"/>
      <c r="D357" s="69"/>
      <c r="E357" s="69"/>
      <c r="F357" s="69"/>
      <c r="G357" s="69"/>
      <c r="H357" s="69"/>
    </row>
    <row r="358" spans="1:8" s="68" customFormat="1" x14ac:dyDescent="0.25">
      <c r="A358" s="69" t="s">
        <v>265</v>
      </c>
      <c r="B358" s="69" t="s">
        <v>264</v>
      </c>
      <c r="C358" s="75">
        <v>25</v>
      </c>
      <c r="D358" s="75" t="s">
        <v>39</v>
      </c>
      <c r="E358" s="70"/>
      <c r="F358" s="69" t="str">
        <f>IF(ISBLANK(E358),"", PRODUCT(C358,E358))</f>
        <v/>
      </c>
      <c r="G358" s="71"/>
      <c r="H358" s="69"/>
    </row>
    <row r="359" spans="1:8" s="68" customFormat="1" ht="30" x14ac:dyDescent="0.25">
      <c r="A359" s="69" t="s">
        <v>266</v>
      </c>
      <c r="B359" s="69" t="s">
        <v>267</v>
      </c>
      <c r="C359" s="69"/>
      <c r="D359" s="69"/>
      <c r="E359" s="69"/>
      <c r="F359" s="69"/>
      <c r="G359" s="69"/>
      <c r="H359" s="71"/>
    </row>
    <row r="360" spans="1:8" s="68" customFormat="1" x14ac:dyDescent="0.25">
      <c r="A360" s="69" t="s">
        <v>268</v>
      </c>
      <c r="B360" s="69" t="s">
        <v>269</v>
      </c>
      <c r="C360" s="69"/>
      <c r="D360" s="69"/>
      <c r="E360" s="69"/>
      <c r="F360" s="69"/>
      <c r="G360" s="69"/>
      <c r="H360" s="71"/>
    </row>
    <row r="361" spans="1:8" s="68" customFormat="1" ht="30" x14ac:dyDescent="0.25">
      <c r="A361" s="69" t="s">
        <v>270</v>
      </c>
      <c r="B361" s="69" t="s">
        <v>60</v>
      </c>
      <c r="C361" s="69"/>
      <c r="D361" s="69"/>
      <c r="E361" s="69"/>
      <c r="F361" s="69"/>
      <c r="G361" s="69"/>
      <c r="H361" s="71"/>
    </row>
    <row r="362" spans="1:8" x14ac:dyDescent="0.25">
      <c r="E362" s="15" t="s">
        <v>46</v>
      </c>
      <c r="F362" s="15" t="str">
        <f>IF((COUNT(C358:C361)&lt;&gt;COUNT(F358:F361)),"", ROUND(SUM(F358:F361),2))</f>
        <v/>
      </c>
      <c r="G362" s="14" t="str">
        <f>IF((COUNT(C358:C361)&lt;&gt;COUNT(F358:F361)),"Neužpildytos visų objektų kainos", "")</f>
        <v>Neužpildytos visų objektų kainos</v>
      </c>
    </row>
    <row r="363" spans="1:8" x14ac:dyDescent="0.25">
      <c r="C363" s="74" t="s">
        <v>47</v>
      </c>
      <c r="D363" s="16"/>
      <c r="E363" s="15" t="s">
        <v>48</v>
      </c>
      <c r="F363" s="15" t="str">
        <f>IF(OR(F362="",D363=""),"", ROUND(PRODUCT(D363,F362)/100,2))</f>
        <v/>
      </c>
      <c r="G363" s="14" t="str">
        <f>IF(D363="", "Nurodykite taikomą PVM dydį", "")</f>
        <v>Nurodykite taikomą PVM dydį</v>
      </c>
    </row>
    <row r="364" spans="1:8" x14ac:dyDescent="0.25">
      <c r="E364" s="15" t="s">
        <v>49</v>
      </c>
      <c r="F364" s="15">
        <f>IF(ISBLANK(F363), "", ROUND(SUM(F362:F363),2))</f>
        <v>0</v>
      </c>
    </row>
    <row r="368" spans="1:8" x14ac:dyDescent="0.25">
      <c r="A368" s="12" t="s">
        <v>271</v>
      </c>
      <c r="B368" s="12" t="s">
        <v>272</v>
      </c>
    </row>
    <row r="370" spans="1:8" x14ac:dyDescent="0.25">
      <c r="A370" s="12" t="s">
        <v>27</v>
      </c>
    </row>
    <row r="371" spans="1:8" s="73" customFormat="1" ht="75" x14ac:dyDescent="0.25">
      <c r="A371" s="72" t="s">
        <v>28</v>
      </c>
      <c r="B371" s="72" t="s">
        <v>29</v>
      </c>
      <c r="C371" s="72" t="s">
        <v>30</v>
      </c>
      <c r="D371" s="72" t="s">
        <v>31</v>
      </c>
      <c r="E371" s="72" t="s">
        <v>32</v>
      </c>
      <c r="F371" s="72" t="s">
        <v>33</v>
      </c>
      <c r="G371" s="72" t="s">
        <v>34</v>
      </c>
      <c r="H371" s="72" t="s">
        <v>35</v>
      </c>
    </row>
    <row r="372" spans="1:8" s="68" customFormat="1" x14ac:dyDescent="0.25">
      <c r="A372" s="67" t="s">
        <v>273</v>
      </c>
      <c r="B372" s="67" t="s">
        <v>274</v>
      </c>
      <c r="C372" s="69"/>
      <c r="D372" s="69"/>
      <c r="E372" s="69"/>
      <c r="F372" s="69"/>
      <c r="G372" s="69"/>
      <c r="H372" s="69"/>
    </row>
    <row r="373" spans="1:8" s="68" customFormat="1" x14ac:dyDescent="0.25">
      <c r="A373" s="69" t="s">
        <v>275</v>
      </c>
      <c r="B373" s="69" t="s">
        <v>274</v>
      </c>
      <c r="C373" s="75">
        <v>150</v>
      </c>
      <c r="D373" s="75" t="s">
        <v>39</v>
      </c>
      <c r="E373" s="70"/>
      <c r="F373" s="69" t="str">
        <f>IF(ISBLANK(E373),"", PRODUCT(C373,E373))</f>
        <v/>
      </c>
      <c r="G373" s="71"/>
      <c r="H373" s="69"/>
    </row>
    <row r="374" spans="1:8" s="68" customFormat="1" x14ac:dyDescent="0.25">
      <c r="A374" s="69" t="s">
        <v>276</v>
      </c>
      <c r="B374" s="69" t="s">
        <v>213</v>
      </c>
      <c r="C374" s="69"/>
      <c r="D374" s="69"/>
      <c r="E374" s="69"/>
      <c r="F374" s="69"/>
      <c r="G374" s="69"/>
      <c r="H374" s="71"/>
    </row>
    <row r="375" spans="1:8" s="68" customFormat="1" x14ac:dyDescent="0.25">
      <c r="A375" s="69" t="s">
        <v>277</v>
      </c>
      <c r="B375" s="69" t="s">
        <v>278</v>
      </c>
      <c r="C375" s="69"/>
      <c r="D375" s="69"/>
      <c r="E375" s="69"/>
      <c r="F375" s="69"/>
      <c r="G375" s="69"/>
      <c r="H375" s="71"/>
    </row>
    <row r="376" spans="1:8" s="68" customFormat="1" ht="30" x14ac:dyDescent="0.25">
      <c r="A376" s="69" t="s">
        <v>279</v>
      </c>
      <c r="B376" s="69" t="s">
        <v>60</v>
      </c>
      <c r="C376" s="69"/>
      <c r="D376" s="69"/>
      <c r="E376" s="69"/>
      <c r="F376" s="69"/>
      <c r="G376" s="69"/>
      <c r="H376" s="71"/>
    </row>
    <row r="377" spans="1:8" x14ac:dyDescent="0.25">
      <c r="E377" s="15" t="s">
        <v>46</v>
      </c>
      <c r="F377" s="15" t="str">
        <f>IF((COUNT(C373:C376)&lt;&gt;COUNT(F373:F376)),"", ROUND(SUM(F373:F376),2))</f>
        <v/>
      </c>
      <c r="G377" s="14" t="str">
        <f>IF((COUNT(C373:C376)&lt;&gt;COUNT(F373:F376)),"Neužpildytos visų objektų kainos", "")</f>
        <v>Neužpildytos visų objektų kainos</v>
      </c>
    </row>
    <row r="378" spans="1:8" x14ac:dyDescent="0.25">
      <c r="C378" s="74" t="s">
        <v>47</v>
      </c>
      <c r="D378" s="16"/>
      <c r="E378" s="15" t="s">
        <v>48</v>
      </c>
      <c r="F378" s="15" t="str">
        <f>IF(OR(F377="",D378=""),"", ROUND(PRODUCT(D378,F377)/100,2))</f>
        <v/>
      </c>
      <c r="G378" s="14" t="str">
        <f>IF(D378="", "Nurodykite taikomą PVM dydį", "")</f>
        <v>Nurodykite taikomą PVM dydį</v>
      </c>
    </row>
    <row r="379" spans="1:8" x14ac:dyDescent="0.25">
      <c r="E379" s="15" t="s">
        <v>49</v>
      </c>
      <c r="F379" s="15">
        <f>IF(ISBLANK(F378), "", ROUND(SUM(F377:F378),2))</f>
        <v>0</v>
      </c>
    </row>
    <row r="383" spans="1:8" x14ac:dyDescent="0.25">
      <c r="A383" s="12" t="s">
        <v>280</v>
      </c>
      <c r="B383" s="12" t="s">
        <v>281</v>
      </c>
    </row>
    <row r="385" spans="1:8" x14ac:dyDescent="0.25">
      <c r="A385" s="12" t="s">
        <v>27</v>
      </c>
    </row>
    <row r="386" spans="1:8" s="73" customFormat="1" ht="75" x14ac:dyDescent="0.25">
      <c r="A386" s="72" t="s">
        <v>28</v>
      </c>
      <c r="B386" s="72" t="s">
        <v>29</v>
      </c>
      <c r="C386" s="72" t="s">
        <v>30</v>
      </c>
      <c r="D386" s="72" t="s">
        <v>31</v>
      </c>
      <c r="E386" s="72" t="s">
        <v>32</v>
      </c>
      <c r="F386" s="72" t="s">
        <v>33</v>
      </c>
      <c r="G386" s="72" t="s">
        <v>34</v>
      </c>
      <c r="H386" s="72" t="s">
        <v>35</v>
      </c>
    </row>
    <row r="387" spans="1:8" s="68" customFormat="1" x14ac:dyDescent="0.25">
      <c r="A387" s="67" t="s">
        <v>282</v>
      </c>
      <c r="B387" s="67" t="s">
        <v>283</v>
      </c>
      <c r="C387" s="69"/>
      <c r="D387" s="69"/>
      <c r="E387" s="69"/>
      <c r="F387" s="69"/>
      <c r="G387" s="69"/>
      <c r="H387" s="69"/>
    </row>
    <row r="388" spans="1:8" s="68" customFormat="1" x14ac:dyDescent="0.25">
      <c r="A388" s="69" t="s">
        <v>284</v>
      </c>
      <c r="B388" s="69" t="s">
        <v>283</v>
      </c>
      <c r="C388" s="75">
        <v>1700</v>
      </c>
      <c r="D388" s="75" t="s">
        <v>39</v>
      </c>
      <c r="E388" s="70"/>
      <c r="F388" s="69" t="str">
        <f>IF(ISBLANK(E388),"", PRODUCT(C388,E388))</f>
        <v/>
      </c>
      <c r="G388" s="71"/>
      <c r="H388" s="69"/>
    </row>
    <row r="389" spans="1:8" s="68" customFormat="1" x14ac:dyDescent="0.25">
      <c r="A389" s="69" t="s">
        <v>285</v>
      </c>
      <c r="B389" s="69" t="s">
        <v>286</v>
      </c>
      <c r="C389" s="69"/>
      <c r="D389" s="69"/>
      <c r="E389" s="69"/>
      <c r="F389" s="69"/>
      <c r="G389" s="69"/>
      <c r="H389" s="71"/>
    </row>
    <row r="390" spans="1:8" s="68" customFormat="1" x14ac:dyDescent="0.25">
      <c r="A390" s="69" t="s">
        <v>287</v>
      </c>
      <c r="B390" s="69" t="s">
        <v>288</v>
      </c>
      <c r="C390" s="69"/>
      <c r="D390" s="69"/>
      <c r="E390" s="69"/>
      <c r="F390" s="69"/>
      <c r="G390" s="69"/>
      <c r="H390" s="71"/>
    </row>
    <row r="391" spans="1:8" s="68" customFormat="1" ht="30" x14ac:dyDescent="0.25">
      <c r="A391" s="69" t="s">
        <v>289</v>
      </c>
      <c r="B391" s="69" t="s">
        <v>60</v>
      </c>
      <c r="C391" s="69"/>
      <c r="D391" s="69"/>
      <c r="E391" s="69"/>
      <c r="F391" s="69"/>
      <c r="G391" s="69"/>
      <c r="H391" s="71"/>
    </row>
    <row r="392" spans="1:8" x14ac:dyDescent="0.25">
      <c r="E392" s="15" t="s">
        <v>46</v>
      </c>
      <c r="F392" s="15" t="str">
        <f>IF((COUNT(C388:C391)&lt;&gt;COUNT(F388:F391)),"", ROUND(SUM(F388:F391),2))</f>
        <v/>
      </c>
      <c r="G392" s="14" t="str">
        <f>IF((COUNT(C388:C391)&lt;&gt;COUNT(F388:F391)),"Neužpildytos visų objektų kainos", "")</f>
        <v>Neužpildytos visų objektų kainos</v>
      </c>
    </row>
    <row r="393" spans="1:8" x14ac:dyDescent="0.25">
      <c r="C393" s="74" t="s">
        <v>47</v>
      </c>
      <c r="D393" s="16"/>
      <c r="E393" s="15" t="s">
        <v>48</v>
      </c>
      <c r="F393" s="15" t="str">
        <f>IF(OR(F392="",D393=""),"", ROUND(PRODUCT(D393,F392)/100,2))</f>
        <v/>
      </c>
      <c r="G393" s="14" t="str">
        <f>IF(D393="", "Nurodykite taikomą PVM dydį", "")</f>
        <v>Nurodykite taikomą PVM dydį</v>
      </c>
    </row>
    <row r="394" spans="1:8" x14ac:dyDescent="0.25">
      <c r="E394" s="15" t="s">
        <v>49</v>
      </c>
      <c r="F394" s="15">
        <f>IF(ISBLANK(F393), "", ROUND(SUM(F392:F393),2))</f>
        <v>0</v>
      </c>
    </row>
  </sheetData>
  <sheetProtection algorithmName="SHA-512" hashValue="MEdwMan5lyy+zTW8EZXlJ9MrrN8yjy/3B/yvjhUXq86gFwffbsxkXsCRMpMFH42c/5Acg4LQx5LkhUi5L51Kzw==" saltValue="WviNY9xaogVS4jck18+3BA==" spinCount="100000" sheet="1"/>
  <mergeCells count="29">
    <mergeCell ref="A30:C30"/>
    <mergeCell ref="D30:F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11811023622047245" right="0.11811023622047245" top="0.15748031496062992" bottom="0.15748031496062992" header="0.31496062992125984" footer="0.31496062992125984"/>
  <pageSetup paperSize="9" scale="95"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290</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7"/>
      <c r="B4" s="7"/>
      <c r="C4" s="7"/>
      <c r="D4" s="7"/>
      <c r="E4" s="7"/>
      <c r="F4" s="7"/>
      <c r="G4" s="7"/>
      <c r="H4" s="7"/>
      <c r="I4" s="7"/>
      <c r="J4" s="7"/>
    </row>
    <row r="5" spans="1:11" ht="48" customHeight="1" x14ac:dyDescent="0.25">
      <c r="A5" s="52" t="s">
        <v>291</v>
      </c>
      <c r="B5" s="41"/>
      <c r="C5" s="39" t="s">
        <v>292</v>
      </c>
      <c r="D5" s="40"/>
      <c r="E5" s="41"/>
      <c r="F5" s="39" t="s">
        <v>293</v>
      </c>
      <c r="G5" s="40"/>
      <c r="H5" s="41"/>
      <c r="I5" s="39" t="s">
        <v>294</v>
      </c>
      <c r="J5" s="41"/>
      <c r="K5" s="9" t="s">
        <v>295</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10"/>
      <c r="B16" s="10"/>
      <c r="C16" s="10"/>
      <c r="D16" s="10"/>
      <c r="E16" s="10"/>
      <c r="F16" s="10"/>
      <c r="G16" s="10"/>
      <c r="H16" s="10"/>
      <c r="I16" s="10"/>
      <c r="J16" s="10"/>
      <c r="K16" s="11"/>
    </row>
    <row r="17" spans="1:11" ht="48.95" customHeight="1" x14ac:dyDescent="0.25">
      <c r="A17" s="50" t="s">
        <v>296</v>
      </c>
      <c r="B17" s="27"/>
      <c r="C17" s="27"/>
      <c r="D17" s="27"/>
      <c r="E17" s="27"/>
      <c r="F17" s="27"/>
      <c r="G17" s="27"/>
      <c r="H17" s="27"/>
      <c r="I17" s="27"/>
      <c r="J17" s="27"/>
      <c r="K17" s="27"/>
    </row>
    <row r="18" spans="1:11" ht="15.95" customHeight="1" thickBot="1" x14ac:dyDescent="0.3">
      <c r="A18" s="10"/>
      <c r="B18" s="10"/>
      <c r="C18" s="10"/>
      <c r="D18" s="10"/>
      <c r="E18" s="10"/>
      <c r="F18" s="10"/>
      <c r="G18" s="10"/>
      <c r="H18" s="10"/>
      <c r="I18" s="10"/>
      <c r="J18" s="10"/>
      <c r="K18" s="11"/>
    </row>
    <row r="19" spans="1:11" ht="48.95" customHeight="1" x14ac:dyDescent="0.25">
      <c r="A19" s="52" t="s">
        <v>29</v>
      </c>
      <c r="B19" s="41"/>
      <c r="C19" s="39" t="s">
        <v>292</v>
      </c>
      <c r="D19" s="40"/>
      <c r="E19" s="41"/>
      <c r="F19" s="39" t="s">
        <v>297</v>
      </c>
      <c r="G19" s="40"/>
      <c r="H19" s="41"/>
      <c r="I19" s="60" t="s">
        <v>294</v>
      </c>
      <c r="J19" s="58"/>
      <c r="K19" s="11"/>
    </row>
    <row r="20" spans="1:11" ht="48.95" customHeight="1" x14ac:dyDescent="0.25">
      <c r="A20" s="46"/>
      <c r="B20" s="26"/>
      <c r="C20" s="42"/>
      <c r="D20" s="43"/>
      <c r="E20" s="26"/>
      <c r="F20" s="42"/>
      <c r="G20" s="43"/>
      <c r="H20" s="26"/>
      <c r="I20" s="44"/>
      <c r="J20" s="45"/>
      <c r="K20" s="11"/>
    </row>
    <row r="21" spans="1:11" ht="48.95" customHeight="1" x14ac:dyDescent="0.25">
      <c r="A21" s="46"/>
      <c r="B21" s="26"/>
      <c r="C21" s="42"/>
      <c r="D21" s="43"/>
      <c r="E21" s="26"/>
      <c r="F21" s="42"/>
      <c r="G21" s="43"/>
      <c r="H21" s="26"/>
      <c r="I21" s="44"/>
      <c r="J21" s="45"/>
      <c r="K21" s="11"/>
    </row>
    <row r="22" spans="1:11" ht="48.95" customHeight="1" x14ac:dyDescent="0.25">
      <c r="A22" s="46"/>
      <c r="B22" s="26"/>
      <c r="C22" s="42"/>
      <c r="D22" s="43"/>
      <c r="E22" s="26"/>
      <c r="F22" s="42"/>
      <c r="G22" s="43"/>
      <c r="H22" s="26"/>
      <c r="I22" s="44"/>
      <c r="J22" s="45"/>
      <c r="K22" s="11"/>
    </row>
    <row r="23" spans="1:11" ht="48.95" customHeight="1" x14ac:dyDescent="0.25">
      <c r="A23" s="46"/>
      <c r="B23" s="26"/>
      <c r="C23" s="42"/>
      <c r="D23" s="43"/>
      <c r="E23" s="26"/>
      <c r="F23" s="42"/>
      <c r="G23" s="43"/>
      <c r="H23" s="26"/>
      <c r="I23" s="44"/>
      <c r="J23" s="45"/>
      <c r="K23" s="11"/>
    </row>
    <row r="24" spans="1:11" ht="48.95" customHeight="1" x14ac:dyDescent="0.25">
      <c r="A24" s="46"/>
      <c r="B24" s="26"/>
      <c r="C24" s="42"/>
      <c r="D24" s="43"/>
      <c r="E24" s="26"/>
      <c r="F24" s="42"/>
      <c r="G24" s="43"/>
      <c r="H24" s="26"/>
      <c r="I24" s="44"/>
      <c r="J24" s="45"/>
      <c r="K24" s="11"/>
    </row>
    <row r="25" spans="1:11" ht="48.95" customHeight="1" x14ac:dyDescent="0.25">
      <c r="A25" s="46"/>
      <c r="B25" s="26"/>
      <c r="C25" s="42"/>
      <c r="D25" s="43"/>
      <c r="E25" s="26"/>
      <c r="F25" s="42"/>
      <c r="G25" s="43"/>
      <c r="H25" s="26"/>
      <c r="I25" s="44"/>
      <c r="J25" s="45"/>
      <c r="K25" s="11"/>
    </row>
    <row r="26" spans="1:11" ht="48.95" customHeight="1" x14ac:dyDescent="0.25">
      <c r="A26" s="46"/>
      <c r="B26" s="26"/>
      <c r="C26" s="42"/>
      <c r="D26" s="43"/>
      <c r="E26" s="26"/>
      <c r="F26" s="42"/>
      <c r="G26" s="43"/>
      <c r="H26" s="26"/>
      <c r="I26" s="44"/>
      <c r="J26" s="45"/>
      <c r="K26" s="11"/>
    </row>
    <row r="27" spans="1:11" ht="48.95" customHeight="1" x14ac:dyDescent="0.25">
      <c r="A27" s="46"/>
      <c r="B27" s="26"/>
      <c r="C27" s="42"/>
      <c r="D27" s="43"/>
      <c r="E27" s="26"/>
      <c r="F27" s="42"/>
      <c r="G27" s="43"/>
      <c r="H27" s="26"/>
      <c r="I27" s="44"/>
      <c r="J27" s="45"/>
      <c r="K27" s="11"/>
    </row>
    <row r="28" spans="1:11" ht="48.95" customHeight="1" x14ac:dyDescent="0.25">
      <c r="A28" s="46"/>
      <c r="B28" s="26"/>
      <c r="C28" s="42"/>
      <c r="D28" s="43"/>
      <c r="E28" s="26"/>
      <c r="F28" s="42"/>
      <c r="G28" s="43"/>
      <c r="H28" s="26"/>
      <c r="I28" s="44"/>
      <c r="J28" s="45"/>
      <c r="K28" s="11"/>
    </row>
    <row r="29" spans="1:11" ht="48.95" customHeight="1" x14ac:dyDescent="0.25">
      <c r="A29" s="46"/>
      <c r="B29" s="26"/>
      <c r="C29" s="42"/>
      <c r="D29" s="43"/>
      <c r="E29" s="26"/>
      <c r="F29" s="42"/>
      <c r="G29" s="43"/>
      <c r="H29" s="26"/>
      <c r="I29" s="44"/>
      <c r="J29" s="45"/>
      <c r="K29" s="11"/>
    </row>
    <row r="31" spans="1:11" ht="33" customHeight="1" x14ac:dyDescent="0.25">
      <c r="A31" s="55"/>
      <c r="B31" s="27"/>
      <c r="C31" s="27"/>
      <c r="D31" s="27"/>
      <c r="E31" s="27"/>
      <c r="F31" s="27"/>
      <c r="G31" s="27"/>
      <c r="H31" s="27"/>
      <c r="I31" s="27"/>
      <c r="J31" s="27"/>
    </row>
    <row r="33" spans="1:10" ht="15.95" customHeight="1" x14ac:dyDescent="0.25">
      <c r="A33" s="64" t="s">
        <v>298</v>
      </c>
      <c r="B33" s="27"/>
      <c r="C33" s="27"/>
      <c r="D33" s="27"/>
      <c r="E33" s="27"/>
      <c r="F33" s="27"/>
      <c r="G33" s="27"/>
      <c r="H33" s="27"/>
      <c r="I33" s="27"/>
      <c r="J33" s="27"/>
    </row>
    <row r="34" spans="1:10" ht="15.95" customHeight="1" thickBot="1" x14ac:dyDescent="0.3"/>
    <row r="35" spans="1:10" ht="15.95" customHeight="1" x14ac:dyDescent="0.25">
      <c r="A35" s="8" t="s">
        <v>28</v>
      </c>
      <c r="B35" s="56" t="s">
        <v>299</v>
      </c>
      <c r="C35" s="40"/>
      <c r="D35" s="40"/>
      <c r="E35" s="40"/>
      <c r="F35" s="40"/>
      <c r="G35" s="41"/>
      <c r="H35" s="57" t="s">
        <v>300</v>
      </c>
      <c r="I35" s="40"/>
      <c r="J35" s="58"/>
    </row>
    <row r="36" spans="1:10" ht="48" customHeight="1" x14ac:dyDescent="0.25">
      <c r="A36" s="19" t="s">
        <v>301</v>
      </c>
      <c r="B36" s="48" t="s">
        <v>302</v>
      </c>
      <c r="C36" s="43"/>
      <c r="D36" s="43"/>
      <c r="E36" s="43"/>
      <c r="F36" s="43"/>
      <c r="G36" s="26"/>
      <c r="H36" s="51"/>
      <c r="I36" s="43"/>
      <c r="J36" s="45"/>
    </row>
    <row r="37" spans="1:10" ht="48" customHeight="1" x14ac:dyDescent="0.25">
      <c r="A37" s="19" t="s">
        <v>303</v>
      </c>
      <c r="B37" s="48" t="s">
        <v>304</v>
      </c>
      <c r="C37" s="43"/>
      <c r="D37" s="43"/>
      <c r="E37" s="43"/>
      <c r="F37" s="43"/>
      <c r="G37" s="26"/>
      <c r="H37" s="51"/>
      <c r="I37" s="43"/>
      <c r="J37" s="45"/>
    </row>
    <row r="38" spans="1:10" ht="48" customHeight="1" x14ac:dyDescent="0.25">
      <c r="A38" s="20"/>
      <c r="B38" s="49"/>
      <c r="C38" s="43"/>
      <c r="D38" s="43"/>
      <c r="E38" s="43"/>
      <c r="F38" s="43"/>
      <c r="G38" s="26"/>
      <c r="H38" s="51"/>
      <c r="I38" s="43"/>
      <c r="J38" s="45"/>
    </row>
    <row r="39" spans="1:10" ht="48" customHeight="1" x14ac:dyDescent="0.25">
      <c r="A39" s="20"/>
      <c r="B39" s="49"/>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305</v>
      </c>
      <c r="B48" s="27"/>
      <c r="C48" s="27"/>
      <c r="D48" s="27"/>
      <c r="E48" s="27"/>
      <c r="F48" s="27"/>
      <c r="G48" s="27"/>
      <c r="H48" s="27"/>
      <c r="I48" s="27"/>
      <c r="J48" s="27"/>
    </row>
    <row r="51" spans="1:10" x14ac:dyDescent="0.25">
      <c r="A51" s="47" t="s">
        <v>306</v>
      </c>
      <c r="B51" s="27"/>
      <c r="C51" s="27"/>
      <c r="D51" s="27"/>
      <c r="E51" s="53"/>
      <c r="F51" s="27"/>
      <c r="G51" s="27"/>
      <c r="H51" s="27"/>
      <c r="I51" s="27"/>
      <c r="J51" s="27"/>
    </row>
    <row r="53" spans="1:10" x14ac:dyDescent="0.25">
      <c r="A53" s="47" t="s">
        <v>307</v>
      </c>
      <c r="B53" s="27"/>
      <c r="C53" s="27"/>
      <c r="D53" s="27"/>
      <c r="E53" s="53"/>
      <c r="F53" s="27"/>
      <c r="G53" s="27"/>
      <c r="H53" s="27"/>
      <c r="I53" s="27"/>
      <c r="J53" s="27"/>
    </row>
    <row r="100" spans="1:1" ht="15.75" x14ac:dyDescent="0.25">
      <c r="A100" t="s">
        <v>308</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11811023622047245" right="0.11811023622047245" top="0.15748031496062992" bottom="0.15748031496062992" header="0.31496062992125984" footer="0.31496062992125984"/>
  <pageSetup paperSize="9" scale="7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2025-12-12T10:13:54Z</cp:lastPrinted>
  <dcterms:created xsi:type="dcterms:W3CDTF">2023-04-04T12:16:45Z</dcterms:created>
  <dcterms:modified xsi:type="dcterms:W3CDTF">2025-12-12T12:13:26Z</dcterms:modified>
</cp:coreProperties>
</file>