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rasbuz\Documents\VIENKARTINĖS gruodis 1 dalis P. N.586089\"/>
    </mc:Choice>
  </mc:AlternateContent>
  <xr:revisionPtr revIDLastSave="0" documentId="13_ncr:1_{DAB9ED66-EE0A-45CC-8B9F-8DBE732757D7}"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9" i="1" l="1"/>
  <c r="F560" i="1"/>
  <c r="G568" i="1" s="1"/>
  <c r="G550" i="1"/>
  <c r="F542" i="1"/>
  <c r="G549" i="1" s="1"/>
  <c r="G532" i="1"/>
  <c r="F528" i="1"/>
  <c r="G531" i="1" s="1"/>
  <c r="G518" i="1"/>
  <c r="F512" i="1"/>
  <c r="F517" i="1" s="1"/>
  <c r="F518" i="1" s="1"/>
  <c r="F519" i="1" s="1"/>
  <c r="G502" i="1"/>
  <c r="F498" i="1"/>
  <c r="G501" i="1" s="1"/>
  <c r="G488" i="1"/>
  <c r="G487" i="1"/>
  <c r="F479" i="1"/>
  <c r="F487" i="1" s="1"/>
  <c r="F488" i="1" s="1"/>
  <c r="F489" i="1" s="1"/>
  <c r="G469" i="1"/>
  <c r="F461" i="1"/>
  <c r="G468" i="1" s="1"/>
  <c r="G451" i="1"/>
  <c r="G450" i="1"/>
  <c r="F443" i="1"/>
  <c r="F450" i="1" s="1"/>
  <c r="F451" i="1" s="1"/>
  <c r="F452" i="1" s="1"/>
  <c r="G433" i="1"/>
  <c r="F430" i="1"/>
  <c r="F432" i="1" s="1"/>
  <c r="F433" i="1" s="1"/>
  <c r="F434" i="1" s="1"/>
  <c r="G420" i="1"/>
  <c r="F414" i="1"/>
  <c r="F419" i="1" s="1"/>
  <c r="F420" i="1" s="1"/>
  <c r="F421" i="1" s="1"/>
  <c r="G404" i="1"/>
  <c r="F401" i="1"/>
  <c r="G403" i="1" s="1"/>
  <c r="G391" i="1"/>
  <c r="F382" i="1"/>
  <c r="F390" i="1" s="1"/>
  <c r="F391" i="1" s="1"/>
  <c r="F392" i="1" s="1"/>
  <c r="G372" i="1"/>
  <c r="F364" i="1"/>
  <c r="G371" i="1" s="1"/>
  <c r="G354" i="1"/>
  <c r="F346" i="1"/>
  <c r="F353" i="1" s="1"/>
  <c r="F354" i="1" s="1"/>
  <c r="F355" i="1" s="1"/>
  <c r="G336" i="1"/>
  <c r="F328" i="1"/>
  <c r="G335" i="1" s="1"/>
  <c r="G318" i="1"/>
  <c r="G317" i="1"/>
  <c r="F310" i="1"/>
  <c r="F317" i="1" s="1"/>
  <c r="F318" i="1" s="1"/>
  <c r="F319" i="1" s="1"/>
  <c r="G300" i="1"/>
  <c r="F297" i="1"/>
  <c r="G299" i="1" s="1"/>
  <c r="G287" i="1"/>
  <c r="F275" i="1"/>
  <c r="F286" i="1" s="1"/>
  <c r="F287" i="1" s="1"/>
  <c r="F288" i="1" s="1"/>
  <c r="G265" i="1"/>
  <c r="F257" i="1"/>
  <c r="F264" i="1" s="1"/>
  <c r="F265" i="1" s="1"/>
  <c r="F266" i="1" s="1"/>
  <c r="G247" i="1"/>
  <c r="F241" i="1"/>
  <c r="F246" i="1" s="1"/>
  <c r="F247" i="1" s="1"/>
  <c r="F248" i="1" s="1"/>
  <c r="G231" i="1"/>
  <c r="F225" i="1"/>
  <c r="G230" i="1" s="1"/>
  <c r="G215" i="1"/>
  <c r="F212" i="1"/>
  <c r="F210" i="1"/>
  <c r="F208" i="1"/>
  <c r="F206" i="1"/>
  <c r="F204" i="1"/>
  <c r="G194" i="1"/>
  <c r="F191" i="1"/>
  <c r="F184" i="1"/>
  <c r="G174" i="1"/>
  <c r="F169" i="1"/>
  <c r="F164" i="1"/>
  <c r="F173" i="1" s="1"/>
  <c r="F174" i="1" s="1"/>
  <c r="F175" i="1" s="1"/>
  <c r="F159" i="1"/>
  <c r="G149" i="1"/>
  <c r="F144" i="1"/>
  <c r="F140" i="1"/>
  <c r="G148" i="1" s="1"/>
  <c r="G130" i="1"/>
  <c r="F123" i="1"/>
  <c r="F129" i="1" s="1"/>
  <c r="F130" i="1" s="1"/>
  <c r="F131" i="1" s="1"/>
  <c r="G113" i="1"/>
  <c r="F107" i="1"/>
  <c r="F101" i="1"/>
  <c r="G91" i="1"/>
  <c r="F80" i="1"/>
  <c r="G90" i="1" s="1"/>
  <c r="G70" i="1"/>
  <c r="F65" i="1"/>
  <c r="F61" i="1"/>
  <c r="G69" i="1" s="1"/>
  <c r="G51" i="1"/>
  <c r="F44" i="1"/>
  <c r="F38" i="1"/>
  <c r="G21" i="1"/>
  <c r="F193" i="1" l="1"/>
  <c r="F194" i="1" s="1"/>
  <c r="F195" i="1" s="1"/>
  <c r="G353" i="1"/>
  <c r="G129" i="1"/>
  <c r="F214" i="1"/>
  <c r="F215" i="1" s="1"/>
  <c r="F216" i="1" s="1"/>
  <c r="G419" i="1"/>
  <c r="G286" i="1"/>
  <c r="F112" i="1"/>
  <c r="F113" i="1" s="1"/>
  <c r="F114" i="1" s="1"/>
  <c r="G173" i="1"/>
  <c r="G246" i="1"/>
  <c r="G390" i="1"/>
  <c r="G517" i="1"/>
  <c r="F69" i="1"/>
  <c r="F70" i="1" s="1"/>
  <c r="F71" i="1" s="1"/>
  <c r="G214" i="1"/>
  <c r="F549" i="1"/>
  <c r="F550" i="1" s="1"/>
  <c r="F551" i="1" s="1"/>
  <c r="G50" i="1"/>
  <c r="F50" i="1"/>
  <c r="F51" i="1" s="1"/>
  <c r="F52" i="1" s="1"/>
  <c r="F230" i="1"/>
  <c r="F231" i="1" s="1"/>
  <c r="F232" i="1" s="1"/>
  <c r="F299" i="1"/>
  <c r="F300" i="1" s="1"/>
  <c r="F301" i="1" s="1"/>
  <c r="F335" i="1"/>
  <c r="F336" i="1" s="1"/>
  <c r="F337" i="1" s="1"/>
  <c r="F371" i="1"/>
  <c r="F372" i="1" s="1"/>
  <c r="F373" i="1" s="1"/>
  <c r="F403" i="1"/>
  <c r="F404" i="1" s="1"/>
  <c r="F405" i="1" s="1"/>
  <c r="F468" i="1"/>
  <c r="F469" i="1" s="1"/>
  <c r="F470" i="1" s="1"/>
  <c r="F501" i="1"/>
  <c r="F502" i="1" s="1"/>
  <c r="F503" i="1" s="1"/>
  <c r="F531" i="1"/>
  <c r="F532" i="1" s="1"/>
  <c r="F533" i="1" s="1"/>
  <c r="F568" i="1"/>
  <c r="F569" i="1" s="1"/>
  <c r="F570" i="1" s="1"/>
  <c r="F90" i="1"/>
  <c r="F91" i="1" s="1"/>
  <c r="F92" i="1" s="1"/>
  <c r="G112" i="1"/>
  <c r="F148" i="1"/>
  <c r="F149" i="1" s="1"/>
  <c r="F150" i="1" s="1"/>
  <c r="G193" i="1"/>
  <c r="G264" i="1"/>
  <c r="G432" i="1"/>
</calcChain>
</file>

<file path=xl/sharedStrings.xml><?xml version="1.0" encoding="utf-8"?>
<sst xmlns="http://schemas.openxmlformats.org/spreadsheetml/2006/main" count="1024" uniqueCount="529">
  <si>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</si>
  <si>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</si>
  <si>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</si>
  <si>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</si>
  <si>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</si>
  <si>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</si>
  <si>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</si>
  <si>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</si>
  <si>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</si>
  <si>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</si>
  <si>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</si>
  <si>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</si>
  <si>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</si>
  <si>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</si>
  <si>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</si>
  <si>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</si>
  <si>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</si>
  <si>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</si>
  <si>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</si>
  <si>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</si>
  <si>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</si>
  <si>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</si>
  <si>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</si>
  <si>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</si>
  <si>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</si>
  <si>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</si>
  <si>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CENTRINĖS VENOS 1 KANALO KATETERIŲ RINKINIAI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</si>
  <si>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</si>
  <si>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</si>
  <si>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</si>
  <si>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</si>
  <si>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</si>
  <si>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</si>
  <si>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</si>
  <si>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</si>
  <si>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</si>
  <si>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</si>
  <si>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Centrinės venos 1 kanalo kateterių rinkiniai</t>
  </si>
  <si>
    <t>1.1.</t>
  </si>
  <si>
    <t>Centrinės venos 1 kanalo kateterio rinkinys</t>
  </si>
  <si>
    <t>vnt</t>
  </si>
  <si>
    <t>1.1.1.</t>
  </si>
  <si>
    <t>Kateteris 14G, 20cm (± 0,5cm) ilgio</t>
  </si>
  <si>
    <t>1.1.2.</t>
  </si>
  <si>
    <t>RO kontrastinis, graduotas, minkštas, atraumatinis galiukas</t>
  </si>
  <si>
    <t>1.1.3.</t>
  </si>
  <si>
    <t>Metalinis pravedėjas atsparus persilenkimui pagamintas iš nitinolio ar lygiavertės medžiagos 0,81mm(+/-0,1mm) x 60cm (± 10cm), J tipo su minkštu galu</t>
  </si>
  <si>
    <t>1.1.4.</t>
  </si>
  <si>
    <t>Punkcinė adata 18Ga</t>
  </si>
  <si>
    <t>1.1.5.</t>
  </si>
  <si>
    <t>Dilatatorius, kateterio spaustukas, fiksatorius</t>
  </si>
  <si>
    <t>1.2.</t>
  </si>
  <si>
    <t>1.2.1.</t>
  </si>
  <si>
    <t>Kateteris 16G, 20cm (± 0,5cm) ilgio</t>
  </si>
  <si>
    <t>1.2.2.</t>
  </si>
  <si>
    <t>1.2.3.</t>
  </si>
  <si>
    <t>1.2.4.</t>
  </si>
  <si>
    <t>1.2.5.</t>
  </si>
  <si>
    <t>Suma be PVM</t>
  </si>
  <si>
    <t>Taikomas PVM dydis (%)</t>
  </si>
  <si>
    <t>PVM suma</t>
  </si>
  <si>
    <t>Suma su PVM</t>
  </si>
  <si>
    <t>2. DALIS</t>
  </si>
  <si>
    <t>ADATOS NERVINIŲ REZGINIŲ ANESTEZIJAI</t>
  </si>
  <si>
    <t>2.</t>
  </si>
  <si>
    <t>Adatos nervinių rezginių anestezijai</t>
  </si>
  <si>
    <t>2.1.</t>
  </si>
  <si>
    <t>2.1.1.</t>
  </si>
  <si>
    <t>Adatos nervinių rezginių anestezijai skirtos darbui su stimuliacijos aparatu</t>
  </si>
  <si>
    <t>2.1.2.</t>
  </si>
  <si>
    <t>Matmenys 0,7mm x 50mm ± 2 mm</t>
  </si>
  <si>
    <t>2.1.3.</t>
  </si>
  <si>
    <t>Ne mažesnis kaip 28 laipsnių adatos nuopjovos kampas</t>
  </si>
  <si>
    <t>2.2.</t>
  </si>
  <si>
    <t xml:space="preserve">Adatos nervinių rezginių anestezijai </t>
  </si>
  <si>
    <t>2.2.1.</t>
  </si>
  <si>
    <t>2.2.2.</t>
  </si>
  <si>
    <t>Matmenys 0,8mm x 100mm  ± 2 mm</t>
  </si>
  <si>
    <t>2.2.3.</t>
  </si>
  <si>
    <t>3. DALIS</t>
  </si>
  <si>
    <t xml:space="preserve">RINKINYS PERKUTANINIS NEFROSTOMINIS DRENAVIMO </t>
  </si>
  <si>
    <t>3.</t>
  </si>
  <si>
    <t xml:space="preserve">Rinkinys perkutaninis nefrostominis drenavimo </t>
  </si>
  <si>
    <t>3.1.</t>
  </si>
  <si>
    <t>3.1.1.</t>
  </si>
  <si>
    <t>Fr8</t>
  </si>
  <si>
    <t>3.1.2.</t>
  </si>
  <si>
    <t>Kateteris pigtail ar lygiaverčio tipo</t>
  </si>
  <si>
    <t>3.1.3.</t>
  </si>
  <si>
    <t>Rinkinį sudaro: rentgenokontrastinis kateteris su metaliniu stiletu, 30 cm (± 1cm) ilgio</t>
  </si>
  <si>
    <t>3.1.4.</t>
  </si>
  <si>
    <t>Chiba tipo arba lygiaverčio tipo adata, echogenišku galiuku 18G/20cm (±0,5cm)</t>
  </si>
  <si>
    <t>3.1.5.</t>
  </si>
  <si>
    <t>Punkcinė adata 18G/20cm echogeniškas galas (±0,5cm)</t>
  </si>
  <si>
    <t>3.1.6.</t>
  </si>
  <si>
    <t>Viela - gidas 0,035 - 0,038“</t>
  </si>
  <si>
    <t>3.1.7.</t>
  </si>
  <si>
    <t>Plėtėjų rinkinys</t>
  </si>
  <si>
    <t>3.1.8.</t>
  </si>
  <si>
    <t>Šlapimo maišo jungtis, šlapimo maišas, užlaikymo diskas</t>
  </si>
  <si>
    <t>3.1.9.</t>
  </si>
  <si>
    <t>Kateterizavimo trukmė daugiau arba lygu 4 mėnesiai</t>
  </si>
  <si>
    <t>4. DALIS</t>
  </si>
  <si>
    <t>ZONDAI DUODENALINIAI</t>
  </si>
  <si>
    <t>4.</t>
  </si>
  <si>
    <t>Zondai duodenaliniai</t>
  </si>
  <si>
    <t>4.1.</t>
  </si>
  <si>
    <t>4.1.1.</t>
  </si>
  <si>
    <t>Zondas duodenalinis CH16</t>
  </si>
  <si>
    <t>4.1.2.</t>
  </si>
  <si>
    <t>Rentgenokontrastis.  Vienkartinis. Sterilus</t>
  </si>
  <si>
    <t>4.1.3.</t>
  </si>
  <si>
    <t>Zondo ilgis 120 cm (± 10 cm). Su ilgio atžymomis</t>
  </si>
  <si>
    <t>4.1.4.</t>
  </si>
  <si>
    <t xml:space="preserve">Be latekso, iš PVC </t>
  </si>
  <si>
    <t>4.1.5.</t>
  </si>
  <si>
    <t>Su 4 skylutėmis šonuose. Zondas turi būti su kamšteliu</t>
  </si>
  <si>
    <t>4.2.</t>
  </si>
  <si>
    <t>Zondas duodenalinis CH18</t>
  </si>
  <si>
    <t>4.2.1.</t>
  </si>
  <si>
    <t>4.2.2.</t>
  </si>
  <si>
    <t>4.2.3.</t>
  </si>
  <si>
    <t>Be latekso, iš PVC</t>
  </si>
  <si>
    <t>4.2.4.</t>
  </si>
  <si>
    <t>5. DALIS</t>
  </si>
  <si>
    <t xml:space="preserve">ZONDAS BLEKMORO </t>
  </si>
  <si>
    <t>5.</t>
  </si>
  <si>
    <t xml:space="preserve">Zondas Blekmoro </t>
  </si>
  <si>
    <t>5.1.</t>
  </si>
  <si>
    <t>5.1.1.</t>
  </si>
  <si>
    <t>CH18</t>
  </si>
  <si>
    <t>5.1.2.</t>
  </si>
  <si>
    <t>PVC ar lygiavertės medžiagos vamzdelis, 3 kanalai</t>
  </si>
  <si>
    <t>5.1.3.</t>
  </si>
  <si>
    <t>Proksimalinis galas piltuvėlio formos. Distalinis galas su ertmėm praplovimui</t>
  </si>
  <si>
    <t>5.1.4.</t>
  </si>
  <si>
    <t>2 latekso balionai</t>
  </si>
  <si>
    <t>5.1.5.</t>
  </si>
  <si>
    <t>Radiokontrastiniai žymenys balionų pradžiose ir galuose</t>
  </si>
  <si>
    <t>6. DALIS</t>
  </si>
  <si>
    <t>KATETERIS TROKAR TIPO SU TROKARU</t>
  </si>
  <si>
    <t>6.</t>
  </si>
  <si>
    <t>Kateteris Trokar tipo su trokaru</t>
  </si>
  <si>
    <t>6.1.</t>
  </si>
  <si>
    <t xml:space="preserve">Kateteris Trokar tipo su trokaru </t>
  </si>
  <si>
    <t>6.1.1.</t>
  </si>
  <si>
    <t xml:space="preserve">CH16 </t>
  </si>
  <si>
    <t>6.1.2.</t>
  </si>
  <si>
    <t>Su metaliniu trokaru</t>
  </si>
  <si>
    <t>6.1.3.</t>
  </si>
  <si>
    <t>Trokarinis kateteris neaštriu galu</t>
  </si>
  <si>
    <t>6.2.</t>
  </si>
  <si>
    <t>6.2.1.</t>
  </si>
  <si>
    <t>CH24</t>
  </si>
  <si>
    <t>6.2.2.</t>
  </si>
  <si>
    <t>6.2.3.</t>
  </si>
  <si>
    <t>7. DALIS</t>
  </si>
  <si>
    <t>AKTYVAUS DRENAZO SURINKĖJAS</t>
  </si>
  <si>
    <t>7.</t>
  </si>
  <si>
    <t>Aktyvaus drenazo surinkėjas</t>
  </si>
  <si>
    <t>7.1.</t>
  </si>
  <si>
    <t>7.1.1.</t>
  </si>
  <si>
    <t>Gofruotas</t>
  </si>
  <si>
    <t>7.1.2.</t>
  </si>
  <si>
    <t>500ml (± 50 ml) tūrio</t>
  </si>
  <si>
    <t>7.1.3.</t>
  </si>
  <si>
    <t>Vamzdelio ilgis 1,2m (+/- 5cm)</t>
  </si>
  <si>
    <t>7.1.4.</t>
  </si>
  <si>
    <t>Sterili, dviguba pakuotė</t>
  </si>
  <si>
    <t>7.2.</t>
  </si>
  <si>
    <t>7.2.1.</t>
  </si>
  <si>
    <t>7.2.2.</t>
  </si>
  <si>
    <t>250ml (± 50 ml) tūrio</t>
  </si>
  <si>
    <t>7.2.3.</t>
  </si>
  <si>
    <t>7.2.4.</t>
  </si>
  <si>
    <t>7.3.</t>
  </si>
  <si>
    <t>Drenas</t>
  </si>
  <si>
    <t>7.3.1.</t>
  </si>
  <si>
    <t>7.3.2.</t>
  </si>
  <si>
    <t>Perforuotas</t>
  </si>
  <si>
    <t>7.3.3.</t>
  </si>
  <si>
    <t>50 cm (+/- 2cm)</t>
  </si>
  <si>
    <t>8. DALIS</t>
  </si>
  <si>
    <t>ADATOS PROSTATOS BIOPSIJOS</t>
  </si>
  <si>
    <t>8.</t>
  </si>
  <si>
    <t>Adatos prostatos biopsijos</t>
  </si>
  <si>
    <t>8.1.</t>
  </si>
  <si>
    <t xml:space="preserve">Adatos prostatos biopsijos </t>
  </si>
  <si>
    <t>8.1.1.</t>
  </si>
  <si>
    <t>16G x 250mm (± 2mm)</t>
  </si>
  <si>
    <t>8.1.2.</t>
  </si>
  <si>
    <t>Adatos biopsijoms, techniškai suderintos su daugkartinio naudojimo šaudykle.</t>
  </si>
  <si>
    <t>8.1.3.</t>
  </si>
  <si>
    <t>Vienkartinės sterilios</t>
  </si>
  <si>
    <t>8.1.4.</t>
  </si>
  <si>
    <t>Su gylio žymenimis, sužymėtais ne mažiau kas 1 cm</t>
  </si>
  <si>
    <t>8.1.5.</t>
  </si>
  <si>
    <t>Pravedėjo kamštelis su adatos pozicijos indikatoriumi</t>
  </si>
  <si>
    <t>8.1.6.</t>
  </si>
  <si>
    <t>Biopsinė kamera, tinkanti paimti 15 - 22mm mėginius</t>
  </si>
  <si>
    <t>8.2.</t>
  </si>
  <si>
    <t>Biopsijos šaudyklė tinkama pasiūlytoms prostatos biopsijos adatoms</t>
  </si>
  <si>
    <t>8.2.1.</t>
  </si>
  <si>
    <t>Biopsijos šaudyklę perkančiajai organizacijai pateikti panaudai</t>
  </si>
  <si>
    <t>9. DALIS</t>
  </si>
  <si>
    <t>RINKINIAI TRACHEOSTOMINIAI</t>
  </si>
  <si>
    <t>9.</t>
  </si>
  <si>
    <t>Rinkiniai tracheostominiai</t>
  </si>
  <si>
    <t>9.1.</t>
  </si>
  <si>
    <t xml:space="preserve">Rinkiniai tracheostominiai </t>
  </si>
  <si>
    <t>9.1.1.</t>
  </si>
  <si>
    <t>Rinkinys tracheostominis D7</t>
  </si>
  <si>
    <t>9.2.</t>
  </si>
  <si>
    <t>Rinkinys tracheostominis</t>
  </si>
  <si>
    <t>9.2.1.</t>
  </si>
  <si>
    <t>Rinkinys tracheostominis D7,5</t>
  </si>
  <si>
    <t>9.3.</t>
  </si>
  <si>
    <t xml:space="preserve">Rinkinys tracheostominis </t>
  </si>
  <si>
    <t>9.3.1.</t>
  </si>
  <si>
    <t>Rinkinys tracheostominis D8</t>
  </si>
  <si>
    <t>9.4.</t>
  </si>
  <si>
    <t>9.4.1.</t>
  </si>
  <si>
    <t>Rinkinys tracheostominis D8,5</t>
  </si>
  <si>
    <t>9.5.</t>
  </si>
  <si>
    <t>9.5.1.</t>
  </si>
  <si>
    <t>Rinkinys tracheostominis D9</t>
  </si>
  <si>
    <t>10. DALIS</t>
  </si>
  <si>
    <t>ADATOS SPINALINĖS</t>
  </si>
  <si>
    <t>10.</t>
  </si>
  <si>
    <t>Adatos spinalinės</t>
  </si>
  <si>
    <t>10.1.</t>
  </si>
  <si>
    <t xml:space="preserve">Adatos spinalinės </t>
  </si>
  <si>
    <t>10.1.1.</t>
  </si>
  <si>
    <t>G26 0,40-0,45 x 88-90 mm</t>
  </si>
  <si>
    <t>10.1.2.</t>
  </si>
  <si>
    <t>Adatos pieštuko formos, buku galu</t>
  </si>
  <si>
    <t>10.1.3.</t>
  </si>
  <si>
    <t>Nuopjovos kraštai užapvalinti, anga šone su intradiuseriu (nukreipėju)</t>
  </si>
  <si>
    <t>10.1.4.</t>
  </si>
  <si>
    <t>Skaidria elipsės formos jungtimi ir prizmės formos likvoro indikatoriumi, gerai matomu visose plokštumose</t>
  </si>
  <si>
    <t>11. DALIS</t>
  </si>
  <si>
    <t>11.</t>
  </si>
  <si>
    <t>11.1.</t>
  </si>
  <si>
    <t>11.1.1.</t>
  </si>
  <si>
    <t>G27 0,40-0,45 x 88-90 mm</t>
  </si>
  <si>
    <t>11.1.2.</t>
  </si>
  <si>
    <t>11.1.3.</t>
  </si>
  <si>
    <t>11.1.4.</t>
  </si>
  <si>
    <t>12. DALIS</t>
  </si>
  <si>
    <t xml:space="preserve">SPINALINĖ ADATA PIEŠTUKINIO TIPO </t>
  </si>
  <si>
    <t>12.</t>
  </si>
  <si>
    <t xml:space="preserve">Spinalinė adata pieštukinio tipo </t>
  </si>
  <si>
    <t>12.1.</t>
  </si>
  <si>
    <t>12.1.1.</t>
  </si>
  <si>
    <t>Vienkartinė sterili. Atraumatinis pieštukinio tipo adatos galiukas</t>
  </si>
  <si>
    <t>12.1.2.</t>
  </si>
  <si>
    <t>Nupoliruotas vidinis ir išorinis kaniulės paviršius</t>
  </si>
  <si>
    <t>12.1.3.</t>
  </si>
  <si>
    <t>Šoninis atvėrimas maksimaliai pritrauktas prie kaniulės galiuko greitam likvoro patekimui</t>
  </si>
  <si>
    <t>12.1.4.</t>
  </si>
  <si>
    <t>Skaidrus laikiklis su padidinimo efektu greitai likvoro indikacijai</t>
  </si>
  <si>
    <t>12.1.5.</t>
  </si>
  <si>
    <t>Spalvotas dydžių kodavimas su nurodytu dydžiu ne tik G bet ir milimetrais (mm)</t>
  </si>
  <si>
    <t>12.1.6.</t>
  </si>
  <si>
    <t>Dydžiai: 25G x 90mm; 25G x 120mm; 27G x 90mm; 27G x 120mm; 29G x 90mm. Pasirinktinai užsakymo metu</t>
  </si>
  <si>
    <t>13. DALIS</t>
  </si>
  <si>
    <t>RINKINYS EPIDIŪRINEI ANESTEZIJAI</t>
  </si>
  <si>
    <t>13.</t>
  </si>
  <si>
    <t>Rinkinys epidiūrinei anestezijai</t>
  </si>
  <si>
    <t>13.1.</t>
  </si>
  <si>
    <t>13.1.1.</t>
  </si>
  <si>
    <t>Sterilus</t>
  </si>
  <si>
    <t>13.1.2.</t>
  </si>
  <si>
    <t>Rinkinio sudėtis: Touhy tipo arba lygiaverčio tipo adata 18G 80mm (±2mm)</t>
  </si>
  <si>
    <t>13.1.3.</t>
  </si>
  <si>
    <t>Kateteris iš poliamido, su sujungikliu „click“ tipo</t>
  </si>
  <si>
    <t>13.1.4.</t>
  </si>
  <si>
    <t>Graduotas, su užapvalintu, atrauminiu galu, su šoninėmis skylutėmis</t>
  </si>
  <si>
    <t>13.1.5.</t>
  </si>
  <si>
    <t>Rentgenokontrastinis</t>
  </si>
  <si>
    <t>13.1.6.</t>
  </si>
  <si>
    <t>Su nukreipėju</t>
  </si>
  <si>
    <t>13.1.7.</t>
  </si>
  <si>
    <t>Kateterio sujungiklis</t>
  </si>
  <si>
    <t>13.1.8.</t>
  </si>
  <si>
    <t>Be latekso komponentų</t>
  </si>
  <si>
    <t>13.1.9.</t>
  </si>
  <si>
    <t>10ml (±2ml) LOR švirkštas</t>
  </si>
  <si>
    <t>13.1.10.</t>
  </si>
  <si>
    <t>Antibakterinis filtras; filtro porų dydis 0,2µm, filtro fiksatorius, atlaiko iki 7 barų slėgį</t>
  </si>
  <si>
    <t>14. DALIS</t>
  </si>
  <si>
    <t>RINKINYS INTRAVENINIO VAISTŲ SKYRIMO</t>
  </si>
  <si>
    <t>14.</t>
  </si>
  <si>
    <t>Rinkinys intraveninio vaistų skyrimo</t>
  </si>
  <si>
    <t>14.1.</t>
  </si>
  <si>
    <t>14.1.1.</t>
  </si>
  <si>
    <t>Skirtas infuzijai naudojant B.Braun Melsungen Infuzomat Space 8703050 siurblius 250cm (±5cm) ilgio</t>
  </si>
  <si>
    <t>15. DALIS</t>
  </si>
  <si>
    <t>PIEŠTUKINIO TIPO ADATA</t>
  </si>
  <si>
    <t>15.</t>
  </si>
  <si>
    <t>Pieštukinio tipo adata</t>
  </si>
  <si>
    <t>15.1.</t>
  </si>
  <si>
    <t xml:space="preserve">Pieštukinio tipo adata </t>
  </si>
  <si>
    <t>15.1.1.</t>
  </si>
  <si>
    <t xml:space="preserve"> G25 arba G26 88-90mm</t>
  </si>
  <si>
    <t>15.1.2.</t>
  </si>
  <si>
    <t>Visiškai atraumatinė; nupoliruotas vidinis ir išorinis kaniulės paviršius</t>
  </si>
  <si>
    <t>15.1.3.</t>
  </si>
  <si>
    <t>15.1.4.</t>
  </si>
  <si>
    <t>Užapvalinti atraumatiniai atvėrimo kraštai, saugantys pacientą nuo traumavimo ir atplaišų į kaniulę patekimo, su padidinimo efektu kaniulės laikiklyje greitai likvoro indikacijai</t>
  </si>
  <si>
    <t>15.1.5.</t>
  </si>
  <si>
    <t>Spalvotas dydžių kodavimas su nurodytu dydžiu ne tik G, bet ir milimetrais</t>
  </si>
  <si>
    <t>15.1.6.</t>
  </si>
  <si>
    <t>16. DALIS</t>
  </si>
  <si>
    <t xml:space="preserve">PIEŠTUKINIO TIPO ADATA </t>
  </si>
  <si>
    <t>16.</t>
  </si>
  <si>
    <t>16.1.</t>
  </si>
  <si>
    <t>16.1.1.</t>
  </si>
  <si>
    <t>G27 88-90mm</t>
  </si>
  <si>
    <t>16.1.2.</t>
  </si>
  <si>
    <t>16.1.3.</t>
  </si>
  <si>
    <t>16.1.4.</t>
  </si>
  <si>
    <t>16.1.5.</t>
  </si>
  <si>
    <t>16.1.6.</t>
  </si>
  <si>
    <t>17. DALIS</t>
  </si>
  <si>
    <t>CENTRINĖS VENOS KATETERIAI TRIKANALIAI</t>
  </si>
  <si>
    <t>17.</t>
  </si>
  <si>
    <t>Centrinės venos kateteriai trikanaliai</t>
  </si>
  <si>
    <t>17.1.</t>
  </si>
  <si>
    <t>17.1.1.</t>
  </si>
  <si>
    <t>Su integruotais beadatiniais konektoriais – 16G/ 18G/ 18G trikanalis</t>
  </si>
  <si>
    <t>17.1.2.</t>
  </si>
  <si>
    <t>Rinkinio sudėtis: poliuretaninis arba lygiavertis kateteris su integruotais beadatiniais konektoriais. Konektoriai su silikonine arba lygiaverte membrana, kuri automatiškai užsiveria nuo oro embolijos bei infekcijų patekimo</t>
  </si>
  <si>
    <t>17.1.3.</t>
  </si>
  <si>
    <t>Kateterio atšakos skirtingų spalvų, viena atšaka skirta kontrasto infuzijoms.</t>
  </si>
  <si>
    <t>17.1.4.</t>
  </si>
  <si>
    <t>20cm (±2 cm)</t>
  </si>
  <si>
    <t>17.1.5.</t>
  </si>
  <si>
    <t>Viela - pravedėjas, atspari perlekimui, pagaminta iš nitimolio ar lygiavertės medžiagos, su atžymomis</t>
  </si>
  <si>
    <t>17.1.6.</t>
  </si>
  <si>
    <t>Rinkinyje turi būti: Dilatatorius, Raulerso tipo arba lygiaverčio tipo švirkštas arba V-tipo adata, skalpelis, tvirtinimo sparnelis, punkcinė adata</t>
  </si>
  <si>
    <t>18. DALIS</t>
  </si>
  <si>
    <t xml:space="preserve">KATETERIS URETERINIS </t>
  </si>
  <si>
    <t>18.</t>
  </si>
  <si>
    <t xml:space="preserve">Kateteris ureterinis </t>
  </si>
  <si>
    <t>18.1.</t>
  </si>
  <si>
    <t>18.1.1.</t>
  </si>
  <si>
    <t>Fr5</t>
  </si>
  <si>
    <t>18.1.2.</t>
  </si>
  <si>
    <t>Pagamintas iš poliamido  ar lygiavertės medžiagos, rengenokontrastinis</t>
  </si>
  <si>
    <t>18.1.3.</t>
  </si>
  <si>
    <t>Su metaliniu stiletu, sugraduotas</t>
  </si>
  <si>
    <t>18.1.4.</t>
  </si>
  <si>
    <t>Su dviem darbiniais galais (vienas galas atviras, konuso formos, kitas galas atviras Tiemann tipo)</t>
  </si>
  <si>
    <t>18.1.5.</t>
  </si>
  <si>
    <t>70 cm (± 2cm) ilgio</t>
  </si>
  <si>
    <t>18.1.6.</t>
  </si>
  <si>
    <t>Adapteris kontrastinės medžiagos sušvirkštimui</t>
  </si>
  <si>
    <t>19. DALIS</t>
  </si>
  <si>
    <t>19.</t>
  </si>
  <si>
    <t>19.1.</t>
  </si>
  <si>
    <t>19.1.1.</t>
  </si>
  <si>
    <t>Fr6</t>
  </si>
  <si>
    <t>19.1.2.</t>
  </si>
  <si>
    <t>19.1.3.</t>
  </si>
  <si>
    <t>19.1.4.</t>
  </si>
  <si>
    <t>Su metaliniu ar lygiaverčiu stiletu, sugraduotas</t>
  </si>
  <si>
    <t>19.1.5.</t>
  </si>
  <si>
    <t>Su dviem darbiniais galais (vienas galas atviras, konuso formos, kitas galas atviras Tiemann ar lygiaverčio tipo)</t>
  </si>
  <si>
    <t>19.1.6.</t>
  </si>
  <si>
    <t>19.1.7.</t>
  </si>
  <si>
    <t>20. DALIS</t>
  </si>
  <si>
    <t>BIOPSINIO KANALO VOŽTUVAS</t>
  </si>
  <si>
    <t>20.</t>
  </si>
  <si>
    <t>Biopsinio kanalo vožtuvas</t>
  </si>
  <si>
    <t>20.1.</t>
  </si>
  <si>
    <t>20.1.1.</t>
  </si>
  <si>
    <t>Sterilus, vienkartinis , skirtas videobronchoskopui OLYMPUS</t>
  </si>
  <si>
    <t>21. DALIS</t>
  </si>
  <si>
    <t>INJEKTORIUS</t>
  </si>
  <si>
    <t>21.</t>
  </si>
  <si>
    <t>Injektorius</t>
  </si>
  <si>
    <t>21.1.</t>
  </si>
  <si>
    <t>21.1.1.</t>
  </si>
  <si>
    <t>Vienkartinis, sterilus</t>
  </si>
  <si>
    <t>21.1.2.</t>
  </si>
  <si>
    <t>Ilgis 2300-2400mm</t>
  </si>
  <si>
    <t>21.1.3.</t>
  </si>
  <si>
    <t>Adatos skersmuo 0,6mm (23G), adatos ilgis ne daugiau 5mm</t>
  </si>
  <si>
    <t>21.1.4.</t>
  </si>
  <si>
    <t>Tinkantis kanalui 2,8mm diametro</t>
  </si>
  <si>
    <t>22. DALIS</t>
  </si>
  <si>
    <t>LAŠINĖS SISTEMOS</t>
  </si>
  <si>
    <t>22.</t>
  </si>
  <si>
    <t>Lašinės sistemos</t>
  </si>
  <si>
    <t>22.1.</t>
  </si>
  <si>
    <t xml:space="preserve">Lašinės sistemos  </t>
  </si>
  <si>
    <t>22.1.1.</t>
  </si>
  <si>
    <t xml:space="preserve">Lašinės sistemos  tūrinei infuzinei pompai DF-12M </t>
  </si>
  <si>
    <t>23. DALIS</t>
  </si>
  <si>
    <t>AMBU MAIŠO RINKINYS</t>
  </si>
  <si>
    <t>23.</t>
  </si>
  <si>
    <t>Ambu maišo rinkinys</t>
  </si>
  <si>
    <t>23.1.</t>
  </si>
  <si>
    <t>23.1.1.</t>
  </si>
  <si>
    <t>Suaugusiems</t>
  </si>
  <si>
    <t>23.1.2.</t>
  </si>
  <si>
    <t>Kliniškai švarus. Pilnai paruoštas naudojimui</t>
  </si>
  <si>
    <t>23.1.3.</t>
  </si>
  <si>
    <t>Gaminio sudėtyje nėra latekso</t>
  </si>
  <si>
    <t>23.1.4.</t>
  </si>
  <si>
    <t>Su 360 laipsnių kampu besisukančia paciento jungtimi</t>
  </si>
  <si>
    <t>23.1.5.</t>
  </si>
  <si>
    <t>Deguonies vamzdelis- ne lygiasienis, su specialiu vidiniu profiliu, atsijungia nuo rezervinio maišo, jungtis kūginė</t>
  </si>
  <si>
    <t>23.1.6.</t>
  </si>
  <si>
    <t>Komplekto sudėtis: 5 dydžio kaukė, 3m (± 10cm) deguonies vamzdelis, 1700 ml (± 10ml) talpos maišas, papildomas rezervuaras deguoniui</t>
  </si>
  <si>
    <t>24. DALIS</t>
  </si>
  <si>
    <t>24.</t>
  </si>
  <si>
    <t>24.1.</t>
  </si>
  <si>
    <t>24.1.1.</t>
  </si>
  <si>
    <t>Naujagimiams</t>
  </si>
  <si>
    <t>24.1.2.</t>
  </si>
  <si>
    <t>24.1.3.</t>
  </si>
  <si>
    <t>24.1.4.</t>
  </si>
  <si>
    <t>24.1.5.</t>
  </si>
  <si>
    <t>24.1.6.</t>
  </si>
  <si>
    <t>Komplekto sudėtis: 3 dydžio kaukė, 3m (± 10cm) deguonies vamzdelis, 300 ml  (± 5 ml) talpos maišas, numetimo vožtuvas atsidarantis esant 40cm H2O stulpelio; papildomas rezervuaras deguoniui.</t>
  </si>
  <si>
    <t>25. DALIS</t>
  </si>
  <si>
    <t xml:space="preserve">AUKŠTOS KONCENTRACIJOS DEGUONIES KAUKĖ </t>
  </si>
  <si>
    <t>25.</t>
  </si>
  <si>
    <t xml:space="preserve">Aukštos koncentracijos deguonies kaukė </t>
  </si>
  <si>
    <t>25.1.</t>
  </si>
  <si>
    <t>25.1.1.</t>
  </si>
  <si>
    <t>25.1.2.</t>
  </si>
  <si>
    <t>Vienkartinės, sterilios. Gaminio sudėtyje nėra latekso</t>
  </si>
  <si>
    <t>25.1.3.</t>
  </si>
  <si>
    <t>Kaukė tvirtinama juostele (gumele), kuri kaukę ant veido fiksuoja hermetiškai</t>
  </si>
  <si>
    <t>25.1.4.</t>
  </si>
  <si>
    <t>Kaukės kraštai priglundantys prie veido, neaštrūs. Korpusas iš skaidrios medžiagos</t>
  </si>
  <si>
    <t>25.1.5.</t>
  </si>
  <si>
    <t xml:space="preserve">Deguonies vamzdelis  ne mažiau 2m su konektoriais galuose </t>
  </si>
  <si>
    <t>25.1.6.</t>
  </si>
  <si>
    <t>Su integruotu nosies fiksatoriumi (spaustuku)</t>
  </si>
  <si>
    <t>25.1.7.</t>
  </si>
  <si>
    <t>Su 1 ltr. (± 100 ml) talpos permatomu rezervuaru</t>
  </si>
  <si>
    <t>26. DALIS</t>
  </si>
  <si>
    <t>REGULIATORIUS SKYSČIO  SRAUTO</t>
  </si>
  <si>
    <t>26.</t>
  </si>
  <si>
    <t>Reguliatorius skysčio  srauto</t>
  </si>
  <si>
    <t>26.1.</t>
  </si>
  <si>
    <t>26.1.1.</t>
  </si>
  <si>
    <t>Gradiacijos skalė 0-400ml/h</t>
  </si>
  <si>
    <t>26.1.2.</t>
  </si>
  <si>
    <t>Įkomponuotas į 50cm – 150cm ilgio infuzinę sistemą, turinčią spaustuką infuzijai stabdyti bei Luer Lock tipo konektorių</t>
  </si>
  <si>
    <t>27. DALIS</t>
  </si>
  <si>
    <t>RINKINYS ATSIURBIMO IŠ TRACHĖJOS</t>
  </si>
  <si>
    <t>27.</t>
  </si>
  <si>
    <t>Rinkinys atsiurbimo iš trachėjos</t>
  </si>
  <si>
    <t>27.1.</t>
  </si>
  <si>
    <t>27.1.1.</t>
  </si>
  <si>
    <t>Skirtas atsiurbimui iš trachėjos ir sekreto iš bronchų surinkimui</t>
  </si>
  <si>
    <t>27.1.2.</t>
  </si>
  <si>
    <t>Sudėtis: rezervuaras surinkti, užkimštas kamščiu, du vamzdeliai, vienas iš jų su piršto kontrole ir skirtingo tipo jungtys – viena vyriška, kitas vamzdelis moteriška jungtis</t>
  </si>
  <si>
    <t>27.1.3.</t>
  </si>
  <si>
    <t>Vieta paciento vardui užrašyti</t>
  </si>
  <si>
    <t>27.1.4.</t>
  </si>
  <si>
    <t>Sterilus, individualiam įpakavime</t>
  </si>
  <si>
    <t>28. DALIS</t>
  </si>
  <si>
    <t>KAMŠTUKAI FOLEY TIPO KATETERIUI UŽKIMŠTI</t>
  </si>
  <si>
    <t>28.</t>
  </si>
  <si>
    <t>Kamštukai Foley tipo kateteriui užkimšti</t>
  </si>
  <si>
    <t>28.1.</t>
  </si>
  <si>
    <t>28.1.1.</t>
  </si>
  <si>
    <t>Vienkartiniai, sterilūs</t>
  </si>
  <si>
    <t>28.1.2.</t>
  </si>
  <si>
    <t>Foley kateterio galui užkimšti vietoje šlapimo maišelio</t>
  </si>
  <si>
    <t>29. DALIS</t>
  </si>
  <si>
    <t>KVĖPAVIMO SISTEMOS</t>
  </si>
  <si>
    <t>29.</t>
  </si>
  <si>
    <t>Kvėpavimo sistemos</t>
  </si>
  <si>
    <t>29.1.</t>
  </si>
  <si>
    <t>29.1.1.</t>
  </si>
  <si>
    <t>Suaugusiems, vienkartinės, kliniškai švarios, supakuotos į maišus ne daugiau kaip po 1 vienetą</t>
  </si>
  <si>
    <t>29.1.2.</t>
  </si>
  <si>
    <t>Be latekso</t>
  </si>
  <si>
    <t>29.1.3.</t>
  </si>
  <si>
    <t>Visos jungtys kūginės, fiksuojama norimoje padėtyje</t>
  </si>
  <si>
    <t>29.1.4.</t>
  </si>
  <si>
    <t>1,5m – 1,6m ilgio, 22mm diametro</t>
  </si>
  <si>
    <t>29.1.5.</t>
  </si>
  <si>
    <t>Sistema sudaryta iš 2 vamzdelių, sujungtų Y formos jungtimi, alkūninės jungties paciento pusėje su Luer Lock tipo anga, kuri skirta CO2 matavimo linijos pajungimui</t>
  </si>
  <si>
    <t>29.1.6.</t>
  </si>
  <si>
    <t>Jungtys kūginės: aparato pusėje 22F, paciento- 22M/15F</t>
  </si>
  <si>
    <t>30. DALIS</t>
  </si>
  <si>
    <t>30.</t>
  </si>
  <si>
    <t>30.1.</t>
  </si>
  <si>
    <t>30.1.1.</t>
  </si>
  <si>
    <t>Vaikams, vienkartinės, kliniškai švarios, supakuotos į maišus ne daugiau kaip po 1 vienetą</t>
  </si>
  <si>
    <t>30.1.2.</t>
  </si>
  <si>
    <t>30.1.3.</t>
  </si>
  <si>
    <t>30.1.4.</t>
  </si>
  <si>
    <t>Gaminio pakuotė lengvai praplėšiama rankomis, nenaudojant pašalinių daiktų</t>
  </si>
  <si>
    <t>30.1.5.</t>
  </si>
  <si>
    <t>1,5m – 1,6m ilgio, 15mm diametro</t>
  </si>
  <si>
    <t>30.1.6.</t>
  </si>
  <si>
    <t>Sistema sudaryta iš 2 vamzdelių, sujungtų Y formos jungtimi, alkūninės jungties paciento pusėje su Luer Lock tipo anga, kuri skirta CO2 matavimo linijos pajungimui, Y jungties diametras ne daugiau 15mm</t>
  </si>
  <si>
    <t>30.1.7.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</si>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</sst>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0"/>
  <sheetViews>
    <sheetView tabSelected="1" topLeftCell="A553" workbookViewId="0">
      <selection activeCell="F577" sqref="F577"/>
    </sheetView>
  </sheetViews>
  <sheetFormatPr defaultColWidth="10.8984375" defaultRowHeight="14.4" x14ac:dyDescent="0.3"/>
  <cols>
    <col min="1" max="1" width="8.19921875" style="1" customWidth="1"/>
    <col min="2" max="2" width="78" style="11" customWidth="1"/>
    <col min="3" max="3" width="10.3984375" style="20" customWidth="1"/>
    <col min="4" max="4" width="12" style="20" customWidth="1"/>
    <col min="5" max="5" width="16.19921875" style="20" customWidth="1"/>
    <col min="6" max="6" width="16.69921875" style="20" customWidth="1"/>
    <col min="7" max="7" width="20.5" style="11" customWidth="1"/>
    <col min="8" max="8" width="32" style="4" customWidth="1"/>
    <col min="9" max="15" width="25" style="1" customWidth="1"/>
    <col min="16" max="16" width="10.8984375" style="1" customWidth="1"/>
    <col min="17" max="16384" width="10.8984375" style="1"/>
  </cols>
  <sheetData>
    <row r="2" spans="1:6" x14ac:dyDescent="0.3">
      <c r="A2" s="12" t="s">
        <v>0</v>
      </c>
      <c r="B2" s="21"/>
    </row>
    <row r="3" spans="1:6" x14ac:dyDescent="0.3">
      <c r="B3" s="22"/>
    </row>
    <row r="4" spans="1:6" x14ac:dyDescent="0.3">
      <c r="A4" s="12" t="s">
        <v>1</v>
      </c>
      <c r="B4" s="21"/>
    </row>
    <row r="5" spans="1:6" x14ac:dyDescent="0.3">
      <c r="A5" s="2"/>
      <c r="B5" s="21"/>
    </row>
    <row r="6" spans="1:6" x14ac:dyDescent="0.3">
      <c r="A6" s="1" t="s">
        <v>2</v>
      </c>
      <c r="B6" s="23" t="s">
        <v>3</v>
      </c>
    </row>
    <row r="7" spans="1:6" x14ac:dyDescent="0.3">
      <c r="B7" s="21"/>
    </row>
    <row r="8" spans="1:6" x14ac:dyDescent="0.3">
      <c r="A8" s="3" t="s">
        <v>4</v>
      </c>
      <c r="B8" s="24"/>
    </row>
    <row r="9" spans="1:6" x14ac:dyDescent="0.3">
      <c r="A9" s="3" t="s">
        <v>5</v>
      </c>
      <c r="B9" s="24"/>
    </row>
    <row r="10" spans="1:6" x14ac:dyDescent="0.3">
      <c r="A10" s="3" t="s">
        <v>6</v>
      </c>
      <c r="B10" s="24"/>
    </row>
    <row r="12" spans="1:6" ht="15.6" x14ac:dyDescent="0.3">
      <c r="A12" s="45" t="s">
        <v>7</v>
      </c>
      <c r="B12" s="46"/>
      <c r="C12" s="39"/>
      <c r="D12" s="40"/>
      <c r="E12" s="40"/>
      <c r="F12" s="41"/>
    </row>
    <row r="13" spans="1:6" ht="15.9" customHeight="1" x14ac:dyDescent="0.3">
      <c r="A13" s="50" t="s">
        <v>8</v>
      </c>
      <c r="B13" s="43"/>
      <c r="C13" s="39"/>
      <c r="D13" s="40"/>
      <c r="E13" s="40"/>
      <c r="F13" s="41"/>
    </row>
    <row r="14" spans="1:6" ht="15.9" customHeight="1" x14ac:dyDescent="0.3">
      <c r="A14" s="50" t="s">
        <v>9</v>
      </c>
      <c r="B14" s="43"/>
      <c r="C14" s="39"/>
      <c r="D14" s="40"/>
      <c r="E14" s="40"/>
      <c r="F14" s="41"/>
    </row>
    <row r="15" spans="1:6" ht="15.9" customHeight="1" x14ac:dyDescent="0.3">
      <c r="A15" s="45" t="s">
        <v>10</v>
      </c>
      <c r="B15" s="46"/>
      <c r="C15" s="39"/>
      <c r="D15" s="40"/>
      <c r="E15" s="40"/>
      <c r="F15" s="41"/>
    </row>
    <row r="16" spans="1:6" ht="63" customHeight="1" x14ac:dyDescent="0.3">
      <c r="A16" s="42" t="s">
        <v>11</v>
      </c>
      <c r="B16" s="43"/>
      <c r="C16" s="39"/>
      <c r="D16" s="40"/>
      <c r="E16" s="40"/>
      <c r="F16" s="41"/>
    </row>
    <row r="17" spans="1:7" ht="15.9" customHeight="1" x14ac:dyDescent="0.3">
      <c r="A17" s="45" t="s">
        <v>12</v>
      </c>
      <c r="B17" s="46"/>
      <c r="C17" s="39"/>
      <c r="D17" s="40"/>
      <c r="E17" s="40"/>
      <c r="F17" s="41"/>
    </row>
    <row r="18" spans="1:7" ht="15.9" customHeight="1" x14ac:dyDescent="0.3">
      <c r="A18" s="45" t="s">
        <v>13</v>
      </c>
      <c r="B18" s="46"/>
      <c r="C18" s="39"/>
      <c r="D18" s="40"/>
      <c r="E18" s="40"/>
      <c r="F18" s="41"/>
    </row>
    <row r="19" spans="1:7" ht="48" customHeight="1" x14ac:dyDescent="0.3">
      <c r="A19" s="45" t="s">
        <v>14</v>
      </c>
      <c r="B19" s="46"/>
      <c r="C19" s="39"/>
      <c r="D19" s="40"/>
      <c r="E19" s="40"/>
      <c r="F19" s="41"/>
    </row>
    <row r="20" spans="1:7" ht="54.9" customHeight="1" x14ac:dyDescent="0.3">
      <c r="A20" s="45" t="s">
        <v>15</v>
      </c>
      <c r="B20" s="46"/>
      <c r="C20" s="39"/>
      <c r="D20" s="40"/>
      <c r="E20" s="40"/>
      <c r="F20" s="41"/>
    </row>
    <row r="21" spans="1:7" ht="71.099999999999994" customHeight="1" x14ac:dyDescent="0.3">
      <c r="A21" s="47" t="s">
        <v>16</v>
      </c>
      <c r="B21" s="48"/>
      <c r="C21" s="51"/>
      <c r="D21" s="52"/>
      <c r="E21" s="52"/>
      <c r="F21" s="52"/>
      <c r="G21" s="2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4" t="s">
        <v>17</v>
      </c>
      <c r="B23" s="38"/>
      <c r="C23" s="38"/>
      <c r="D23" s="38"/>
      <c r="E23" s="38"/>
      <c r="F23" s="38"/>
    </row>
    <row r="24" spans="1:7" x14ac:dyDescent="0.3">
      <c r="A24" s="38" t="s">
        <v>18</v>
      </c>
      <c r="B24" s="38"/>
      <c r="C24" s="38"/>
      <c r="D24" s="38"/>
      <c r="E24" s="38"/>
      <c r="F24" s="38"/>
    </row>
    <row r="25" spans="1:7" x14ac:dyDescent="0.3">
      <c r="A25" s="38" t="s">
        <v>19</v>
      </c>
      <c r="B25" s="38"/>
      <c r="C25" s="38"/>
      <c r="D25" s="38"/>
      <c r="E25" s="38"/>
      <c r="F25" s="38"/>
    </row>
    <row r="26" spans="1:7" x14ac:dyDescent="0.3">
      <c r="A26" s="38" t="s">
        <v>20</v>
      </c>
      <c r="B26" s="38"/>
      <c r="C26" s="38"/>
      <c r="D26" s="38"/>
      <c r="E26" s="38"/>
      <c r="F26" s="38"/>
    </row>
    <row r="27" spans="1:7" x14ac:dyDescent="0.3">
      <c r="A27" s="38" t="s">
        <v>21</v>
      </c>
      <c r="B27" s="38"/>
      <c r="C27" s="38"/>
      <c r="D27" s="38"/>
      <c r="E27" s="38"/>
      <c r="F27" s="38"/>
    </row>
    <row r="28" spans="1:7" ht="32.1" customHeight="1" x14ac:dyDescent="0.3">
      <c r="A28" s="49" t="s">
        <v>22</v>
      </c>
      <c r="B28" s="38"/>
      <c r="C28" s="38"/>
      <c r="D28" s="38"/>
      <c r="E28" s="38"/>
      <c r="F28" s="38"/>
    </row>
    <row r="29" spans="1:7" x14ac:dyDescent="0.3">
      <c r="A29" s="38" t="s">
        <v>23</v>
      </c>
      <c r="B29" s="38"/>
      <c r="C29" s="38"/>
      <c r="D29" s="38"/>
      <c r="E29" s="38"/>
      <c r="F29" s="38"/>
    </row>
    <row r="30" spans="1:7" x14ac:dyDescent="0.3">
      <c r="A30" s="14" t="s">
        <v>24</v>
      </c>
      <c r="D30" s="37"/>
    </row>
    <row r="31" spans="1:7" x14ac:dyDescent="0.3">
      <c r="A31" s="35" t="s">
        <v>528</v>
      </c>
      <c r="B31" s="36"/>
    </row>
    <row r="32" spans="1:7" x14ac:dyDescent="0.3">
      <c r="A32" s="35"/>
      <c r="B32" s="36"/>
    </row>
    <row r="33" spans="1:8" x14ac:dyDescent="0.3">
      <c r="A33" s="12" t="s">
        <v>25</v>
      </c>
      <c r="B33" s="23" t="s">
        <v>26</v>
      </c>
    </row>
    <row r="35" spans="1:8" x14ac:dyDescent="0.3">
      <c r="A35" s="12" t="s">
        <v>27</v>
      </c>
    </row>
    <row r="36" spans="1:8" ht="43.2" x14ac:dyDescent="0.3">
      <c r="A36" s="15" t="s">
        <v>28</v>
      </c>
      <c r="B36" s="25" t="s">
        <v>29</v>
      </c>
      <c r="C36" s="31" t="s">
        <v>30</v>
      </c>
      <c r="D36" s="31" t="s">
        <v>31</v>
      </c>
      <c r="E36" s="31" t="s">
        <v>32</v>
      </c>
      <c r="F36" s="31" t="s">
        <v>33</v>
      </c>
      <c r="G36" s="25" t="s">
        <v>34</v>
      </c>
      <c r="H36" s="29" t="s">
        <v>35</v>
      </c>
    </row>
    <row r="37" spans="1:8" x14ac:dyDescent="0.3">
      <c r="A37" s="15" t="s">
        <v>36</v>
      </c>
      <c r="B37" s="25" t="s">
        <v>37</v>
      </c>
      <c r="C37" s="32"/>
      <c r="D37" s="32"/>
      <c r="E37" s="32"/>
      <c r="F37" s="32"/>
      <c r="G37" s="26"/>
      <c r="H37" s="13"/>
    </row>
    <row r="38" spans="1:8" x14ac:dyDescent="0.3">
      <c r="A38" s="16" t="s">
        <v>38</v>
      </c>
      <c r="B38" s="26" t="s">
        <v>39</v>
      </c>
      <c r="C38" s="32">
        <v>500</v>
      </c>
      <c r="D38" s="32" t="s">
        <v>40</v>
      </c>
      <c r="E38" s="33"/>
      <c r="F38" s="32" t="str">
        <f>IF(ISBLANK(E38),"", PRODUCT(C38,E38))</f>
        <v/>
      </c>
      <c r="G38" s="27"/>
      <c r="H38" s="13"/>
    </row>
    <row r="39" spans="1:8" x14ac:dyDescent="0.3">
      <c r="A39" s="16" t="s">
        <v>41</v>
      </c>
      <c r="B39" s="26" t="s">
        <v>42</v>
      </c>
      <c r="C39" s="32"/>
      <c r="D39" s="32"/>
      <c r="E39" s="32"/>
      <c r="F39" s="32"/>
      <c r="G39" s="26"/>
      <c r="H39" s="30"/>
    </row>
    <row r="40" spans="1:8" x14ac:dyDescent="0.3">
      <c r="A40" s="16" t="s">
        <v>43</v>
      </c>
      <c r="B40" s="26" t="s">
        <v>44</v>
      </c>
      <c r="C40" s="32"/>
      <c r="D40" s="32"/>
      <c r="E40" s="32"/>
      <c r="F40" s="32"/>
      <c r="G40" s="26"/>
      <c r="H40" s="30"/>
    </row>
    <row r="41" spans="1:8" ht="28.8" x14ac:dyDescent="0.3">
      <c r="A41" s="16" t="s">
        <v>45</v>
      </c>
      <c r="B41" s="26" t="s">
        <v>46</v>
      </c>
      <c r="C41" s="32"/>
      <c r="D41" s="32"/>
      <c r="E41" s="32"/>
      <c r="F41" s="32"/>
      <c r="G41" s="26"/>
      <c r="H41" s="30"/>
    </row>
    <row r="42" spans="1:8" x14ac:dyDescent="0.3">
      <c r="A42" s="16" t="s">
        <v>47</v>
      </c>
      <c r="B42" s="26" t="s">
        <v>48</v>
      </c>
      <c r="C42" s="32"/>
      <c r="D42" s="32"/>
      <c r="E42" s="32"/>
      <c r="F42" s="32"/>
      <c r="G42" s="26"/>
      <c r="H42" s="30"/>
    </row>
    <row r="43" spans="1:8" x14ac:dyDescent="0.3">
      <c r="A43" s="16" t="s">
        <v>49</v>
      </c>
      <c r="B43" s="26" t="s">
        <v>50</v>
      </c>
      <c r="C43" s="32"/>
      <c r="D43" s="32"/>
      <c r="E43" s="32"/>
      <c r="F43" s="32"/>
      <c r="G43" s="26"/>
      <c r="H43" s="30"/>
    </row>
    <row r="44" spans="1:8" x14ac:dyDescent="0.3">
      <c r="A44" s="16" t="s">
        <v>51</v>
      </c>
      <c r="B44" s="26" t="s">
        <v>39</v>
      </c>
      <c r="C44" s="32">
        <v>250</v>
      </c>
      <c r="D44" s="32" t="s">
        <v>40</v>
      </c>
      <c r="E44" s="33"/>
      <c r="F44" s="32" t="str">
        <f>IF(ISBLANK(E44),"", PRODUCT(C44,E44))</f>
        <v/>
      </c>
      <c r="G44" s="27"/>
      <c r="H44" s="13"/>
    </row>
    <row r="45" spans="1:8" x14ac:dyDescent="0.3">
      <c r="A45" s="16" t="s">
        <v>52</v>
      </c>
      <c r="B45" s="26" t="s">
        <v>53</v>
      </c>
      <c r="C45" s="32"/>
      <c r="D45" s="32"/>
      <c r="E45" s="32"/>
      <c r="F45" s="32"/>
      <c r="G45" s="26"/>
      <c r="H45" s="30"/>
    </row>
    <row r="46" spans="1:8" x14ac:dyDescent="0.3">
      <c r="A46" s="16" t="s">
        <v>54</v>
      </c>
      <c r="B46" s="26" t="s">
        <v>44</v>
      </c>
      <c r="C46" s="32"/>
      <c r="D46" s="32"/>
      <c r="E46" s="32"/>
      <c r="F46" s="32"/>
      <c r="G46" s="26"/>
      <c r="H46" s="30"/>
    </row>
    <row r="47" spans="1:8" ht="28.8" x14ac:dyDescent="0.3">
      <c r="A47" s="16" t="s">
        <v>55</v>
      </c>
      <c r="B47" s="26" t="s">
        <v>46</v>
      </c>
      <c r="C47" s="32"/>
      <c r="D47" s="32"/>
      <c r="E47" s="32"/>
      <c r="F47" s="32"/>
      <c r="G47" s="26"/>
      <c r="H47" s="30"/>
    </row>
    <row r="48" spans="1:8" x14ac:dyDescent="0.3">
      <c r="A48" s="16" t="s">
        <v>56</v>
      </c>
      <c r="B48" s="26" t="s">
        <v>48</v>
      </c>
      <c r="C48" s="32"/>
      <c r="D48" s="32"/>
      <c r="E48" s="32"/>
      <c r="F48" s="32"/>
      <c r="G48" s="26"/>
      <c r="H48" s="30"/>
    </row>
    <row r="49" spans="1:8" x14ac:dyDescent="0.3">
      <c r="A49" s="16" t="s">
        <v>57</v>
      </c>
      <c r="B49" s="26" t="s">
        <v>50</v>
      </c>
      <c r="C49" s="32"/>
      <c r="D49" s="32"/>
      <c r="E49" s="32"/>
      <c r="F49" s="32"/>
      <c r="G49" s="26"/>
      <c r="H49" s="30"/>
    </row>
    <row r="50" spans="1:8" ht="28.8" x14ac:dyDescent="0.3">
      <c r="E50" s="31" t="s">
        <v>58</v>
      </c>
      <c r="F50" s="31" t="str">
        <f>IF((COUNT(C38:C49)&lt;&gt;COUNT(F38:F49)),"", ROUND(SUM(F38:F49),2))</f>
        <v/>
      </c>
      <c r="G50" s="28" t="str">
        <f>IF((COUNT(C38:C49)&lt;&gt;COUNT(F38:F49)),"Neužpildytos visų objektų kainos", "")</f>
        <v>Neužpildytos visų objektų kainos</v>
      </c>
    </row>
    <row r="51" spans="1:8" ht="28.8" x14ac:dyDescent="0.3">
      <c r="C51" s="31" t="s">
        <v>59</v>
      </c>
      <c r="D51" s="34"/>
      <c r="E51" s="31" t="s">
        <v>60</v>
      </c>
      <c r="F51" s="31" t="str">
        <f>IF(OR(F50="",D51=""),"", ROUND(PRODUCT(D51,F50)/100,2))</f>
        <v/>
      </c>
      <c r="G51" s="28" t="str">
        <f>IF(D51="", "Nurodykite taikomą PVM dydį", "")</f>
        <v>Nurodykite taikomą PVM dydį</v>
      </c>
    </row>
    <row r="52" spans="1:8" x14ac:dyDescent="0.3">
      <c r="E52" s="31" t="s">
        <v>61</v>
      </c>
      <c r="F52" s="31">
        <f>IF(ISBLANK(F51), "", ROUND(SUM(F50:F51),2))</f>
        <v>0</v>
      </c>
    </row>
    <row r="56" spans="1:8" x14ac:dyDescent="0.3">
      <c r="A56" s="12" t="s">
        <v>62</v>
      </c>
      <c r="B56" s="23" t="s">
        <v>63</v>
      </c>
    </row>
    <row r="58" spans="1:8" x14ac:dyDescent="0.3">
      <c r="A58" s="12" t="s">
        <v>27</v>
      </c>
    </row>
    <row r="59" spans="1:8" ht="43.2" x14ac:dyDescent="0.3">
      <c r="A59" s="15" t="s">
        <v>28</v>
      </c>
      <c r="B59" s="25" t="s">
        <v>29</v>
      </c>
      <c r="C59" s="31" t="s">
        <v>30</v>
      </c>
      <c r="D59" s="31" t="s">
        <v>31</v>
      </c>
      <c r="E59" s="31" t="s">
        <v>32</v>
      </c>
      <c r="F59" s="31" t="s">
        <v>33</v>
      </c>
      <c r="G59" s="25" t="s">
        <v>34</v>
      </c>
      <c r="H59" s="29" t="s">
        <v>35</v>
      </c>
    </row>
    <row r="60" spans="1:8" x14ac:dyDescent="0.3">
      <c r="A60" s="15" t="s">
        <v>64</v>
      </c>
      <c r="B60" s="25" t="s">
        <v>65</v>
      </c>
      <c r="C60" s="32"/>
      <c r="D60" s="32"/>
      <c r="E60" s="32"/>
      <c r="F60" s="32"/>
      <c r="G60" s="26"/>
      <c r="H60" s="13"/>
    </row>
    <row r="61" spans="1:8" x14ac:dyDescent="0.3">
      <c r="A61" s="16" t="s">
        <v>66</v>
      </c>
      <c r="B61" s="26" t="s">
        <v>65</v>
      </c>
      <c r="C61" s="32">
        <v>3000</v>
      </c>
      <c r="D61" s="32" t="s">
        <v>40</v>
      </c>
      <c r="E61" s="33"/>
      <c r="F61" s="32" t="str">
        <f>IF(ISBLANK(E61),"", PRODUCT(C61,E61))</f>
        <v/>
      </c>
      <c r="G61" s="27"/>
      <c r="H61" s="13"/>
    </row>
    <row r="62" spans="1:8" x14ac:dyDescent="0.3">
      <c r="A62" s="16" t="s">
        <v>67</v>
      </c>
      <c r="B62" s="26" t="s">
        <v>68</v>
      </c>
      <c r="C62" s="32"/>
      <c r="D62" s="32"/>
      <c r="E62" s="32"/>
      <c r="F62" s="32"/>
      <c r="G62" s="26"/>
      <c r="H62" s="30"/>
    </row>
    <row r="63" spans="1:8" x14ac:dyDescent="0.3">
      <c r="A63" s="16" t="s">
        <v>69</v>
      </c>
      <c r="B63" s="26" t="s">
        <v>70</v>
      </c>
      <c r="C63" s="32"/>
      <c r="D63" s="32"/>
      <c r="E63" s="32"/>
      <c r="F63" s="32"/>
      <c r="G63" s="26"/>
      <c r="H63" s="30"/>
    </row>
    <row r="64" spans="1:8" x14ac:dyDescent="0.3">
      <c r="A64" s="16" t="s">
        <v>71</v>
      </c>
      <c r="B64" s="26" t="s">
        <v>72</v>
      </c>
      <c r="C64" s="32"/>
      <c r="D64" s="32"/>
      <c r="E64" s="32"/>
      <c r="F64" s="32"/>
      <c r="G64" s="26"/>
      <c r="H64" s="30"/>
    </row>
    <row r="65" spans="1:8" x14ac:dyDescent="0.3">
      <c r="A65" s="16" t="s">
        <v>73</v>
      </c>
      <c r="B65" s="26" t="s">
        <v>74</v>
      </c>
      <c r="C65" s="32">
        <v>500</v>
      </c>
      <c r="D65" s="32" t="s">
        <v>40</v>
      </c>
      <c r="E65" s="33"/>
      <c r="F65" s="32" t="str">
        <f>IF(ISBLANK(E65),"", PRODUCT(C65,E65))</f>
        <v/>
      </c>
      <c r="G65" s="27"/>
      <c r="H65" s="13"/>
    </row>
    <row r="66" spans="1:8" x14ac:dyDescent="0.3">
      <c r="A66" s="16" t="s">
        <v>75</v>
      </c>
      <c r="B66" s="26" t="s">
        <v>68</v>
      </c>
      <c r="C66" s="32"/>
      <c r="D66" s="32"/>
      <c r="E66" s="32"/>
      <c r="F66" s="32"/>
      <c r="G66" s="26"/>
      <c r="H66" s="30"/>
    </row>
    <row r="67" spans="1:8" x14ac:dyDescent="0.3">
      <c r="A67" s="16" t="s">
        <v>76</v>
      </c>
      <c r="B67" s="26" t="s">
        <v>77</v>
      </c>
      <c r="C67" s="32"/>
      <c r="D67" s="32"/>
      <c r="E67" s="32"/>
      <c r="F67" s="32"/>
      <c r="G67" s="26"/>
      <c r="H67" s="30"/>
    </row>
    <row r="68" spans="1:8" x14ac:dyDescent="0.3">
      <c r="A68" s="16" t="s">
        <v>78</v>
      </c>
      <c r="B68" s="26" t="s">
        <v>72</v>
      </c>
      <c r="C68" s="32"/>
      <c r="D68" s="32"/>
      <c r="E68" s="32"/>
      <c r="F68" s="32"/>
      <c r="G68" s="26"/>
      <c r="H68" s="30"/>
    </row>
    <row r="69" spans="1:8" ht="28.8" x14ac:dyDescent="0.3">
      <c r="E69" s="31" t="s">
        <v>58</v>
      </c>
      <c r="F69" s="31" t="str">
        <f>IF((COUNT(C61:C68)&lt;&gt;COUNT(F61:F68)),"", ROUND(SUM(F61:F68),2))</f>
        <v/>
      </c>
      <c r="G69" s="28" t="str">
        <f>IF((COUNT(C61:C68)&lt;&gt;COUNT(F61:F68)),"Neužpildytos visų objektų kainos", "")</f>
        <v>Neužpildytos visų objektų kainos</v>
      </c>
    </row>
    <row r="70" spans="1:8" ht="28.8" x14ac:dyDescent="0.3">
      <c r="C70" s="31" t="s">
        <v>59</v>
      </c>
      <c r="D70" s="34"/>
      <c r="E70" s="31" t="s">
        <v>60</v>
      </c>
      <c r="F70" s="31" t="str">
        <f>IF(OR(F69="",D70=""),"", ROUND(PRODUCT(D70,F69)/100,2))</f>
        <v/>
      </c>
      <c r="G70" s="28" t="str">
        <f>IF(D70="", "Nurodykite taikomą PVM dydį", "")</f>
        <v>Nurodykite taikomą PVM dydį</v>
      </c>
    </row>
    <row r="71" spans="1:8" x14ac:dyDescent="0.3">
      <c r="E71" s="31" t="s">
        <v>61</v>
      </c>
      <c r="F71" s="31">
        <f>IF(ISBLANK(F70), "", ROUND(SUM(F69:F70),2))</f>
        <v>0</v>
      </c>
    </row>
    <row r="75" spans="1:8" x14ac:dyDescent="0.3">
      <c r="A75" s="12" t="s">
        <v>79</v>
      </c>
      <c r="B75" s="23" t="s">
        <v>80</v>
      </c>
    </row>
    <row r="77" spans="1:8" x14ac:dyDescent="0.3">
      <c r="A77" s="12" t="s">
        <v>27</v>
      </c>
    </row>
    <row r="78" spans="1:8" ht="43.2" x14ac:dyDescent="0.3">
      <c r="A78" s="15" t="s">
        <v>28</v>
      </c>
      <c r="B78" s="25" t="s">
        <v>29</v>
      </c>
      <c r="C78" s="31" t="s">
        <v>30</v>
      </c>
      <c r="D78" s="31" t="s">
        <v>31</v>
      </c>
      <c r="E78" s="31" t="s">
        <v>32</v>
      </c>
      <c r="F78" s="31" t="s">
        <v>33</v>
      </c>
      <c r="G78" s="25" t="s">
        <v>34</v>
      </c>
      <c r="H78" s="29" t="s">
        <v>35</v>
      </c>
    </row>
    <row r="79" spans="1:8" x14ac:dyDescent="0.3">
      <c r="A79" s="15" t="s">
        <v>81</v>
      </c>
      <c r="B79" s="25" t="s">
        <v>82</v>
      </c>
      <c r="C79" s="32"/>
      <c r="D79" s="32"/>
      <c r="E79" s="32"/>
      <c r="F79" s="32"/>
      <c r="G79" s="26"/>
      <c r="H79" s="13"/>
    </row>
    <row r="80" spans="1:8" x14ac:dyDescent="0.3">
      <c r="A80" s="16" t="s">
        <v>83</v>
      </c>
      <c r="B80" s="26" t="s">
        <v>82</v>
      </c>
      <c r="C80" s="32">
        <v>200</v>
      </c>
      <c r="D80" s="32" t="s">
        <v>40</v>
      </c>
      <c r="E80" s="33"/>
      <c r="F80" s="32" t="str">
        <f>IF(ISBLANK(E80),"", PRODUCT(C80,E80))</f>
        <v/>
      </c>
      <c r="G80" s="27"/>
      <c r="H80" s="13"/>
    </row>
    <row r="81" spans="1:8" x14ac:dyDescent="0.3">
      <c r="A81" s="16" t="s">
        <v>84</v>
      </c>
      <c r="B81" s="26" t="s">
        <v>85</v>
      </c>
      <c r="C81" s="32"/>
      <c r="D81" s="32"/>
      <c r="E81" s="32"/>
      <c r="F81" s="32"/>
      <c r="G81" s="26"/>
      <c r="H81" s="30"/>
    </row>
    <row r="82" spans="1:8" x14ac:dyDescent="0.3">
      <c r="A82" s="16" t="s">
        <v>86</v>
      </c>
      <c r="B82" s="26" t="s">
        <v>87</v>
      </c>
      <c r="C82" s="32"/>
      <c r="D82" s="32"/>
      <c r="E82" s="32"/>
      <c r="F82" s="32"/>
      <c r="G82" s="26"/>
      <c r="H82" s="30"/>
    </row>
    <row r="83" spans="1:8" x14ac:dyDescent="0.3">
      <c r="A83" s="16" t="s">
        <v>88</v>
      </c>
      <c r="B83" s="26" t="s">
        <v>89</v>
      </c>
      <c r="C83" s="32"/>
      <c r="D83" s="32"/>
      <c r="E83" s="32"/>
      <c r="F83" s="32"/>
      <c r="G83" s="26"/>
      <c r="H83" s="30"/>
    </row>
    <row r="84" spans="1:8" x14ac:dyDescent="0.3">
      <c r="A84" s="16" t="s">
        <v>90</v>
      </c>
      <c r="B84" s="26" t="s">
        <v>91</v>
      </c>
      <c r="C84" s="32"/>
      <c r="D84" s="32"/>
      <c r="E84" s="32"/>
      <c r="F84" s="32"/>
      <c r="G84" s="26"/>
      <c r="H84" s="30"/>
    </row>
    <row r="85" spans="1:8" x14ac:dyDescent="0.3">
      <c r="A85" s="16" t="s">
        <v>92</v>
      </c>
      <c r="B85" s="26" t="s">
        <v>93</v>
      </c>
      <c r="C85" s="32"/>
      <c r="D85" s="32"/>
      <c r="E85" s="32"/>
      <c r="F85" s="32"/>
      <c r="G85" s="26"/>
      <c r="H85" s="30"/>
    </row>
    <row r="86" spans="1:8" x14ac:dyDescent="0.3">
      <c r="A86" s="16" t="s">
        <v>94</v>
      </c>
      <c r="B86" s="26" t="s">
        <v>95</v>
      </c>
      <c r="C86" s="32"/>
      <c r="D86" s="32"/>
      <c r="E86" s="32"/>
      <c r="F86" s="32"/>
      <c r="G86" s="26"/>
      <c r="H86" s="30"/>
    </row>
    <row r="87" spans="1:8" x14ac:dyDescent="0.3">
      <c r="A87" s="16" t="s">
        <v>96</v>
      </c>
      <c r="B87" s="26" t="s">
        <v>97</v>
      </c>
      <c r="C87" s="32"/>
      <c r="D87" s="32"/>
      <c r="E87" s="32"/>
      <c r="F87" s="32"/>
      <c r="G87" s="26"/>
      <c r="H87" s="30"/>
    </row>
    <row r="88" spans="1:8" x14ac:dyDescent="0.3">
      <c r="A88" s="16" t="s">
        <v>98</v>
      </c>
      <c r="B88" s="26" t="s">
        <v>99</v>
      </c>
      <c r="C88" s="32"/>
      <c r="D88" s="32"/>
      <c r="E88" s="32"/>
      <c r="F88" s="32"/>
      <c r="G88" s="26"/>
      <c r="H88" s="30"/>
    </row>
    <row r="89" spans="1:8" x14ac:dyDescent="0.3">
      <c r="A89" s="16" t="s">
        <v>100</v>
      </c>
      <c r="B89" s="26" t="s">
        <v>101</v>
      </c>
      <c r="C89" s="32"/>
      <c r="D89" s="32"/>
      <c r="E89" s="32"/>
      <c r="F89" s="32"/>
      <c r="G89" s="26"/>
      <c r="H89" s="30"/>
    </row>
    <row r="90" spans="1:8" ht="28.8" x14ac:dyDescent="0.3">
      <c r="E90" s="31" t="s">
        <v>58</v>
      </c>
      <c r="F90" s="31" t="str">
        <f>IF((COUNT(C80:C89)&lt;&gt;COUNT(F80:F89)),"", ROUND(SUM(F80:F89),2))</f>
        <v/>
      </c>
      <c r="G90" s="28" t="str">
        <f>IF((COUNT(C80:C89)&lt;&gt;COUNT(F80:F89)),"Neužpildytos visų objektų kainos", "")</f>
        <v>Neužpildytos visų objektų kainos</v>
      </c>
    </row>
    <row r="91" spans="1:8" ht="28.8" x14ac:dyDescent="0.3">
      <c r="C91" s="31" t="s">
        <v>59</v>
      </c>
      <c r="D91" s="34"/>
      <c r="E91" s="31" t="s">
        <v>60</v>
      </c>
      <c r="F91" s="31" t="str">
        <f>IF(OR(F90="",D91=""),"", ROUND(PRODUCT(D91,F90)/100,2))</f>
        <v/>
      </c>
      <c r="G91" s="28" t="str">
        <f>IF(D91="", "Nurodykite taikomą PVM dydį", "")</f>
        <v>Nurodykite taikomą PVM dydį</v>
      </c>
    </row>
    <row r="92" spans="1:8" x14ac:dyDescent="0.3">
      <c r="E92" s="31" t="s">
        <v>61</v>
      </c>
      <c r="F92" s="31">
        <f>IF(ISBLANK(F91), "", ROUND(SUM(F90:F91),2))</f>
        <v>0</v>
      </c>
    </row>
    <row r="96" spans="1:8" x14ac:dyDescent="0.3">
      <c r="A96" s="12" t="s">
        <v>102</v>
      </c>
      <c r="B96" s="23" t="s">
        <v>103</v>
      </c>
    </row>
    <row r="98" spans="1:8" x14ac:dyDescent="0.3">
      <c r="A98" s="12" t="s">
        <v>27</v>
      </c>
    </row>
    <row r="99" spans="1:8" ht="43.2" x14ac:dyDescent="0.3">
      <c r="A99" s="15" t="s">
        <v>28</v>
      </c>
      <c r="B99" s="25" t="s">
        <v>29</v>
      </c>
      <c r="C99" s="31" t="s">
        <v>30</v>
      </c>
      <c r="D99" s="31" t="s">
        <v>31</v>
      </c>
      <c r="E99" s="31" t="s">
        <v>32</v>
      </c>
      <c r="F99" s="31" t="s">
        <v>33</v>
      </c>
      <c r="G99" s="25" t="s">
        <v>34</v>
      </c>
      <c r="H99" s="29" t="s">
        <v>35</v>
      </c>
    </row>
    <row r="100" spans="1:8" x14ac:dyDescent="0.3">
      <c r="A100" s="15" t="s">
        <v>104</v>
      </c>
      <c r="B100" s="25" t="s">
        <v>105</v>
      </c>
      <c r="C100" s="32"/>
      <c r="D100" s="32"/>
      <c r="E100" s="32"/>
      <c r="F100" s="32"/>
      <c r="G100" s="26"/>
      <c r="H100" s="13"/>
    </row>
    <row r="101" spans="1:8" x14ac:dyDescent="0.3">
      <c r="A101" s="16" t="s">
        <v>106</v>
      </c>
      <c r="B101" s="26" t="s">
        <v>105</v>
      </c>
      <c r="C101" s="32">
        <v>3000</v>
      </c>
      <c r="D101" s="32" t="s">
        <v>40</v>
      </c>
      <c r="E101" s="33"/>
      <c r="F101" s="32" t="str">
        <f>IF(ISBLANK(E101),"", PRODUCT(C101,E101))</f>
        <v/>
      </c>
      <c r="G101" s="27"/>
      <c r="H101" s="13"/>
    </row>
    <row r="102" spans="1:8" x14ac:dyDescent="0.3">
      <c r="A102" s="16" t="s">
        <v>107</v>
      </c>
      <c r="B102" s="26" t="s">
        <v>108</v>
      </c>
      <c r="C102" s="32"/>
      <c r="D102" s="32"/>
      <c r="E102" s="32"/>
      <c r="F102" s="32"/>
      <c r="G102" s="26"/>
      <c r="H102" s="30"/>
    </row>
    <row r="103" spans="1:8" x14ac:dyDescent="0.3">
      <c r="A103" s="16" t="s">
        <v>109</v>
      </c>
      <c r="B103" s="26" t="s">
        <v>110</v>
      </c>
      <c r="C103" s="32"/>
      <c r="D103" s="32"/>
      <c r="E103" s="32"/>
      <c r="F103" s="32"/>
      <c r="G103" s="26"/>
      <c r="H103" s="30"/>
    </row>
    <row r="104" spans="1:8" x14ac:dyDescent="0.3">
      <c r="A104" s="16" t="s">
        <v>111</v>
      </c>
      <c r="B104" s="26" t="s">
        <v>112</v>
      </c>
      <c r="C104" s="32"/>
      <c r="D104" s="32"/>
      <c r="E104" s="32"/>
      <c r="F104" s="32"/>
      <c r="G104" s="26"/>
      <c r="H104" s="30"/>
    </row>
    <row r="105" spans="1:8" x14ac:dyDescent="0.3">
      <c r="A105" s="16" t="s">
        <v>113</v>
      </c>
      <c r="B105" s="26" t="s">
        <v>114</v>
      </c>
      <c r="C105" s="32"/>
      <c r="D105" s="32"/>
      <c r="E105" s="32"/>
      <c r="F105" s="32"/>
      <c r="G105" s="26"/>
      <c r="H105" s="30"/>
    </row>
    <row r="106" spans="1:8" x14ac:dyDescent="0.3">
      <c r="A106" s="16" t="s">
        <v>115</v>
      </c>
      <c r="B106" s="26" t="s">
        <v>116</v>
      </c>
      <c r="C106" s="32"/>
      <c r="D106" s="32"/>
      <c r="E106" s="32"/>
      <c r="F106" s="32"/>
      <c r="G106" s="26"/>
      <c r="H106" s="30"/>
    </row>
    <row r="107" spans="1:8" x14ac:dyDescent="0.3">
      <c r="A107" s="16" t="s">
        <v>117</v>
      </c>
      <c r="B107" s="26" t="s">
        <v>118</v>
      </c>
      <c r="C107" s="32">
        <v>1000</v>
      </c>
      <c r="D107" s="32" t="s">
        <v>40</v>
      </c>
      <c r="E107" s="33"/>
      <c r="F107" s="32" t="str">
        <f>IF(ISBLANK(E107),"", PRODUCT(C107,E107))</f>
        <v/>
      </c>
      <c r="G107" s="27"/>
      <c r="H107" s="13"/>
    </row>
    <row r="108" spans="1:8" x14ac:dyDescent="0.3">
      <c r="A108" s="16" t="s">
        <v>119</v>
      </c>
      <c r="B108" s="26" t="s">
        <v>110</v>
      </c>
      <c r="C108" s="32"/>
      <c r="D108" s="32"/>
      <c r="E108" s="32"/>
      <c r="F108" s="32"/>
      <c r="G108" s="26"/>
      <c r="H108" s="30"/>
    </row>
    <row r="109" spans="1:8" x14ac:dyDescent="0.3">
      <c r="A109" s="16" t="s">
        <v>120</v>
      </c>
      <c r="B109" s="26" t="s">
        <v>112</v>
      </c>
      <c r="C109" s="32"/>
      <c r="D109" s="32"/>
      <c r="E109" s="32"/>
      <c r="F109" s="32"/>
      <c r="G109" s="26"/>
      <c r="H109" s="30"/>
    </row>
    <row r="110" spans="1:8" x14ac:dyDescent="0.3">
      <c r="A110" s="16" t="s">
        <v>121</v>
      </c>
      <c r="B110" s="26" t="s">
        <v>122</v>
      </c>
      <c r="C110" s="32"/>
      <c r="D110" s="32"/>
      <c r="E110" s="32"/>
      <c r="F110" s="32"/>
      <c r="G110" s="26"/>
      <c r="H110" s="30"/>
    </row>
    <row r="111" spans="1:8" x14ac:dyDescent="0.3">
      <c r="A111" s="16" t="s">
        <v>123</v>
      </c>
      <c r="B111" s="26" t="s">
        <v>116</v>
      </c>
      <c r="C111" s="32"/>
      <c r="D111" s="32"/>
      <c r="E111" s="32"/>
      <c r="F111" s="32"/>
      <c r="G111" s="26"/>
      <c r="H111" s="30"/>
    </row>
    <row r="112" spans="1:8" ht="28.8" x14ac:dyDescent="0.3">
      <c r="E112" s="31" t="s">
        <v>58</v>
      </c>
      <c r="F112" s="31" t="str">
        <f>IF((COUNT(C101:C111)&lt;&gt;COUNT(F101:F111)),"", ROUND(SUM(F101:F111),2))</f>
        <v/>
      </c>
      <c r="G112" s="28" t="str">
        <f>IF((COUNT(C101:C111)&lt;&gt;COUNT(F101:F111)),"Neužpildytos visų objektų kainos", "")</f>
        <v>Neužpildytos visų objektų kainos</v>
      </c>
    </row>
    <row r="113" spans="1:8" ht="28.8" x14ac:dyDescent="0.3">
      <c r="C113" s="31" t="s">
        <v>59</v>
      </c>
      <c r="D113" s="34"/>
      <c r="E113" s="31" t="s">
        <v>60</v>
      </c>
      <c r="F113" s="31" t="str">
        <f>IF(OR(F112="",D113=""),"", ROUND(PRODUCT(D113,F112)/100,2))</f>
        <v/>
      </c>
      <c r="G113" s="28" t="str">
        <f>IF(D113="", "Nurodykite taikomą PVM dydį", "")</f>
        <v>Nurodykite taikomą PVM dydį</v>
      </c>
    </row>
    <row r="114" spans="1:8" x14ac:dyDescent="0.3">
      <c r="E114" s="31" t="s">
        <v>61</v>
      </c>
      <c r="F114" s="31">
        <f>IF(ISBLANK(F113), "", ROUND(SUM(F112:F113),2))</f>
        <v>0</v>
      </c>
    </row>
    <row r="118" spans="1:8" x14ac:dyDescent="0.3">
      <c r="A118" s="12" t="s">
        <v>124</v>
      </c>
      <c r="B118" s="23" t="s">
        <v>125</v>
      </c>
    </row>
    <row r="120" spans="1:8" x14ac:dyDescent="0.3">
      <c r="A120" s="12" t="s">
        <v>27</v>
      </c>
    </row>
    <row r="121" spans="1:8" ht="43.2" x14ac:dyDescent="0.3">
      <c r="A121" s="15" t="s">
        <v>28</v>
      </c>
      <c r="B121" s="25" t="s">
        <v>29</v>
      </c>
      <c r="C121" s="31" t="s">
        <v>30</v>
      </c>
      <c r="D121" s="31" t="s">
        <v>31</v>
      </c>
      <c r="E121" s="31" t="s">
        <v>32</v>
      </c>
      <c r="F121" s="31" t="s">
        <v>33</v>
      </c>
      <c r="G121" s="25" t="s">
        <v>34</v>
      </c>
      <c r="H121" s="29" t="s">
        <v>35</v>
      </c>
    </row>
    <row r="122" spans="1:8" x14ac:dyDescent="0.3">
      <c r="A122" s="15" t="s">
        <v>126</v>
      </c>
      <c r="B122" s="25" t="s">
        <v>127</v>
      </c>
      <c r="C122" s="32"/>
      <c r="D122" s="32"/>
      <c r="E122" s="32"/>
      <c r="F122" s="32"/>
      <c r="G122" s="26"/>
      <c r="H122" s="13"/>
    </row>
    <row r="123" spans="1:8" x14ac:dyDescent="0.3">
      <c r="A123" s="16" t="s">
        <v>128</v>
      </c>
      <c r="B123" s="26" t="s">
        <v>127</v>
      </c>
      <c r="C123" s="32">
        <v>20</v>
      </c>
      <c r="D123" s="32" t="s">
        <v>40</v>
      </c>
      <c r="E123" s="33"/>
      <c r="F123" s="32" t="str">
        <f>IF(ISBLANK(E123),"", PRODUCT(C123,E123))</f>
        <v/>
      </c>
      <c r="G123" s="27"/>
      <c r="H123" s="13"/>
    </row>
    <row r="124" spans="1:8" x14ac:dyDescent="0.3">
      <c r="A124" s="16" t="s">
        <v>129</v>
      </c>
      <c r="B124" s="26" t="s">
        <v>130</v>
      </c>
      <c r="C124" s="32"/>
      <c r="D124" s="32"/>
      <c r="E124" s="32"/>
      <c r="F124" s="32"/>
      <c r="G124" s="26"/>
      <c r="H124" s="30"/>
    </row>
    <row r="125" spans="1:8" x14ac:dyDescent="0.3">
      <c r="A125" s="16" t="s">
        <v>131</v>
      </c>
      <c r="B125" s="26" t="s">
        <v>132</v>
      </c>
      <c r="C125" s="32"/>
      <c r="D125" s="32"/>
      <c r="E125" s="32"/>
      <c r="F125" s="32"/>
      <c r="G125" s="26"/>
      <c r="H125" s="30"/>
    </row>
    <row r="126" spans="1:8" x14ac:dyDescent="0.3">
      <c r="A126" s="16" t="s">
        <v>133</v>
      </c>
      <c r="B126" s="26" t="s">
        <v>134</v>
      </c>
      <c r="C126" s="32"/>
      <c r="D126" s="32"/>
      <c r="E126" s="32"/>
      <c r="F126" s="32"/>
      <c r="G126" s="26"/>
      <c r="H126" s="30"/>
    </row>
    <row r="127" spans="1:8" x14ac:dyDescent="0.3">
      <c r="A127" s="16" t="s">
        <v>135</v>
      </c>
      <c r="B127" s="26" t="s">
        <v>136</v>
      </c>
      <c r="C127" s="32"/>
      <c r="D127" s="32"/>
      <c r="E127" s="32"/>
      <c r="F127" s="32"/>
      <c r="G127" s="26"/>
      <c r="H127" s="30"/>
    </row>
    <row r="128" spans="1:8" x14ac:dyDescent="0.3">
      <c r="A128" s="16" t="s">
        <v>137</v>
      </c>
      <c r="B128" s="26" t="s">
        <v>138</v>
      </c>
      <c r="C128" s="32"/>
      <c r="D128" s="32"/>
      <c r="E128" s="32"/>
      <c r="F128" s="32"/>
      <c r="G128" s="26"/>
      <c r="H128" s="30"/>
    </row>
    <row r="129" spans="1:8" ht="28.8" x14ac:dyDescent="0.3">
      <c r="E129" s="31" t="s">
        <v>58</v>
      </c>
      <c r="F129" s="31" t="str">
        <f>IF((COUNT(C123:C128)&lt;&gt;COUNT(F123:F128)),"", ROUND(SUM(F123:F128),2))</f>
        <v/>
      </c>
      <c r="G129" s="28" t="str">
        <f>IF((COUNT(C123:C128)&lt;&gt;COUNT(F123:F128)),"Neužpildytos visų objektų kainos", "")</f>
        <v>Neužpildytos visų objektų kainos</v>
      </c>
    </row>
    <row r="130" spans="1:8" ht="28.8" x14ac:dyDescent="0.3">
      <c r="C130" s="31" t="s">
        <v>59</v>
      </c>
      <c r="D130" s="34"/>
      <c r="E130" s="31" t="s">
        <v>60</v>
      </c>
      <c r="F130" s="31" t="str">
        <f>IF(OR(F129="",D130=""),"", ROUND(PRODUCT(D130,F129)/100,2))</f>
        <v/>
      </c>
      <c r="G130" s="28" t="str">
        <f>IF(D130="", "Nurodykite taikomą PVM dydį", "")</f>
        <v>Nurodykite taikomą PVM dydį</v>
      </c>
    </row>
    <row r="131" spans="1:8" x14ac:dyDescent="0.3">
      <c r="E131" s="31" t="s">
        <v>61</v>
      </c>
      <c r="F131" s="31">
        <f>IF(ISBLANK(F130), "", ROUND(SUM(F129:F130),2))</f>
        <v>0</v>
      </c>
    </row>
    <row r="135" spans="1:8" x14ac:dyDescent="0.3">
      <c r="A135" s="12" t="s">
        <v>139</v>
      </c>
      <c r="B135" s="23" t="s">
        <v>140</v>
      </c>
    </row>
    <row r="137" spans="1:8" x14ac:dyDescent="0.3">
      <c r="A137" s="12" t="s">
        <v>27</v>
      </c>
    </row>
    <row r="138" spans="1:8" ht="43.2" x14ac:dyDescent="0.3">
      <c r="A138" s="15" t="s">
        <v>28</v>
      </c>
      <c r="B138" s="25" t="s">
        <v>29</v>
      </c>
      <c r="C138" s="31" t="s">
        <v>30</v>
      </c>
      <c r="D138" s="31" t="s">
        <v>31</v>
      </c>
      <c r="E138" s="31" t="s">
        <v>32</v>
      </c>
      <c r="F138" s="31" t="s">
        <v>33</v>
      </c>
      <c r="G138" s="25" t="s">
        <v>34</v>
      </c>
      <c r="H138" s="29" t="s">
        <v>35</v>
      </c>
    </row>
    <row r="139" spans="1:8" x14ac:dyDescent="0.3">
      <c r="A139" s="15" t="s">
        <v>141</v>
      </c>
      <c r="B139" s="25" t="s">
        <v>142</v>
      </c>
      <c r="C139" s="32"/>
      <c r="D139" s="32"/>
      <c r="E139" s="32"/>
      <c r="F139" s="32"/>
      <c r="G139" s="26"/>
      <c r="H139" s="13"/>
    </row>
    <row r="140" spans="1:8" x14ac:dyDescent="0.3">
      <c r="A140" s="16" t="s">
        <v>143</v>
      </c>
      <c r="B140" s="26" t="s">
        <v>144</v>
      </c>
      <c r="C140" s="32">
        <v>100</v>
      </c>
      <c r="D140" s="32" t="s">
        <v>40</v>
      </c>
      <c r="E140" s="33"/>
      <c r="F140" s="32" t="str">
        <f>IF(ISBLANK(E140),"", PRODUCT(C140,E140))</f>
        <v/>
      </c>
      <c r="G140" s="27"/>
      <c r="H140" s="13"/>
    </row>
    <row r="141" spans="1:8" x14ac:dyDescent="0.3">
      <c r="A141" s="16" t="s">
        <v>145</v>
      </c>
      <c r="B141" s="26" t="s">
        <v>146</v>
      </c>
      <c r="C141" s="32"/>
      <c r="D141" s="32"/>
      <c r="E141" s="32"/>
      <c r="F141" s="32"/>
      <c r="G141" s="26"/>
      <c r="H141" s="30"/>
    </row>
    <row r="142" spans="1:8" x14ac:dyDescent="0.3">
      <c r="A142" s="16" t="s">
        <v>147</v>
      </c>
      <c r="B142" s="26" t="s">
        <v>148</v>
      </c>
      <c r="C142" s="32"/>
      <c r="D142" s="32"/>
      <c r="E142" s="32"/>
      <c r="F142" s="32"/>
      <c r="G142" s="26"/>
      <c r="H142" s="30"/>
    </row>
    <row r="143" spans="1:8" x14ac:dyDescent="0.3">
      <c r="A143" s="16" t="s">
        <v>149</v>
      </c>
      <c r="B143" s="26" t="s">
        <v>150</v>
      </c>
      <c r="C143" s="32"/>
      <c r="D143" s="32"/>
      <c r="E143" s="32"/>
      <c r="F143" s="32"/>
      <c r="G143" s="26"/>
      <c r="H143" s="30"/>
    </row>
    <row r="144" spans="1:8" x14ac:dyDescent="0.3">
      <c r="A144" s="16" t="s">
        <v>151</v>
      </c>
      <c r="B144" s="26" t="s">
        <v>144</v>
      </c>
      <c r="C144" s="32">
        <v>100</v>
      </c>
      <c r="D144" s="32" t="s">
        <v>40</v>
      </c>
      <c r="E144" s="33"/>
      <c r="F144" s="32" t="str">
        <f>IF(ISBLANK(E144),"", PRODUCT(C144,E144))</f>
        <v/>
      </c>
      <c r="G144" s="27"/>
      <c r="H144" s="13"/>
    </row>
    <row r="145" spans="1:8" x14ac:dyDescent="0.3">
      <c r="A145" s="16" t="s">
        <v>152</v>
      </c>
      <c r="B145" s="26" t="s">
        <v>153</v>
      </c>
      <c r="C145" s="32"/>
      <c r="D145" s="32"/>
      <c r="E145" s="32"/>
      <c r="F145" s="32"/>
      <c r="G145" s="26"/>
      <c r="H145" s="30"/>
    </row>
    <row r="146" spans="1:8" x14ac:dyDescent="0.3">
      <c r="A146" s="16" t="s">
        <v>154</v>
      </c>
      <c r="B146" s="26" t="s">
        <v>148</v>
      </c>
      <c r="C146" s="32"/>
      <c r="D146" s="32"/>
      <c r="E146" s="32"/>
      <c r="F146" s="32"/>
      <c r="G146" s="26"/>
      <c r="H146" s="30"/>
    </row>
    <row r="147" spans="1:8" x14ac:dyDescent="0.3">
      <c r="A147" s="16" t="s">
        <v>155</v>
      </c>
      <c r="B147" s="26" t="s">
        <v>150</v>
      </c>
      <c r="C147" s="32"/>
      <c r="D147" s="32"/>
      <c r="E147" s="32"/>
      <c r="F147" s="32"/>
      <c r="G147" s="26"/>
      <c r="H147" s="30"/>
    </row>
    <row r="148" spans="1:8" ht="28.8" x14ac:dyDescent="0.3">
      <c r="E148" s="31" t="s">
        <v>58</v>
      </c>
      <c r="F148" s="31" t="str">
        <f>IF((COUNT(C140:C147)&lt;&gt;COUNT(F140:F147)),"", ROUND(SUM(F140:F147),2))</f>
        <v/>
      </c>
      <c r="G148" s="28" t="str">
        <f>IF((COUNT(C140:C147)&lt;&gt;COUNT(F140:F147)),"Neužpildytos visų objektų kainos", "")</f>
        <v>Neužpildytos visų objektų kainos</v>
      </c>
    </row>
    <row r="149" spans="1:8" ht="28.8" x14ac:dyDescent="0.3">
      <c r="C149" s="31" t="s">
        <v>59</v>
      </c>
      <c r="D149" s="34"/>
      <c r="E149" s="31" t="s">
        <v>60</v>
      </c>
      <c r="F149" s="31" t="str">
        <f>IF(OR(F148="",D149=""),"", ROUND(PRODUCT(D149,F148)/100,2))</f>
        <v/>
      </c>
      <c r="G149" s="28" t="str">
        <f>IF(D149="", "Nurodykite taikomą PVM dydį", "")</f>
        <v>Nurodykite taikomą PVM dydį</v>
      </c>
    </row>
    <row r="150" spans="1:8" x14ac:dyDescent="0.3">
      <c r="E150" s="31" t="s">
        <v>61</v>
      </c>
      <c r="F150" s="31">
        <f>IF(ISBLANK(F149), "", ROUND(SUM(F148:F149),2))</f>
        <v>0</v>
      </c>
    </row>
    <row r="154" spans="1:8" x14ac:dyDescent="0.3">
      <c r="A154" s="12" t="s">
        <v>156</v>
      </c>
      <c r="B154" s="23" t="s">
        <v>157</v>
      </c>
    </row>
    <row r="156" spans="1:8" x14ac:dyDescent="0.3">
      <c r="A156" s="12" t="s">
        <v>27</v>
      </c>
    </row>
    <row r="157" spans="1:8" ht="43.2" x14ac:dyDescent="0.3">
      <c r="A157" s="15" t="s">
        <v>28</v>
      </c>
      <c r="B157" s="25" t="s">
        <v>29</v>
      </c>
      <c r="C157" s="31" t="s">
        <v>30</v>
      </c>
      <c r="D157" s="31" t="s">
        <v>31</v>
      </c>
      <c r="E157" s="31" t="s">
        <v>32</v>
      </c>
      <c r="F157" s="31" t="s">
        <v>33</v>
      </c>
      <c r="G157" s="25" t="s">
        <v>34</v>
      </c>
      <c r="H157" s="29" t="s">
        <v>35</v>
      </c>
    </row>
    <row r="158" spans="1:8" x14ac:dyDescent="0.3">
      <c r="A158" s="15" t="s">
        <v>158</v>
      </c>
      <c r="B158" s="25" t="s">
        <v>159</v>
      </c>
      <c r="C158" s="32"/>
      <c r="D158" s="32"/>
      <c r="E158" s="32"/>
      <c r="F158" s="32"/>
      <c r="G158" s="26"/>
      <c r="H158" s="13"/>
    </row>
    <row r="159" spans="1:8" x14ac:dyDescent="0.3">
      <c r="A159" s="16" t="s">
        <v>160</v>
      </c>
      <c r="B159" s="26" t="s">
        <v>159</v>
      </c>
      <c r="C159" s="32">
        <v>800</v>
      </c>
      <c r="D159" s="32" t="s">
        <v>40</v>
      </c>
      <c r="E159" s="33"/>
      <c r="F159" s="32" t="str">
        <f>IF(ISBLANK(E159),"", PRODUCT(C159,E159))</f>
        <v/>
      </c>
      <c r="G159" s="27"/>
      <c r="H159" s="13"/>
    </row>
    <row r="160" spans="1:8" x14ac:dyDescent="0.3">
      <c r="A160" s="16" t="s">
        <v>161</v>
      </c>
      <c r="B160" s="26" t="s">
        <v>162</v>
      </c>
      <c r="C160" s="32"/>
      <c r="D160" s="32"/>
      <c r="E160" s="32"/>
      <c r="F160" s="32"/>
      <c r="G160" s="26"/>
      <c r="H160" s="30"/>
    </row>
    <row r="161" spans="1:8" x14ac:dyDescent="0.3">
      <c r="A161" s="16" t="s">
        <v>163</v>
      </c>
      <c r="B161" s="26" t="s">
        <v>164</v>
      </c>
      <c r="C161" s="32"/>
      <c r="D161" s="32"/>
      <c r="E161" s="32"/>
      <c r="F161" s="32"/>
      <c r="G161" s="26"/>
      <c r="H161" s="30"/>
    </row>
    <row r="162" spans="1:8" x14ac:dyDescent="0.3">
      <c r="A162" s="16" t="s">
        <v>165</v>
      </c>
      <c r="B162" s="26" t="s">
        <v>166</v>
      </c>
      <c r="C162" s="32"/>
      <c r="D162" s="32"/>
      <c r="E162" s="32"/>
      <c r="F162" s="32"/>
      <c r="G162" s="26"/>
      <c r="H162" s="30"/>
    </row>
    <row r="163" spans="1:8" x14ac:dyDescent="0.3">
      <c r="A163" s="16" t="s">
        <v>167</v>
      </c>
      <c r="B163" s="26" t="s">
        <v>168</v>
      </c>
      <c r="C163" s="32"/>
      <c r="D163" s="32"/>
      <c r="E163" s="32"/>
      <c r="F163" s="32"/>
      <c r="G163" s="26"/>
      <c r="H163" s="30"/>
    </row>
    <row r="164" spans="1:8" x14ac:dyDescent="0.3">
      <c r="A164" s="16" t="s">
        <v>169</v>
      </c>
      <c r="B164" s="26" t="s">
        <v>159</v>
      </c>
      <c r="C164" s="32">
        <v>100</v>
      </c>
      <c r="D164" s="32" t="s">
        <v>40</v>
      </c>
      <c r="E164" s="33"/>
      <c r="F164" s="32" t="str">
        <f>IF(ISBLANK(E164),"", PRODUCT(C164,E164))</f>
        <v/>
      </c>
      <c r="G164" s="27"/>
      <c r="H164" s="13"/>
    </row>
    <row r="165" spans="1:8" x14ac:dyDescent="0.3">
      <c r="A165" s="16" t="s">
        <v>170</v>
      </c>
      <c r="B165" s="26" t="s">
        <v>162</v>
      </c>
      <c r="C165" s="32"/>
      <c r="D165" s="32"/>
      <c r="E165" s="32"/>
      <c r="F165" s="32"/>
      <c r="G165" s="26"/>
      <c r="H165" s="30"/>
    </row>
    <row r="166" spans="1:8" x14ac:dyDescent="0.3">
      <c r="A166" s="16" t="s">
        <v>171</v>
      </c>
      <c r="B166" s="26" t="s">
        <v>172</v>
      </c>
      <c r="C166" s="32"/>
      <c r="D166" s="32"/>
      <c r="E166" s="32"/>
      <c r="F166" s="32"/>
      <c r="G166" s="26"/>
      <c r="H166" s="30"/>
    </row>
    <row r="167" spans="1:8" x14ac:dyDescent="0.3">
      <c r="A167" s="16" t="s">
        <v>173</v>
      </c>
      <c r="B167" s="26" t="s">
        <v>166</v>
      </c>
      <c r="C167" s="32"/>
      <c r="D167" s="32"/>
      <c r="E167" s="32"/>
      <c r="F167" s="32"/>
      <c r="G167" s="26"/>
      <c r="H167" s="30"/>
    </row>
    <row r="168" spans="1:8" x14ac:dyDescent="0.3">
      <c r="A168" s="16" t="s">
        <v>174</v>
      </c>
      <c r="B168" s="26" t="s">
        <v>168</v>
      </c>
      <c r="C168" s="32"/>
      <c r="D168" s="32"/>
      <c r="E168" s="32"/>
      <c r="F168" s="32"/>
      <c r="G168" s="26"/>
      <c r="H168" s="30"/>
    </row>
    <row r="169" spans="1:8" x14ac:dyDescent="0.3">
      <c r="A169" s="16" t="s">
        <v>175</v>
      </c>
      <c r="B169" s="26" t="s">
        <v>176</v>
      </c>
      <c r="C169" s="32">
        <v>800</v>
      </c>
      <c r="D169" s="32" t="s">
        <v>40</v>
      </c>
      <c r="E169" s="33"/>
      <c r="F169" s="32" t="str">
        <f>IF(ISBLANK(E169),"", PRODUCT(C169,E169))</f>
        <v/>
      </c>
      <c r="G169" s="27"/>
      <c r="H169" s="13"/>
    </row>
    <row r="170" spans="1:8" x14ac:dyDescent="0.3">
      <c r="A170" s="16" t="s">
        <v>177</v>
      </c>
      <c r="B170" s="26" t="s">
        <v>146</v>
      </c>
      <c r="C170" s="32"/>
      <c r="D170" s="32"/>
      <c r="E170" s="32"/>
      <c r="F170" s="32"/>
      <c r="G170" s="26"/>
      <c r="H170" s="30"/>
    </row>
    <row r="171" spans="1:8" x14ac:dyDescent="0.3">
      <c r="A171" s="16" t="s">
        <v>178</v>
      </c>
      <c r="B171" s="26" t="s">
        <v>179</v>
      </c>
      <c r="C171" s="32"/>
      <c r="D171" s="32"/>
      <c r="E171" s="32"/>
      <c r="F171" s="32"/>
      <c r="G171" s="26"/>
      <c r="H171" s="30"/>
    </row>
    <row r="172" spans="1:8" x14ac:dyDescent="0.3">
      <c r="A172" s="16" t="s">
        <v>180</v>
      </c>
      <c r="B172" s="26" t="s">
        <v>181</v>
      </c>
      <c r="C172" s="32"/>
      <c r="D172" s="32"/>
      <c r="E172" s="32"/>
      <c r="F172" s="32"/>
      <c r="G172" s="26"/>
      <c r="H172" s="30"/>
    </row>
    <row r="173" spans="1:8" ht="28.8" x14ac:dyDescent="0.3">
      <c r="E173" s="31" t="s">
        <v>58</v>
      </c>
      <c r="F173" s="31" t="str">
        <f>IF((COUNT(C159:C172)&lt;&gt;COUNT(F159:F172)),"", ROUND(SUM(F159:F172),2))</f>
        <v/>
      </c>
      <c r="G173" s="28" t="str">
        <f>IF((COUNT(C159:C172)&lt;&gt;COUNT(F159:F172)),"Neužpildytos visų objektų kainos", "")</f>
        <v>Neužpildytos visų objektų kainos</v>
      </c>
    </row>
    <row r="174" spans="1:8" ht="28.8" x14ac:dyDescent="0.3">
      <c r="C174" s="31" t="s">
        <v>59</v>
      </c>
      <c r="D174" s="34"/>
      <c r="E174" s="31" t="s">
        <v>60</v>
      </c>
      <c r="F174" s="31" t="str">
        <f>IF(OR(F173="",D174=""),"", ROUND(PRODUCT(D174,F173)/100,2))</f>
        <v/>
      </c>
      <c r="G174" s="28" t="str">
        <f>IF(D174="", "Nurodykite taikomą PVM dydį", "")</f>
        <v>Nurodykite taikomą PVM dydį</v>
      </c>
    </row>
    <row r="175" spans="1:8" x14ac:dyDescent="0.3">
      <c r="E175" s="31" t="s">
        <v>61</v>
      </c>
      <c r="F175" s="31">
        <f>IF(ISBLANK(F174), "", ROUND(SUM(F173:F174),2))</f>
        <v>0</v>
      </c>
    </row>
    <row r="179" spans="1:8" x14ac:dyDescent="0.3">
      <c r="A179" s="12" t="s">
        <v>182</v>
      </c>
      <c r="B179" s="23" t="s">
        <v>183</v>
      </c>
    </row>
    <row r="181" spans="1:8" x14ac:dyDescent="0.3">
      <c r="A181" s="12" t="s">
        <v>27</v>
      </c>
    </row>
    <row r="182" spans="1:8" ht="43.2" x14ac:dyDescent="0.3">
      <c r="A182" s="15" t="s">
        <v>28</v>
      </c>
      <c r="B182" s="25" t="s">
        <v>29</v>
      </c>
      <c r="C182" s="31" t="s">
        <v>30</v>
      </c>
      <c r="D182" s="31" t="s">
        <v>31</v>
      </c>
      <c r="E182" s="31" t="s">
        <v>32</v>
      </c>
      <c r="F182" s="31" t="s">
        <v>33</v>
      </c>
      <c r="G182" s="25" t="s">
        <v>34</v>
      </c>
      <c r="H182" s="29" t="s">
        <v>35</v>
      </c>
    </row>
    <row r="183" spans="1:8" x14ac:dyDescent="0.3">
      <c r="A183" s="15" t="s">
        <v>184</v>
      </c>
      <c r="B183" s="25" t="s">
        <v>185</v>
      </c>
      <c r="C183" s="32"/>
      <c r="D183" s="32"/>
      <c r="E183" s="32"/>
      <c r="F183" s="32"/>
      <c r="G183" s="26"/>
      <c r="H183" s="13"/>
    </row>
    <row r="184" spans="1:8" x14ac:dyDescent="0.3">
      <c r="A184" s="16" t="s">
        <v>186</v>
      </c>
      <c r="B184" s="26" t="s">
        <v>187</v>
      </c>
      <c r="C184" s="32">
        <v>400</v>
      </c>
      <c r="D184" s="32" t="s">
        <v>40</v>
      </c>
      <c r="E184" s="33"/>
      <c r="F184" s="32" t="str">
        <f>IF(ISBLANK(E184),"", PRODUCT(C184,E184))</f>
        <v/>
      </c>
      <c r="G184" s="27"/>
      <c r="H184" s="13"/>
    </row>
    <row r="185" spans="1:8" x14ac:dyDescent="0.3">
      <c r="A185" s="16" t="s">
        <v>188</v>
      </c>
      <c r="B185" s="26" t="s">
        <v>189</v>
      </c>
      <c r="C185" s="32"/>
      <c r="D185" s="32"/>
      <c r="E185" s="32"/>
      <c r="F185" s="32"/>
      <c r="G185" s="26"/>
      <c r="H185" s="30"/>
    </row>
    <row r="186" spans="1:8" x14ac:dyDescent="0.3">
      <c r="A186" s="16" t="s">
        <v>190</v>
      </c>
      <c r="B186" s="26" t="s">
        <v>191</v>
      </c>
      <c r="C186" s="32"/>
      <c r="D186" s="32"/>
      <c r="E186" s="32"/>
      <c r="F186" s="32"/>
      <c r="G186" s="26"/>
      <c r="H186" s="30"/>
    </row>
    <row r="187" spans="1:8" x14ac:dyDescent="0.3">
      <c r="A187" s="16" t="s">
        <v>192</v>
      </c>
      <c r="B187" s="26" t="s">
        <v>193</v>
      </c>
      <c r="C187" s="32"/>
      <c r="D187" s="32"/>
      <c r="E187" s="32"/>
      <c r="F187" s="32"/>
      <c r="G187" s="26"/>
      <c r="H187" s="30"/>
    </row>
    <row r="188" spans="1:8" x14ac:dyDescent="0.3">
      <c r="A188" s="16" t="s">
        <v>194</v>
      </c>
      <c r="B188" s="26" t="s">
        <v>195</v>
      </c>
      <c r="C188" s="32"/>
      <c r="D188" s="32"/>
      <c r="E188" s="32"/>
      <c r="F188" s="32"/>
      <c r="G188" s="26"/>
      <c r="H188" s="30"/>
    </row>
    <row r="189" spans="1:8" x14ac:dyDescent="0.3">
      <c r="A189" s="16" t="s">
        <v>196</v>
      </c>
      <c r="B189" s="26" t="s">
        <v>197</v>
      </c>
      <c r="C189" s="32"/>
      <c r="D189" s="32"/>
      <c r="E189" s="32"/>
      <c r="F189" s="32"/>
      <c r="G189" s="26"/>
      <c r="H189" s="30"/>
    </row>
    <row r="190" spans="1:8" x14ac:dyDescent="0.3">
      <c r="A190" s="16" t="s">
        <v>198</v>
      </c>
      <c r="B190" s="26" t="s">
        <v>199</v>
      </c>
      <c r="C190" s="32"/>
      <c r="D190" s="32"/>
      <c r="E190" s="32"/>
      <c r="F190" s="32"/>
      <c r="G190" s="26"/>
      <c r="H190" s="30"/>
    </row>
    <row r="191" spans="1:8" x14ac:dyDescent="0.3">
      <c r="A191" s="16" t="s">
        <v>200</v>
      </c>
      <c r="B191" s="26" t="s">
        <v>201</v>
      </c>
      <c r="C191" s="32">
        <v>1</v>
      </c>
      <c r="D191" s="32" t="s">
        <v>40</v>
      </c>
      <c r="E191" s="33"/>
      <c r="F191" s="32" t="str">
        <f>IF(ISBLANK(E191),"", PRODUCT(C191,E191))</f>
        <v/>
      </c>
      <c r="G191" s="27"/>
      <c r="H191" s="13"/>
    </row>
    <row r="192" spans="1:8" x14ac:dyDescent="0.3">
      <c r="A192" s="16" t="s">
        <v>202</v>
      </c>
      <c r="B192" s="26" t="s">
        <v>203</v>
      </c>
      <c r="C192" s="32"/>
      <c r="D192" s="32"/>
      <c r="E192" s="32"/>
      <c r="F192" s="32"/>
      <c r="G192" s="26"/>
      <c r="H192" s="30"/>
    </row>
    <row r="193" spans="1:8" ht="28.8" x14ac:dyDescent="0.3">
      <c r="E193" s="31" t="s">
        <v>58</v>
      </c>
      <c r="F193" s="31" t="str">
        <f>IF((COUNT(C184:C192)&lt;&gt;COUNT(F184:F192)),"", ROUND(SUM(F184:F192),2))</f>
        <v/>
      </c>
      <c r="G193" s="28" t="str">
        <f>IF((COUNT(C184:C192)&lt;&gt;COUNT(F184:F192)),"Neužpildytos visų objektų kainos", "")</f>
        <v>Neužpildytos visų objektų kainos</v>
      </c>
    </row>
    <row r="194" spans="1:8" ht="28.8" x14ac:dyDescent="0.3">
      <c r="C194" s="31" t="s">
        <v>59</v>
      </c>
      <c r="D194" s="34"/>
      <c r="E194" s="31" t="s">
        <v>60</v>
      </c>
      <c r="F194" s="31" t="str">
        <f>IF(OR(F193="",D194=""),"", ROUND(PRODUCT(D194,F193)/100,2))</f>
        <v/>
      </c>
      <c r="G194" s="28" t="str">
        <f>IF(D194="", "Nurodykite taikomą PVM dydį", "")</f>
        <v>Nurodykite taikomą PVM dydį</v>
      </c>
    </row>
    <row r="195" spans="1:8" x14ac:dyDescent="0.3">
      <c r="E195" s="31" t="s">
        <v>61</v>
      </c>
      <c r="F195" s="31">
        <f>IF(ISBLANK(F194), "", ROUND(SUM(F193:F194),2))</f>
        <v>0</v>
      </c>
    </row>
    <row r="199" spans="1:8" x14ac:dyDescent="0.3">
      <c r="A199" s="12" t="s">
        <v>204</v>
      </c>
      <c r="B199" s="23" t="s">
        <v>205</v>
      </c>
    </row>
    <row r="201" spans="1:8" x14ac:dyDescent="0.3">
      <c r="A201" s="12" t="s">
        <v>27</v>
      </c>
    </row>
    <row r="202" spans="1:8" ht="43.2" x14ac:dyDescent="0.3">
      <c r="A202" s="15" t="s">
        <v>28</v>
      </c>
      <c r="B202" s="25" t="s">
        <v>29</v>
      </c>
      <c r="C202" s="31" t="s">
        <v>30</v>
      </c>
      <c r="D202" s="31" t="s">
        <v>31</v>
      </c>
      <c r="E202" s="31" t="s">
        <v>32</v>
      </c>
      <c r="F202" s="31" t="s">
        <v>33</v>
      </c>
      <c r="G202" s="25" t="s">
        <v>34</v>
      </c>
      <c r="H202" s="29" t="s">
        <v>35</v>
      </c>
    </row>
    <row r="203" spans="1:8" x14ac:dyDescent="0.3">
      <c r="A203" s="15" t="s">
        <v>206</v>
      </c>
      <c r="B203" s="25" t="s">
        <v>207</v>
      </c>
      <c r="C203" s="32"/>
      <c r="D203" s="32"/>
      <c r="E203" s="32"/>
      <c r="F203" s="32"/>
      <c r="G203" s="26"/>
      <c r="H203" s="13"/>
    </row>
    <row r="204" spans="1:8" x14ac:dyDescent="0.3">
      <c r="A204" s="16" t="s">
        <v>208</v>
      </c>
      <c r="B204" s="26" t="s">
        <v>209</v>
      </c>
      <c r="C204" s="32">
        <v>30</v>
      </c>
      <c r="D204" s="32" t="s">
        <v>40</v>
      </c>
      <c r="E204" s="33"/>
      <c r="F204" s="32" t="str">
        <f>IF(ISBLANK(E204),"", PRODUCT(C204,E204))</f>
        <v/>
      </c>
      <c r="G204" s="27"/>
      <c r="H204" s="13"/>
    </row>
    <row r="205" spans="1:8" x14ac:dyDescent="0.3">
      <c r="A205" s="16" t="s">
        <v>210</v>
      </c>
      <c r="B205" s="26" t="s">
        <v>211</v>
      </c>
      <c r="C205" s="32"/>
      <c r="D205" s="32"/>
      <c r="E205" s="32"/>
      <c r="F205" s="32"/>
      <c r="G205" s="26"/>
      <c r="H205" s="30"/>
    </row>
    <row r="206" spans="1:8" x14ac:dyDescent="0.3">
      <c r="A206" s="16" t="s">
        <v>212</v>
      </c>
      <c r="B206" s="26" t="s">
        <v>213</v>
      </c>
      <c r="C206" s="32">
        <v>50</v>
      </c>
      <c r="D206" s="32" t="s">
        <v>40</v>
      </c>
      <c r="E206" s="33"/>
      <c r="F206" s="32" t="str">
        <f>IF(ISBLANK(E206),"", PRODUCT(C206,E206))</f>
        <v/>
      </c>
      <c r="G206" s="27"/>
      <c r="H206" s="13"/>
    </row>
    <row r="207" spans="1:8" x14ac:dyDescent="0.3">
      <c r="A207" s="16" t="s">
        <v>214</v>
      </c>
      <c r="B207" s="26" t="s">
        <v>215</v>
      </c>
      <c r="C207" s="32"/>
      <c r="D207" s="32"/>
      <c r="E207" s="32"/>
      <c r="F207" s="32"/>
      <c r="G207" s="26"/>
      <c r="H207" s="30"/>
    </row>
    <row r="208" spans="1:8" x14ac:dyDescent="0.3">
      <c r="A208" s="16" t="s">
        <v>216</v>
      </c>
      <c r="B208" s="26" t="s">
        <v>217</v>
      </c>
      <c r="C208" s="32">
        <v>100</v>
      </c>
      <c r="D208" s="32" t="s">
        <v>40</v>
      </c>
      <c r="E208" s="33"/>
      <c r="F208" s="32" t="str">
        <f>IF(ISBLANK(E208),"", PRODUCT(C208,E208))</f>
        <v/>
      </c>
      <c r="G208" s="27"/>
      <c r="H208" s="13"/>
    </row>
    <row r="209" spans="1:8" x14ac:dyDescent="0.3">
      <c r="A209" s="16" t="s">
        <v>218</v>
      </c>
      <c r="B209" s="26" t="s">
        <v>219</v>
      </c>
      <c r="C209" s="32"/>
      <c r="D209" s="32"/>
      <c r="E209" s="32"/>
      <c r="F209" s="32"/>
      <c r="G209" s="26"/>
      <c r="H209" s="30"/>
    </row>
    <row r="210" spans="1:8" x14ac:dyDescent="0.3">
      <c r="A210" s="16" t="s">
        <v>220</v>
      </c>
      <c r="B210" s="26" t="s">
        <v>217</v>
      </c>
      <c r="C210" s="32">
        <v>100</v>
      </c>
      <c r="D210" s="32" t="s">
        <v>40</v>
      </c>
      <c r="E210" s="33"/>
      <c r="F210" s="32" t="str">
        <f>IF(ISBLANK(E210),"", PRODUCT(C210,E210))</f>
        <v/>
      </c>
      <c r="G210" s="27"/>
      <c r="H210" s="13"/>
    </row>
    <row r="211" spans="1:8" x14ac:dyDescent="0.3">
      <c r="A211" s="16" t="s">
        <v>221</v>
      </c>
      <c r="B211" s="26" t="s">
        <v>222</v>
      </c>
      <c r="C211" s="32"/>
      <c r="D211" s="32"/>
      <c r="E211" s="32"/>
      <c r="F211" s="32"/>
      <c r="G211" s="26"/>
      <c r="H211" s="30"/>
    </row>
    <row r="212" spans="1:8" x14ac:dyDescent="0.3">
      <c r="A212" s="16" t="s">
        <v>223</v>
      </c>
      <c r="B212" s="26" t="s">
        <v>217</v>
      </c>
      <c r="C212" s="32">
        <v>30</v>
      </c>
      <c r="D212" s="32" t="s">
        <v>40</v>
      </c>
      <c r="E212" s="33"/>
      <c r="F212" s="32" t="str">
        <f>IF(ISBLANK(E212),"", PRODUCT(C212,E212))</f>
        <v/>
      </c>
      <c r="G212" s="27"/>
      <c r="H212" s="13"/>
    </row>
    <row r="213" spans="1:8" x14ac:dyDescent="0.3">
      <c r="A213" s="16" t="s">
        <v>224</v>
      </c>
      <c r="B213" s="26" t="s">
        <v>225</v>
      </c>
      <c r="C213" s="32"/>
      <c r="D213" s="32"/>
      <c r="E213" s="32"/>
      <c r="F213" s="32"/>
      <c r="G213" s="26"/>
      <c r="H213" s="30"/>
    </row>
    <row r="214" spans="1:8" ht="28.8" x14ac:dyDescent="0.3">
      <c r="E214" s="31" t="s">
        <v>58</v>
      </c>
      <c r="F214" s="31" t="str">
        <f>IF((COUNT(C204:C213)&lt;&gt;COUNT(F204:F213)),"", ROUND(SUM(F204:F213),2))</f>
        <v/>
      </c>
      <c r="G214" s="28" t="str">
        <f>IF((COUNT(C204:C213)&lt;&gt;COUNT(F204:F213)),"Neužpildytos visų objektų kainos", "")</f>
        <v>Neužpildytos visų objektų kainos</v>
      </c>
    </row>
    <row r="215" spans="1:8" ht="28.8" x14ac:dyDescent="0.3">
      <c r="C215" s="31" t="s">
        <v>59</v>
      </c>
      <c r="D215" s="34"/>
      <c r="E215" s="31" t="s">
        <v>60</v>
      </c>
      <c r="F215" s="31" t="str">
        <f>IF(OR(F214="",D215=""),"", ROUND(PRODUCT(D215,F214)/100,2))</f>
        <v/>
      </c>
      <c r="G215" s="28" t="str">
        <f>IF(D215="", "Nurodykite taikomą PVM dydį", "")</f>
        <v>Nurodykite taikomą PVM dydį</v>
      </c>
    </row>
    <row r="216" spans="1:8" x14ac:dyDescent="0.3">
      <c r="E216" s="31" t="s">
        <v>61</v>
      </c>
      <c r="F216" s="31">
        <f>IF(ISBLANK(F215), "", ROUND(SUM(F214:F215),2))</f>
        <v>0</v>
      </c>
    </row>
    <row r="220" spans="1:8" x14ac:dyDescent="0.3">
      <c r="A220" s="12" t="s">
        <v>226</v>
      </c>
      <c r="B220" s="23" t="s">
        <v>227</v>
      </c>
    </row>
    <row r="222" spans="1:8" x14ac:dyDescent="0.3">
      <c r="A222" s="12" t="s">
        <v>27</v>
      </c>
    </row>
    <row r="223" spans="1:8" ht="43.2" x14ac:dyDescent="0.3">
      <c r="A223" s="15" t="s">
        <v>28</v>
      </c>
      <c r="B223" s="25" t="s">
        <v>29</v>
      </c>
      <c r="C223" s="31" t="s">
        <v>30</v>
      </c>
      <c r="D223" s="31" t="s">
        <v>31</v>
      </c>
      <c r="E223" s="31" t="s">
        <v>32</v>
      </c>
      <c r="F223" s="31" t="s">
        <v>33</v>
      </c>
      <c r="G223" s="25" t="s">
        <v>34</v>
      </c>
      <c r="H223" s="29" t="s">
        <v>35</v>
      </c>
    </row>
    <row r="224" spans="1:8" x14ac:dyDescent="0.3">
      <c r="A224" s="15" t="s">
        <v>228</v>
      </c>
      <c r="B224" s="25" t="s">
        <v>229</v>
      </c>
      <c r="C224" s="32"/>
      <c r="D224" s="32"/>
      <c r="E224" s="32"/>
      <c r="F224" s="32"/>
      <c r="G224" s="26"/>
      <c r="H224" s="13"/>
    </row>
    <row r="225" spans="1:8" x14ac:dyDescent="0.3">
      <c r="A225" s="16" t="s">
        <v>230</v>
      </c>
      <c r="B225" s="26" t="s">
        <v>231</v>
      </c>
      <c r="C225" s="32">
        <v>300</v>
      </c>
      <c r="D225" s="32" t="s">
        <v>40</v>
      </c>
      <c r="E225" s="33"/>
      <c r="F225" s="32" t="str">
        <f>IF(ISBLANK(E225),"", PRODUCT(C225,E225))</f>
        <v/>
      </c>
      <c r="G225" s="27"/>
      <c r="H225" s="13"/>
    </row>
    <row r="226" spans="1:8" x14ac:dyDescent="0.3">
      <c r="A226" s="16" t="s">
        <v>232</v>
      </c>
      <c r="B226" s="26" t="s">
        <v>233</v>
      </c>
      <c r="C226" s="32"/>
      <c r="D226" s="32"/>
      <c r="E226" s="32"/>
      <c r="F226" s="32"/>
      <c r="G226" s="26"/>
      <c r="H226" s="30"/>
    </row>
    <row r="227" spans="1:8" x14ac:dyDescent="0.3">
      <c r="A227" s="16" t="s">
        <v>234</v>
      </c>
      <c r="B227" s="26" t="s">
        <v>235</v>
      </c>
      <c r="C227" s="32"/>
      <c r="D227" s="32"/>
      <c r="E227" s="32"/>
      <c r="F227" s="32"/>
      <c r="G227" s="26"/>
      <c r="H227" s="30"/>
    </row>
    <row r="228" spans="1:8" x14ac:dyDescent="0.3">
      <c r="A228" s="16" t="s">
        <v>236</v>
      </c>
      <c r="B228" s="26" t="s">
        <v>237</v>
      </c>
      <c r="C228" s="32"/>
      <c r="D228" s="32"/>
      <c r="E228" s="32"/>
      <c r="F228" s="32"/>
      <c r="G228" s="26"/>
      <c r="H228" s="30"/>
    </row>
    <row r="229" spans="1:8" ht="28.8" x14ac:dyDescent="0.3">
      <c r="A229" s="16" t="s">
        <v>238</v>
      </c>
      <c r="B229" s="26" t="s">
        <v>239</v>
      </c>
      <c r="C229" s="32"/>
      <c r="D229" s="32"/>
      <c r="E229" s="32"/>
      <c r="F229" s="32"/>
      <c r="G229" s="26"/>
      <c r="H229" s="30"/>
    </row>
    <row r="230" spans="1:8" ht="28.8" x14ac:dyDescent="0.3">
      <c r="E230" s="31" t="s">
        <v>58</v>
      </c>
      <c r="F230" s="31" t="str">
        <f>IF((COUNT(C225:C229)&lt;&gt;COUNT(F225:F229)),"", ROUND(SUM(F225:F229),2))</f>
        <v/>
      </c>
      <c r="G230" s="28" t="str">
        <f>IF((COUNT(C225:C229)&lt;&gt;COUNT(F225:F229)),"Neužpildytos visų objektų kainos", "")</f>
        <v>Neužpildytos visų objektų kainos</v>
      </c>
    </row>
    <row r="231" spans="1:8" ht="28.8" x14ac:dyDescent="0.3">
      <c r="C231" s="31" t="s">
        <v>59</v>
      </c>
      <c r="D231" s="34"/>
      <c r="E231" s="31" t="s">
        <v>60</v>
      </c>
      <c r="F231" s="31" t="str">
        <f>IF(OR(F230="",D231=""),"", ROUND(PRODUCT(D231,F230)/100,2))</f>
        <v/>
      </c>
      <c r="G231" s="28" t="str">
        <f>IF(D231="", "Nurodykite taikomą PVM dydį", "")</f>
        <v>Nurodykite taikomą PVM dydį</v>
      </c>
    </row>
    <row r="232" spans="1:8" x14ac:dyDescent="0.3">
      <c r="E232" s="31" t="s">
        <v>61</v>
      </c>
      <c r="F232" s="31">
        <f>IF(ISBLANK(F231), "", ROUND(SUM(F230:F231),2))</f>
        <v>0</v>
      </c>
    </row>
    <row r="236" spans="1:8" x14ac:dyDescent="0.3">
      <c r="A236" s="12" t="s">
        <v>240</v>
      </c>
      <c r="B236" s="23" t="s">
        <v>227</v>
      </c>
    </row>
    <row r="238" spans="1:8" x14ac:dyDescent="0.3">
      <c r="A238" s="12" t="s">
        <v>27</v>
      </c>
    </row>
    <row r="239" spans="1:8" ht="43.2" x14ac:dyDescent="0.3">
      <c r="A239" s="15" t="s">
        <v>28</v>
      </c>
      <c r="B239" s="25" t="s">
        <v>29</v>
      </c>
      <c r="C239" s="31" t="s">
        <v>30</v>
      </c>
      <c r="D239" s="31" t="s">
        <v>31</v>
      </c>
      <c r="E239" s="31" t="s">
        <v>32</v>
      </c>
      <c r="F239" s="31" t="s">
        <v>33</v>
      </c>
      <c r="G239" s="25" t="s">
        <v>34</v>
      </c>
      <c r="H239" s="29" t="s">
        <v>35</v>
      </c>
    </row>
    <row r="240" spans="1:8" x14ac:dyDescent="0.3">
      <c r="A240" s="15" t="s">
        <v>241</v>
      </c>
      <c r="B240" s="25" t="s">
        <v>229</v>
      </c>
      <c r="C240" s="32"/>
      <c r="D240" s="32"/>
      <c r="E240" s="32"/>
      <c r="F240" s="32"/>
      <c r="G240" s="26"/>
      <c r="H240" s="13"/>
    </row>
    <row r="241" spans="1:8" x14ac:dyDescent="0.3">
      <c r="A241" s="16" t="s">
        <v>242</v>
      </c>
      <c r="B241" s="26" t="s">
        <v>231</v>
      </c>
      <c r="C241" s="32">
        <v>700</v>
      </c>
      <c r="D241" s="32" t="s">
        <v>40</v>
      </c>
      <c r="E241" s="33"/>
      <c r="F241" s="32" t="str">
        <f>IF(ISBLANK(E241),"", PRODUCT(C241,E241))</f>
        <v/>
      </c>
      <c r="G241" s="27"/>
      <c r="H241" s="13"/>
    </row>
    <row r="242" spans="1:8" x14ac:dyDescent="0.3">
      <c r="A242" s="16" t="s">
        <v>243</v>
      </c>
      <c r="B242" s="26" t="s">
        <v>244</v>
      </c>
      <c r="C242" s="32"/>
      <c r="D242" s="32"/>
      <c r="E242" s="32"/>
      <c r="F242" s="32"/>
      <c r="G242" s="26"/>
      <c r="H242" s="30"/>
    </row>
    <row r="243" spans="1:8" x14ac:dyDescent="0.3">
      <c r="A243" s="16" t="s">
        <v>245</v>
      </c>
      <c r="B243" s="26" t="s">
        <v>235</v>
      </c>
      <c r="C243" s="32"/>
      <c r="D243" s="32"/>
      <c r="E243" s="32"/>
      <c r="F243" s="32"/>
      <c r="G243" s="26"/>
      <c r="H243" s="30"/>
    </row>
    <row r="244" spans="1:8" x14ac:dyDescent="0.3">
      <c r="A244" s="16" t="s">
        <v>246</v>
      </c>
      <c r="B244" s="26" t="s">
        <v>237</v>
      </c>
      <c r="C244" s="32"/>
      <c r="D244" s="32"/>
      <c r="E244" s="32"/>
      <c r="F244" s="32"/>
      <c r="G244" s="26"/>
      <c r="H244" s="30"/>
    </row>
    <row r="245" spans="1:8" ht="28.8" x14ac:dyDescent="0.3">
      <c r="A245" s="16" t="s">
        <v>247</v>
      </c>
      <c r="B245" s="26" t="s">
        <v>239</v>
      </c>
      <c r="C245" s="32"/>
      <c r="D245" s="32"/>
      <c r="E245" s="32"/>
      <c r="F245" s="32"/>
      <c r="G245" s="26"/>
      <c r="H245" s="30"/>
    </row>
    <row r="246" spans="1:8" ht="28.8" x14ac:dyDescent="0.3">
      <c r="E246" s="31" t="s">
        <v>58</v>
      </c>
      <c r="F246" s="31" t="str">
        <f>IF((COUNT(C241:C245)&lt;&gt;COUNT(F241:F245)),"", ROUND(SUM(F241:F245),2))</f>
        <v/>
      </c>
      <c r="G246" s="28" t="str">
        <f>IF((COUNT(C241:C245)&lt;&gt;COUNT(F241:F245)),"Neužpildytos visų objektų kainos", "")</f>
        <v>Neužpildytos visų objektų kainos</v>
      </c>
    </row>
    <row r="247" spans="1:8" ht="28.8" x14ac:dyDescent="0.3">
      <c r="C247" s="31" t="s">
        <v>59</v>
      </c>
      <c r="D247" s="34"/>
      <c r="E247" s="31" t="s">
        <v>60</v>
      </c>
      <c r="F247" s="31" t="str">
        <f>IF(OR(F246="",D247=""),"", ROUND(PRODUCT(D247,F246)/100,2))</f>
        <v/>
      </c>
      <c r="G247" s="28" t="str">
        <f>IF(D247="", "Nurodykite taikomą PVM dydį", "")</f>
        <v>Nurodykite taikomą PVM dydį</v>
      </c>
    </row>
    <row r="248" spans="1:8" x14ac:dyDescent="0.3">
      <c r="E248" s="31" t="s">
        <v>61</v>
      </c>
      <c r="F248" s="31">
        <f>IF(ISBLANK(F247), "", ROUND(SUM(F246:F247),2))</f>
        <v>0</v>
      </c>
    </row>
    <row r="252" spans="1:8" x14ac:dyDescent="0.3">
      <c r="A252" s="12" t="s">
        <v>248</v>
      </c>
      <c r="B252" s="23" t="s">
        <v>249</v>
      </c>
    </row>
    <row r="254" spans="1:8" x14ac:dyDescent="0.3">
      <c r="A254" s="12" t="s">
        <v>27</v>
      </c>
    </row>
    <row r="255" spans="1:8" ht="43.2" x14ac:dyDescent="0.3">
      <c r="A255" s="15" t="s">
        <v>28</v>
      </c>
      <c r="B255" s="25" t="s">
        <v>29</v>
      </c>
      <c r="C255" s="31" t="s">
        <v>30</v>
      </c>
      <c r="D255" s="31" t="s">
        <v>31</v>
      </c>
      <c r="E255" s="31" t="s">
        <v>32</v>
      </c>
      <c r="F255" s="31" t="s">
        <v>33</v>
      </c>
      <c r="G255" s="25" t="s">
        <v>34</v>
      </c>
      <c r="H255" s="29" t="s">
        <v>35</v>
      </c>
    </row>
    <row r="256" spans="1:8" x14ac:dyDescent="0.3">
      <c r="A256" s="15" t="s">
        <v>250</v>
      </c>
      <c r="B256" s="25" t="s">
        <v>251</v>
      </c>
      <c r="C256" s="32"/>
      <c r="D256" s="32"/>
      <c r="E256" s="32"/>
      <c r="F256" s="32"/>
      <c r="G256" s="26"/>
      <c r="H256" s="13"/>
    </row>
    <row r="257" spans="1:8" x14ac:dyDescent="0.3">
      <c r="A257" s="16" t="s">
        <v>252</v>
      </c>
      <c r="B257" s="26" t="s">
        <v>251</v>
      </c>
      <c r="C257" s="32">
        <v>1000</v>
      </c>
      <c r="D257" s="32" t="s">
        <v>40</v>
      </c>
      <c r="E257" s="33"/>
      <c r="F257" s="32" t="str">
        <f>IF(ISBLANK(E257),"", PRODUCT(C257,E257))</f>
        <v/>
      </c>
      <c r="G257" s="27"/>
      <c r="H257" s="13"/>
    </row>
    <row r="258" spans="1:8" x14ac:dyDescent="0.3">
      <c r="A258" s="16" t="s">
        <v>253</v>
      </c>
      <c r="B258" s="26" t="s">
        <v>254</v>
      </c>
      <c r="C258" s="32"/>
      <c r="D258" s="32"/>
      <c r="E258" s="32"/>
      <c r="F258" s="32"/>
      <c r="G258" s="26"/>
      <c r="H258" s="30"/>
    </row>
    <row r="259" spans="1:8" x14ac:dyDescent="0.3">
      <c r="A259" s="16" t="s">
        <v>255</v>
      </c>
      <c r="B259" s="26" t="s">
        <v>256</v>
      </c>
      <c r="C259" s="32"/>
      <c r="D259" s="32"/>
      <c r="E259" s="32"/>
      <c r="F259" s="32"/>
      <c r="G259" s="26"/>
      <c r="H259" s="30"/>
    </row>
    <row r="260" spans="1:8" x14ac:dyDescent="0.3">
      <c r="A260" s="16" t="s">
        <v>257</v>
      </c>
      <c r="B260" s="26" t="s">
        <v>258</v>
      </c>
      <c r="C260" s="32"/>
      <c r="D260" s="32"/>
      <c r="E260" s="32"/>
      <c r="F260" s="32"/>
      <c r="G260" s="26"/>
      <c r="H260" s="30"/>
    </row>
    <row r="261" spans="1:8" x14ac:dyDescent="0.3">
      <c r="A261" s="16" t="s">
        <v>259</v>
      </c>
      <c r="B261" s="26" t="s">
        <v>260</v>
      </c>
      <c r="C261" s="32"/>
      <c r="D261" s="32"/>
      <c r="E261" s="32"/>
      <c r="F261" s="32"/>
      <c r="G261" s="26"/>
      <c r="H261" s="30"/>
    </row>
    <row r="262" spans="1:8" x14ac:dyDescent="0.3">
      <c r="A262" s="16" t="s">
        <v>261</v>
      </c>
      <c r="B262" s="26" t="s">
        <v>262</v>
      </c>
      <c r="C262" s="32"/>
      <c r="D262" s="32"/>
      <c r="E262" s="32"/>
      <c r="F262" s="32"/>
      <c r="G262" s="26"/>
      <c r="H262" s="30"/>
    </row>
    <row r="263" spans="1:8" ht="28.8" x14ac:dyDescent="0.3">
      <c r="A263" s="16" t="s">
        <v>263</v>
      </c>
      <c r="B263" s="26" t="s">
        <v>264</v>
      </c>
      <c r="C263" s="32"/>
      <c r="D263" s="32"/>
      <c r="E263" s="32"/>
      <c r="F263" s="32"/>
      <c r="G263" s="26"/>
      <c r="H263" s="30"/>
    </row>
    <row r="264" spans="1:8" ht="28.8" x14ac:dyDescent="0.3">
      <c r="E264" s="31" t="s">
        <v>58</v>
      </c>
      <c r="F264" s="31" t="str">
        <f>IF((COUNT(C257:C263)&lt;&gt;COUNT(F257:F263)),"", ROUND(SUM(F257:F263),2))</f>
        <v/>
      </c>
      <c r="G264" s="28" t="str">
        <f>IF((COUNT(C257:C263)&lt;&gt;COUNT(F257:F263)),"Neužpildytos visų objektų kainos", "")</f>
        <v>Neužpildytos visų objektų kainos</v>
      </c>
    </row>
    <row r="265" spans="1:8" ht="28.8" x14ac:dyDescent="0.3">
      <c r="C265" s="31" t="s">
        <v>59</v>
      </c>
      <c r="D265" s="34"/>
      <c r="E265" s="31" t="s">
        <v>60</v>
      </c>
      <c r="F265" s="31" t="str">
        <f>IF(OR(F264="",D265=""),"", ROUND(PRODUCT(D265,F264)/100,2))</f>
        <v/>
      </c>
      <c r="G265" s="28" t="str">
        <f>IF(D265="", "Nurodykite taikomą PVM dydį", "")</f>
        <v>Nurodykite taikomą PVM dydį</v>
      </c>
    </row>
    <row r="266" spans="1:8" x14ac:dyDescent="0.3">
      <c r="E266" s="31" t="s">
        <v>61</v>
      </c>
      <c r="F266" s="31">
        <f>IF(ISBLANK(F265), "", ROUND(SUM(F264:F265),2))</f>
        <v>0</v>
      </c>
    </row>
    <row r="270" spans="1:8" x14ac:dyDescent="0.3">
      <c r="A270" s="12" t="s">
        <v>265</v>
      </c>
      <c r="B270" s="23" t="s">
        <v>266</v>
      </c>
    </row>
    <row r="272" spans="1:8" x14ac:dyDescent="0.3">
      <c r="A272" s="12" t="s">
        <v>27</v>
      </c>
    </row>
    <row r="273" spans="1:8" ht="43.2" x14ac:dyDescent="0.3">
      <c r="A273" s="15" t="s">
        <v>28</v>
      </c>
      <c r="B273" s="25" t="s">
        <v>29</v>
      </c>
      <c r="C273" s="31" t="s">
        <v>30</v>
      </c>
      <c r="D273" s="31" t="s">
        <v>31</v>
      </c>
      <c r="E273" s="31" t="s">
        <v>32</v>
      </c>
      <c r="F273" s="31" t="s">
        <v>33</v>
      </c>
      <c r="G273" s="25" t="s">
        <v>34</v>
      </c>
      <c r="H273" s="29" t="s">
        <v>35</v>
      </c>
    </row>
    <row r="274" spans="1:8" x14ac:dyDescent="0.3">
      <c r="A274" s="15" t="s">
        <v>267</v>
      </c>
      <c r="B274" s="25" t="s">
        <v>268</v>
      </c>
      <c r="C274" s="32"/>
      <c r="D274" s="32"/>
      <c r="E274" s="32"/>
      <c r="F274" s="32"/>
      <c r="G274" s="26"/>
      <c r="H274" s="13"/>
    </row>
    <row r="275" spans="1:8" x14ac:dyDescent="0.3">
      <c r="A275" s="16" t="s">
        <v>269</v>
      </c>
      <c r="B275" s="26" t="s">
        <v>268</v>
      </c>
      <c r="C275" s="32">
        <v>3000</v>
      </c>
      <c r="D275" s="32" t="s">
        <v>40</v>
      </c>
      <c r="E275" s="33"/>
      <c r="F275" s="32" t="str">
        <f>IF(ISBLANK(E275),"", PRODUCT(C275,E275))</f>
        <v/>
      </c>
      <c r="G275" s="27"/>
      <c r="H275" s="13"/>
    </row>
    <row r="276" spans="1:8" x14ac:dyDescent="0.3">
      <c r="A276" s="16" t="s">
        <v>270</v>
      </c>
      <c r="B276" s="26" t="s">
        <v>271</v>
      </c>
      <c r="C276" s="32"/>
      <c r="D276" s="32"/>
      <c r="E276" s="32"/>
      <c r="F276" s="32"/>
      <c r="G276" s="26"/>
      <c r="H276" s="30"/>
    </row>
    <row r="277" spans="1:8" x14ac:dyDescent="0.3">
      <c r="A277" s="16" t="s">
        <v>272</v>
      </c>
      <c r="B277" s="26" t="s">
        <v>273</v>
      </c>
      <c r="C277" s="32"/>
      <c r="D277" s="32"/>
      <c r="E277" s="32"/>
      <c r="F277" s="32"/>
      <c r="G277" s="26"/>
      <c r="H277" s="30"/>
    </row>
    <row r="278" spans="1:8" x14ac:dyDescent="0.3">
      <c r="A278" s="16" t="s">
        <v>274</v>
      </c>
      <c r="B278" s="26" t="s">
        <v>275</v>
      </c>
      <c r="C278" s="32"/>
      <c r="D278" s="32"/>
      <c r="E278" s="32"/>
      <c r="F278" s="32"/>
      <c r="G278" s="26"/>
      <c r="H278" s="30"/>
    </row>
    <row r="279" spans="1:8" x14ac:dyDescent="0.3">
      <c r="A279" s="16" t="s">
        <v>276</v>
      </c>
      <c r="B279" s="26" t="s">
        <v>277</v>
      </c>
      <c r="C279" s="32"/>
      <c r="D279" s="32"/>
      <c r="E279" s="32"/>
      <c r="F279" s="32"/>
      <c r="G279" s="26"/>
      <c r="H279" s="30"/>
    </row>
    <row r="280" spans="1:8" x14ac:dyDescent="0.3">
      <c r="A280" s="16" t="s">
        <v>278</v>
      </c>
      <c r="B280" s="26" t="s">
        <v>279</v>
      </c>
      <c r="C280" s="32"/>
      <c r="D280" s="32"/>
      <c r="E280" s="32"/>
      <c r="F280" s="32"/>
      <c r="G280" s="26"/>
      <c r="H280" s="30"/>
    </row>
    <row r="281" spans="1:8" x14ac:dyDescent="0.3">
      <c r="A281" s="16" t="s">
        <v>280</v>
      </c>
      <c r="B281" s="26" t="s">
        <v>281</v>
      </c>
      <c r="C281" s="32"/>
      <c r="D281" s="32"/>
      <c r="E281" s="32"/>
      <c r="F281" s="32"/>
      <c r="G281" s="26"/>
      <c r="H281" s="30"/>
    </row>
    <row r="282" spans="1:8" x14ac:dyDescent="0.3">
      <c r="A282" s="16" t="s">
        <v>282</v>
      </c>
      <c r="B282" s="26" t="s">
        <v>283</v>
      </c>
      <c r="C282" s="32"/>
      <c r="D282" s="32"/>
      <c r="E282" s="32"/>
      <c r="F282" s="32"/>
      <c r="G282" s="26"/>
      <c r="H282" s="30"/>
    </row>
    <row r="283" spans="1:8" x14ac:dyDescent="0.3">
      <c r="A283" s="16" t="s">
        <v>284</v>
      </c>
      <c r="B283" s="26" t="s">
        <v>285</v>
      </c>
      <c r="C283" s="32"/>
      <c r="D283" s="32"/>
      <c r="E283" s="32"/>
      <c r="F283" s="32"/>
      <c r="G283" s="26"/>
      <c r="H283" s="30"/>
    </row>
    <row r="284" spans="1:8" x14ac:dyDescent="0.3">
      <c r="A284" s="16" t="s">
        <v>286</v>
      </c>
      <c r="B284" s="26" t="s">
        <v>287</v>
      </c>
      <c r="C284" s="32"/>
      <c r="D284" s="32"/>
      <c r="E284" s="32"/>
      <c r="F284" s="32"/>
      <c r="G284" s="26"/>
      <c r="H284" s="30"/>
    </row>
    <row r="285" spans="1:8" x14ac:dyDescent="0.3">
      <c r="A285" s="16" t="s">
        <v>288</v>
      </c>
      <c r="B285" s="26" t="s">
        <v>289</v>
      </c>
      <c r="C285" s="32"/>
      <c r="D285" s="32"/>
      <c r="E285" s="32"/>
      <c r="F285" s="32"/>
      <c r="G285" s="26"/>
      <c r="H285" s="30"/>
    </row>
    <row r="286" spans="1:8" ht="28.8" x14ac:dyDescent="0.3">
      <c r="E286" s="31" t="s">
        <v>58</v>
      </c>
      <c r="F286" s="31" t="str">
        <f>IF((COUNT(C275:C285)&lt;&gt;COUNT(F275:F285)),"", ROUND(SUM(F275:F285),2))</f>
        <v/>
      </c>
      <c r="G286" s="28" t="str">
        <f>IF((COUNT(C275:C285)&lt;&gt;COUNT(F275:F285)),"Neužpildytos visų objektų kainos", "")</f>
        <v>Neužpildytos visų objektų kainos</v>
      </c>
    </row>
    <row r="287" spans="1:8" ht="28.8" x14ac:dyDescent="0.3">
      <c r="C287" s="31" t="s">
        <v>59</v>
      </c>
      <c r="D287" s="34"/>
      <c r="E287" s="31" t="s">
        <v>60</v>
      </c>
      <c r="F287" s="31" t="str">
        <f>IF(OR(F286="",D287=""),"", ROUND(PRODUCT(D287,F286)/100,2))</f>
        <v/>
      </c>
      <c r="G287" s="28" t="str">
        <f>IF(D287="", "Nurodykite taikomą PVM dydį", "")</f>
        <v>Nurodykite taikomą PVM dydį</v>
      </c>
    </row>
    <row r="288" spans="1:8" x14ac:dyDescent="0.3">
      <c r="E288" s="31" t="s">
        <v>61</v>
      </c>
      <c r="F288" s="31">
        <f>IF(ISBLANK(F287), "", ROUND(SUM(F286:F287),2))</f>
        <v>0</v>
      </c>
    </row>
    <row r="292" spans="1:8" x14ac:dyDescent="0.3">
      <c r="A292" s="12" t="s">
        <v>290</v>
      </c>
      <c r="B292" s="23" t="s">
        <v>291</v>
      </c>
    </row>
    <row r="294" spans="1:8" x14ac:dyDescent="0.3">
      <c r="A294" s="12" t="s">
        <v>27</v>
      </c>
    </row>
    <row r="295" spans="1:8" ht="43.2" x14ac:dyDescent="0.3">
      <c r="A295" s="15" t="s">
        <v>28</v>
      </c>
      <c r="B295" s="25" t="s">
        <v>29</v>
      </c>
      <c r="C295" s="31" t="s">
        <v>30</v>
      </c>
      <c r="D295" s="31" t="s">
        <v>31</v>
      </c>
      <c r="E295" s="31" t="s">
        <v>32</v>
      </c>
      <c r="F295" s="31" t="s">
        <v>33</v>
      </c>
      <c r="G295" s="25" t="s">
        <v>34</v>
      </c>
      <c r="H295" s="29" t="s">
        <v>35</v>
      </c>
    </row>
    <row r="296" spans="1:8" x14ac:dyDescent="0.3">
      <c r="A296" s="15" t="s">
        <v>292</v>
      </c>
      <c r="B296" s="25" t="s">
        <v>293</v>
      </c>
      <c r="C296" s="32"/>
      <c r="D296" s="32"/>
      <c r="E296" s="32"/>
      <c r="F296" s="32"/>
      <c r="G296" s="26"/>
      <c r="H296" s="13"/>
    </row>
    <row r="297" spans="1:8" x14ac:dyDescent="0.3">
      <c r="A297" s="16" t="s">
        <v>294</v>
      </c>
      <c r="B297" s="26" t="s">
        <v>293</v>
      </c>
      <c r="C297" s="32">
        <v>2000</v>
      </c>
      <c r="D297" s="32" t="s">
        <v>40</v>
      </c>
      <c r="E297" s="33"/>
      <c r="F297" s="32" t="str">
        <f>IF(ISBLANK(E297),"", PRODUCT(C297,E297))</f>
        <v/>
      </c>
      <c r="G297" s="27"/>
      <c r="H297" s="13"/>
    </row>
    <row r="298" spans="1:8" x14ac:dyDescent="0.3">
      <c r="A298" s="16" t="s">
        <v>295</v>
      </c>
      <c r="B298" s="26" t="s">
        <v>296</v>
      </c>
      <c r="C298" s="32"/>
      <c r="D298" s="32"/>
      <c r="E298" s="32"/>
      <c r="F298" s="32"/>
      <c r="G298" s="26"/>
      <c r="H298" s="30"/>
    </row>
    <row r="299" spans="1:8" ht="28.8" x14ac:dyDescent="0.3">
      <c r="E299" s="31" t="s">
        <v>58</v>
      </c>
      <c r="F299" s="31" t="str">
        <f>IF((COUNT(C297:C298)&lt;&gt;COUNT(F297:F298)),"", ROUND(SUM(F297:F298),2))</f>
        <v/>
      </c>
      <c r="G299" s="28" t="str">
        <f>IF((COUNT(C297:C298)&lt;&gt;COUNT(F297:F298)),"Neužpildytos visų objektų kainos", "")</f>
        <v>Neužpildytos visų objektų kainos</v>
      </c>
    </row>
    <row r="300" spans="1:8" ht="28.8" x14ac:dyDescent="0.3">
      <c r="C300" s="31" t="s">
        <v>59</v>
      </c>
      <c r="D300" s="34"/>
      <c r="E300" s="31" t="s">
        <v>60</v>
      </c>
      <c r="F300" s="31" t="str">
        <f>IF(OR(F299="",D300=""),"", ROUND(PRODUCT(D300,F299)/100,2))</f>
        <v/>
      </c>
      <c r="G300" s="28" t="str">
        <f>IF(D300="", "Nurodykite taikomą PVM dydį", "")</f>
        <v>Nurodykite taikomą PVM dydį</v>
      </c>
    </row>
    <row r="301" spans="1:8" x14ac:dyDescent="0.3">
      <c r="E301" s="31" t="s">
        <v>61</v>
      </c>
      <c r="F301" s="31">
        <f>IF(ISBLANK(F300), "", ROUND(SUM(F299:F300),2))</f>
        <v>0</v>
      </c>
    </row>
    <row r="305" spans="1:8" x14ac:dyDescent="0.3">
      <c r="A305" s="12" t="s">
        <v>297</v>
      </c>
      <c r="B305" s="23" t="s">
        <v>298</v>
      </c>
    </row>
    <row r="307" spans="1:8" x14ac:dyDescent="0.3">
      <c r="A307" s="12" t="s">
        <v>27</v>
      </c>
    </row>
    <row r="308" spans="1:8" ht="43.2" x14ac:dyDescent="0.3">
      <c r="A308" s="15" t="s">
        <v>28</v>
      </c>
      <c r="B308" s="25" t="s">
        <v>29</v>
      </c>
      <c r="C308" s="31" t="s">
        <v>30</v>
      </c>
      <c r="D308" s="31" t="s">
        <v>31</v>
      </c>
      <c r="E308" s="31" t="s">
        <v>32</v>
      </c>
      <c r="F308" s="31" t="s">
        <v>33</v>
      </c>
      <c r="G308" s="25" t="s">
        <v>34</v>
      </c>
      <c r="H308" s="29" t="s">
        <v>35</v>
      </c>
    </row>
    <row r="309" spans="1:8" x14ac:dyDescent="0.3">
      <c r="A309" s="15" t="s">
        <v>299</v>
      </c>
      <c r="B309" s="25" t="s">
        <v>300</v>
      </c>
      <c r="C309" s="32"/>
      <c r="D309" s="32"/>
      <c r="E309" s="32"/>
      <c r="F309" s="32"/>
      <c r="G309" s="26"/>
      <c r="H309" s="13"/>
    </row>
    <row r="310" spans="1:8" x14ac:dyDescent="0.3">
      <c r="A310" s="16" t="s">
        <v>301</v>
      </c>
      <c r="B310" s="26" t="s">
        <v>302</v>
      </c>
      <c r="C310" s="32">
        <v>100</v>
      </c>
      <c r="D310" s="32" t="s">
        <v>40</v>
      </c>
      <c r="E310" s="33"/>
      <c r="F310" s="32" t="str">
        <f>IF(ISBLANK(E310),"", PRODUCT(C310,E310))</f>
        <v/>
      </c>
      <c r="G310" s="27"/>
      <c r="H310" s="13"/>
    </row>
    <row r="311" spans="1:8" x14ac:dyDescent="0.3">
      <c r="A311" s="16" t="s">
        <v>303</v>
      </c>
      <c r="B311" s="26" t="s">
        <v>304</v>
      </c>
      <c r="C311" s="32"/>
      <c r="D311" s="32"/>
      <c r="E311" s="32"/>
      <c r="F311" s="32"/>
      <c r="G311" s="26"/>
      <c r="H311" s="30"/>
    </row>
    <row r="312" spans="1:8" x14ac:dyDescent="0.3">
      <c r="A312" s="16" t="s">
        <v>305</v>
      </c>
      <c r="B312" s="26" t="s">
        <v>306</v>
      </c>
      <c r="C312" s="32"/>
      <c r="D312" s="32"/>
      <c r="E312" s="32"/>
      <c r="F312" s="32"/>
      <c r="G312" s="26"/>
      <c r="H312" s="30"/>
    </row>
    <row r="313" spans="1:8" x14ac:dyDescent="0.3">
      <c r="A313" s="16" t="s">
        <v>307</v>
      </c>
      <c r="B313" s="26" t="s">
        <v>258</v>
      </c>
      <c r="C313" s="32"/>
      <c r="D313" s="32"/>
      <c r="E313" s="32"/>
      <c r="F313" s="32"/>
      <c r="G313" s="26"/>
      <c r="H313" s="30"/>
    </row>
    <row r="314" spans="1:8" ht="28.8" x14ac:dyDescent="0.3">
      <c r="A314" s="16" t="s">
        <v>308</v>
      </c>
      <c r="B314" s="26" t="s">
        <v>309</v>
      </c>
      <c r="C314" s="32"/>
      <c r="D314" s="32"/>
      <c r="E314" s="32"/>
      <c r="F314" s="32"/>
      <c r="G314" s="26"/>
      <c r="H314" s="30"/>
    </row>
    <row r="315" spans="1:8" x14ac:dyDescent="0.3">
      <c r="A315" s="16" t="s">
        <v>310</v>
      </c>
      <c r="B315" s="26" t="s">
        <v>311</v>
      </c>
      <c r="C315" s="32"/>
      <c r="D315" s="32"/>
      <c r="E315" s="32"/>
      <c r="F315" s="32"/>
      <c r="G315" s="26"/>
      <c r="H315" s="30"/>
    </row>
    <row r="316" spans="1:8" ht="28.8" x14ac:dyDescent="0.3">
      <c r="A316" s="16" t="s">
        <v>312</v>
      </c>
      <c r="B316" s="26" t="s">
        <v>239</v>
      </c>
      <c r="C316" s="32"/>
      <c r="D316" s="32"/>
      <c r="E316" s="32"/>
      <c r="F316" s="32"/>
      <c r="G316" s="26"/>
      <c r="H316" s="30"/>
    </row>
    <row r="317" spans="1:8" ht="28.8" x14ac:dyDescent="0.3">
      <c r="E317" s="31" t="s">
        <v>58</v>
      </c>
      <c r="F317" s="31" t="str">
        <f>IF((COUNT(C310:C316)&lt;&gt;COUNT(F310:F316)),"", ROUND(SUM(F310:F316),2))</f>
        <v/>
      </c>
      <c r="G317" s="28" t="str">
        <f>IF((COUNT(C310:C316)&lt;&gt;COUNT(F310:F316)),"Neužpildytos visų objektų kainos", "")</f>
        <v>Neužpildytos visų objektų kainos</v>
      </c>
    </row>
    <row r="318" spans="1:8" ht="28.8" x14ac:dyDescent="0.3">
      <c r="C318" s="31" t="s">
        <v>59</v>
      </c>
      <c r="D318" s="34"/>
      <c r="E318" s="31" t="s">
        <v>60</v>
      </c>
      <c r="F318" s="31" t="str">
        <f>IF(OR(F317="",D318=""),"", ROUND(PRODUCT(D318,F317)/100,2))</f>
        <v/>
      </c>
      <c r="G318" s="28" t="str">
        <f>IF(D318="", "Nurodykite taikomą PVM dydį", "")</f>
        <v>Nurodykite taikomą PVM dydį</v>
      </c>
    </row>
    <row r="319" spans="1:8" x14ac:dyDescent="0.3">
      <c r="E319" s="31" t="s">
        <v>61</v>
      </c>
      <c r="F319" s="31">
        <f>IF(ISBLANK(F318), "", ROUND(SUM(F317:F318),2))</f>
        <v>0</v>
      </c>
    </row>
    <row r="323" spans="1:8" x14ac:dyDescent="0.3">
      <c r="A323" s="12" t="s">
        <v>313</v>
      </c>
      <c r="B323" s="23" t="s">
        <v>314</v>
      </c>
    </row>
    <row r="325" spans="1:8" x14ac:dyDescent="0.3">
      <c r="A325" s="12" t="s">
        <v>27</v>
      </c>
    </row>
    <row r="326" spans="1:8" ht="43.2" x14ac:dyDescent="0.3">
      <c r="A326" s="15" t="s">
        <v>28</v>
      </c>
      <c r="B326" s="25" t="s">
        <v>29</v>
      </c>
      <c r="C326" s="31" t="s">
        <v>30</v>
      </c>
      <c r="D326" s="31" t="s">
        <v>31</v>
      </c>
      <c r="E326" s="31" t="s">
        <v>32</v>
      </c>
      <c r="F326" s="31" t="s">
        <v>33</v>
      </c>
      <c r="G326" s="25" t="s">
        <v>34</v>
      </c>
      <c r="H326" s="29" t="s">
        <v>35</v>
      </c>
    </row>
    <row r="327" spans="1:8" x14ac:dyDescent="0.3">
      <c r="A327" s="15" t="s">
        <v>315</v>
      </c>
      <c r="B327" s="25" t="s">
        <v>302</v>
      </c>
      <c r="C327" s="32"/>
      <c r="D327" s="32"/>
      <c r="E327" s="32"/>
      <c r="F327" s="32"/>
      <c r="G327" s="26"/>
      <c r="H327" s="13"/>
    </row>
    <row r="328" spans="1:8" x14ac:dyDescent="0.3">
      <c r="A328" s="16" t="s">
        <v>316</v>
      </c>
      <c r="B328" s="26" t="s">
        <v>302</v>
      </c>
      <c r="C328" s="32">
        <v>600</v>
      </c>
      <c r="D328" s="32" t="s">
        <v>40</v>
      </c>
      <c r="E328" s="33"/>
      <c r="F328" s="32" t="str">
        <f>IF(ISBLANK(E328),"", PRODUCT(C328,E328))</f>
        <v/>
      </c>
      <c r="G328" s="27"/>
      <c r="H328" s="13"/>
    </row>
    <row r="329" spans="1:8" x14ac:dyDescent="0.3">
      <c r="A329" s="16" t="s">
        <v>317</v>
      </c>
      <c r="B329" s="26" t="s">
        <v>318</v>
      </c>
      <c r="C329" s="32"/>
      <c r="D329" s="32"/>
      <c r="E329" s="32"/>
      <c r="F329" s="32"/>
      <c r="G329" s="26"/>
      <c r="H329" s="30"/>
    </row>
    <row r="330" spans="1:8" x14ac:dyDescent="0.3">
      <c r="A330" s="16" t="s">
        <v>319</v>
      </c>
      <c r="B330" s="26" t="s">
        <v>306</v>
      </c>
      <c r="C330" s="32"/>
      <c r="D330" s="32"/>
      <c r="E330" s="32"/>
      <c r="F330" s="32"/>
      <c r="G330" s="26"/>
      <c r="H330" s="30"/>
    </row>
    <row r="331" spans="1:8" x14ac:dyDescent="0.3">
      <c r="A331" s="16" t="s">
        <v>320</v>
      </c>
      <c r="B331" s="26" t="s">
        <v>258</v>
      </c>
      <c r="C331" s="32"/>
      <c r="D331" s="32"/>
      <c r="E331" s="32"/>
      <c r="F331" s="32"/>
      <c r="G331" s="26"/>
      <c r="H331" s="30"/>
    </row>
    <row r="332" spans="1:8" ht="28.8" x14ac:dyDescent="0.3">
      <c r="A332" s="16" t="s">
        <v>321</v>
      </c>
      <c r="B332" s="26" t="s">
        <v>309</v>
      </c>
      <c r="C332" s="32"/>
      <c r="D332" s="32"/>
      <c r="E332" s="32"/>
      <c r="F332" s="32"/>
      <c r="G332" s="26"/>
      <c r="H332" s="30"/>
    </row>
    <row r="333" spans="1:8" x14ac:dyDescent="0.3">
      <c r="A333" s="16" t="s">
        <v>322</v>
      </c>
      <c r="B333" s="26" t="s">
        <v>311</v>
      </c>
      <c r="C333" s="32"/>
      <c r="D333" s="32"/>
      <c r="E333" s="32"/>
      <c r="F333" s="32"/>
      <c r="G333" s="26"/>
      <c r="H333" s="30"/>
    </row>
    <row r="334" spans="1:8" ht="28.8" x14ac:dyDescent="0.3">
      <c r="A334" s="16" t="s">
        <v>323</v>
      </c>
      <c r="B334" s="26" t="s">
        <v>239</v>
      </c>
      <c r="C334" s="32"/>
      <c r="D334" s="32"/>
      <c r="E334" s="32"/>
      <c r="F334" s="32"/>
      <c r="G334" s="26"/>
      <c r="H334" s="30"/>
    </row>
    <row r="335" spans="1:8" ht="28.8" x14ac:dyDescent="0.3">
      <c r="E335" s="31" t="s">
        <v>58</v>
      </c>
      <c r="F335" s="31" t="str">
        <f>IF((COUNT(C328:C334)&lt;&gt;COUNT(F328:F334)),"", ROUND(SUM(F328:F334),2))</f>
        <v/>
      </c>
      <c r="G335" s="28" t="str">
        <f>IF((COUNT(C328:C334)&lt;&gt;COUNT(F328:F334)),"Neužpildytos visų objektų kainos", "")</f>
        <v>Neužpildytos visų objektų kainos</v>
      </c>
    </row>
    <row r="336" spans="1:8" ht="28.8" x14ac:dyDescent="0.3">
      <c r="C336" s="31" t="s">
        <v>59</v>
      </c>
      <c r="D336" s="34"/>
      <c r="E336" s="31" t="s">
        <v>60</v>
      </c>
      <c r="F336" s="31" t="str">
        <f>IF(OR(F335="",D336=""),"", ROUND(PRODUCT(D336,F335)/100,2))</f>
        <v/>
      </c>
      <c r="G336" s="28" t="str">
        <f>IF(D336="", "Nurodykite taikomą PVM dydį", "")</f>
        <v>Nurodykite taikomą PVM dydį</v>
      </c>
    </row>
    <row r="337" spans="1:8" x14ac:dyDescent="0.3">
      <c r="E337" s="31" t="s">
        <v>61</v>
      </c>
      <c r="F337" s="31">
        <f>IF(ISBLANK(F336), "", ROUND(SUM(F335:F336),2))</f>
        <v>0</v>
      </c>
    </row>
    <row r="341" spans="1:8" x14ac:dyDescent="0.3">
      <c r="A341" s="12" t="s">
        <v>324</v>
      </c>
      <c r="B341" s="23" t="s">
        <v>325</v>
      </c>
    </row>
    <row r="343" spans="1:8" x14ac:dyDescent="0.3">
      <c r="A343" s="12" t="s">
        <v>27</v>
      </c>
    </row>
    <row r="344" spans="1:8" ht="43.2" x14ac:dyDescent="0.3">
      <c r="A344" s="15" t="s">
        <v>28</v>
      </c>
      <c r="B344" s="25" t="s">
        <v>29</v>
      </c>
      <c r="C344" s="31" t="s">
        <v>30</v>
      </c>
      <c r="D344" s="31" t="s">
        <v>31</v>
      </c>
      <c r="E344" s="31" t="s">
        <v>32</v>
      </c>
      <c r="F344" s="31" t="s">
        <v>33</v>
      </c>
      <c r="G344" s="25" t="s">
        <v>34</v>
      </c>
      <c r="H344" s="29" t="s">
        <v>35</v>
      </c>
    </row>
    <row r="345" spans="1:8" x14ac:dyDescent="0.3">
      <c r="A345" s="15" t="s">
        <v>326</v>
      </c>
      <c r="B345" s="25" t="s">
        <v>327</v>
      </c>
      <c r="C345" s="32"/>
      <c r="D345" s="32"/>
      <c r="E345" s="32"/>
      <c r="F345" s="32"/>
      <c r="G345" s="26"/>
      <c r="H345" s="13"/>
    </row>
    <row r="346" spans="1:8" x14ac:dyDescent="0.3">
      <c r="A346" s="16" t="s">
        <v>328</v>
      </c>
      <c r="B346" s="26" t="s">
        <v>327</v>
      </c>
      <c r="C346" s="32">
        <v>600</v>
      </c>
      <c r="D346" s="32" t="s">
        <v>40</v>
      </c>
      <c r="E346" s="33"/>
      <c r="F346" s="32" t="str">
        <f>IF(ISBLANK(E346),"", PRODUCT(C346,E346))</f>
        <v/>
      </c>
      <c r="G346" s="27"/>
      <c r="H346" s="13"/>
    </row>
    <row r="347" spans="1:8" x14ac:dyDescent="0.3">
      <c r="A347" s="16" t="s">
        <v>329</v>
      </c>
      <c r="B347" s="26" t="s">
        <v>330</v>
      </c>
      <c r="C347" s="32"/>
      <c r="D347" s="32"/>
      <c r="E347" s="32"/>
      <c r="F347" s="32"/>
      <c r="G347" s="26"/>
      <c r="H347" s="30"/>
    </row>
    <row r="348" spans="1:8" ht="43.2" x14ac:dyDescent="0.3">
      <c r="A348" s="16" t="s">
        <v>331</v>
      </c>
      <c r="B348" s="26" t="s">
        <v>332</v>
      </c>
      <c r="C348" s="32"/>
      <c r="D348" s="32"/>
      <c r="E348" s="32"/>
      <c r="F348" s="32"/>
      <c r="G348" s="26"/>
      <c r="H348" s="30"/>
    </row>
    <row r="349" spans="1:8" x14ac:dyDescent="0.3">
      <c r="A349" s="16" t="s">
        <v>333</v>
      </c>
      <c r="B349" s="26" t="s">
        <v>334</v>
      </c>
      <c r="C349" s="32"/>
      <c r="D349" s="32"/>
      <c r="E349" s="32"/>
      <c r="F349" s="32"/>
      <c r="G349" s="26"/>
      <c r="H349" s="30"/>
    </row>
    <row r="350" spans="1:8" x14ac:dyDescent="0.3">
      <c r="A350" s="16" t="s">
        <v>335</v>
      </c>
      <c r="B350" s="26" t="s">
        <v>336</v>
      </c>
      <c r="C350" s="32"/>
      <c r="D350" s="32"/>
      <c r="E350" s="32"/>
      <c r="F350" s="32"/>
      <c r="G350" s="26"/>
      <c r="H350" s="30"/>
    </row>
    <row r="351" spans="1:8" x14ac:dyDescent="0.3">
      <c r="A351" s="16" t="s">
        <v>337</v>
      </c>
      <c r="B351" s="26" t="s">
        <v>338</v>
      </c>
      <c r="C351" s="32"/>
      <c r="D351" s="32"/>
      <c r="E351" s="32"/>
      <c r="F351" s="32"/>
      <c r="G351" s="26"/>
      <c r="H351" s="30"/>
    </row>
    <row r="352" spans="1:8" ht="28.8" x14ac:dyDescent="0.3">
      <c r="A352" s="16" t="s">
        <v>339</v>
      </c>
      <c r="B352" s="26" t="s">
        <v>340</v>
      </c>
      <c r="C352" s="32"/>
      <c r="D352" s="32"/>
      <c r="E352" s="32"/>
      <c r="F352" s="32"/>
      <c r="G352" s="26"/>
      <c r="H352" s="30"/>
    </row>
    <row r="353" spans="1:8" ht="28.8" x14ac:dyDescent="0.3">
      <c r="E353" s="31" t="s">
        <v>58</v>
      </c>
      <c r="F353" s="31" t="str">
        <f>IF((COUNT(C346:C352)&lt;&gt;COUNT(F346:F352)),"", ROUND(SUM(F346:F352),2))</f>
        <v/>
      </c>
      <c r="G353" s="28" t="str">
        <f>IF((COUNT(C346:C352)&lt;&gt;COUNT(F346:F352)),"Neužpildytos visų objektų kainos", "")</f>
        <v>Neužpildytos visų objektų kainos</v>
      </c>
    </row>
    <row r="354" spans="1:8" ht="28.8" x14ac:dyDescent="0.3">
      <c r="C354" s="31" t="s">
        <v>59</v>
      </c>
      <c r="D354" s="34"/>
      <c r="E354" s="31" t="s">
        <v>60</v>
      </c>
      <c r="F354" s="31" t="str">
        <f>IF(OR(F353="",D354=""),"", ROUND(PRODUCT(D354,F353)/100,2))</f>
        <v/>
      </c>
      <c r="G354" s="28" t="str">
        <f>IF(D354="", "Nurodykite taikomą PVM dydį", "")</f>
        <v>Nurodykite taikomą PVM dydį</v>
      </c>
    </row>
    <row r="355" spans="1:8" x14ac:dyDescent="0.3">
      <c r="E355" s="31" t="s">
        <v>61</v>
      </c>
      <c r="F355" s="31">
        <f>IF(ISBLANK(F354), "", ROUND(SUM(F353:F354),2))</f>
        <v>0</v>
      </c>
    </row>
    <row r="359" spans="1:8" x14ac:dyDescent="0.3">
      <c r="A359" s="12" t="s">
        <v>341</v>
      </c>
      <c r="B359" s="23" t="s">
        <v>342</v>
      </c>
    </row>
    <row r="361" spans="1:8" x14ac:dyDescent="0.3">
      <c r="A361" s="12" t="s">
        <v>27</v>
      </c>
    </row>
    <row r="362" spans="1:8" ht="43.2" x14ac:dyDescent="0.3">
      <c r="A362" s="15" t="s">
        <v>28</v>
      </c>
      <c r="B362" s="25" t="s">
        <v>29</v>
      </c>
      <c r="C362" s="31" t="s">
        <v>30</v>
      </c>
      <c r="D362" s="31" t="s">
        <v>31</v>
      </c>
      <c r="E362" s="31" t="s">
        <v>32</v>
      </c>
      <c r="F362" s="31" t="s">
        <v>33</v>
      </c>
      <c r="G362" s="25" t="s">
        <v>34</v>
      </c>
      <c r="H362" s="29" t="s">
        <v>35</v>
      </c>
    </row>
    <row r="363" spans="1:8" x14ac:dyDescent="0.3">
      <c r="A363" s="15" t="s">
        <v>343</v>
      </c>
      <c r="B363" s="25" t="s">
        <v>344</v>
      </c>
      <c r="C363" s="32"/>
      <c r="D363" s="32"/>
      <c r="E363" s="32"/>
      <c r="F363" s="32"/>
      <c r="G363" s="26"/>
      <c r="H363" s="13"/>
    </row>
    <row r="364" spans="1:8" x14ac:dyDescent="0.3">
      <c r="A364" s="16" t="s">
        <v>345</v>
      </c>
      <c r="B364" s="26" t="s">
        <v>344</v>
      </c>
      <c r="C364" s="32">
        <v>50</v>
      </c>
      <c r="D364" s="32" t="s">
        <v>40</v>
      </c>
      <c r="E364" s="33"/>
      <c r="F364" s="32" t="str">
        <f>IF(ISBLANK(E364),"", PRODUCT(C364,E364))</f>
        <v/>
      </c>
      <c r="G364" s="27"/>
      <c r="H364" s="13"/>
    </row>
    <row r="365" spans="1:8" x14ac:dyDescent="0.3">
      <c r="A365" s="16" t="s">
        <v>346</v>
      </c>
      <c r="B365" s="26" t="s">
        <v>347</v>
      </c>
      <c r="C365" s="32"/>
      <c r="D365" s="32"/>
      <c r="E365" s="32"/>
      <c r="F365" s="32"/>
      <c r="G365" s="26"/>
      <c r="H365" s="30"/>
    </row>
    <row r="366" spans="1:8" x14ac:dyDescent="0.3">
      <c r="A366" s="16" t="s">
        <v>348</v>
      </c>
      <c r="B366" s="26" t="s">
        <v>349</v>
      </c>
      <c r="C366" s="32"/>
      <c r="D366" s="32"/>
      <c r="E366" s="32"/>
      <c r="F366" s="32"/>
      <c r="G366" s="26"/>
      <c r="H366" s="30"/>
    </row>
    <row r="367" spans="1:8" x14ac:dyDescent="0.3">
      <c r="A367" s="16" t="s">
        <v>350</v>
      </c>
      <c r="B367" s="26" t="s">
        <v>351</v>
      </c>
      <c r="C367" s="32"/>
      <c r="D367" s="32"/>
      <c r="E367" s="32"/>
      <c r="F367" s="32"/>
      <c r="G367" s="26"/>
      <c r="H367" s="30"/>
    </row>
    <row r="368" spans="1:8" x14ac:dyDescent="0.3">
      <c r="A368" s="16" t="s">
        <v>352</v>
      </c>
      <c r="B368" s="26" t="s">
        <v>353</v>
      </c>
      <c r="C368" s="32"/>
      <c r="D368" s="32"/>
      <c r="E368" s="32"/>
      <c r="F368" s="32"/>
      <c r="G368" s="26"/>
      <c r="H368" s="30"/>
    </row>
    <row r="369" spans="1:8" x14ac:dyDescent="0.3">
      <c r="A369" s="16" t="s">
        <v>354</v>
      </c>
      <c r="B369" s="26" t="s">
        <v>355</v>
      </c>
      <c r="C369" s="32"/>
      <c r="D369" s="32"/>
      <c r="E369" s="32"/>
      <c r="F369" s="32"/>
      <c r="G369" s="26"/>
      <c r="H369" s="30"/>
    </row>
    <row r="370" spans="1:8" x14ac:dyDescent="0.3">
      <c r="A370" s="16" t="s">
        <v>356</v>
      </c>
      <c r="B370" s="26" t="s">
        <v>357</v>
      </c>
      <c r="C370" s="32"/>
      <c r="D370" s="32"/>
      <c r="E370" s="32"/>
      <c r="F370" s="32"/>
      <c r="G370" s="26"/>
      <c r="H370" s="30"/>
    </row>
    <row r="371" spans="1:8" ht="28.8" x14ac:dyDescent="0.3">
      <c r="E371" s="31" t="s">
        <v>58</v>
      </c>
      <c r="F371" s="31" t="str">
        <f>IF((COUNT(C364:C370)&lt;&gt;COUNT(F364:F370)),"", ROUND(SUM(F364:F370),2))</f>
        <v/>
      </c>
      <c r="G371" s="28" t="str">
        <f>IF((COUNT(C364:C370)&lt;&gt;COUNT(F364:F370)),"Neužpildytos visų objektų kainos", "")</f>
        <v>Neužpildytos visų objektų kainos</v>
      </c>
    </row>
    <row r="372" spans="1:8" ht="28.8" x14ac:dyDescent="0.3">
      <c r="C372" s="31" t="s">
        <v>59</v>
      </c>
      <c r="D372" s="34"/>
      <c r="E372" s="31" t="s">
        <v>60</v>
      </c>
      <c r="F372" s="31" t="str">
        <f>IF(OR(F371="",D372=""),"", ROUND(PRODUCT(D372,F371)/100,2))</f>
        <v/>
      </c>
      <c r="G372" s="28" t="str">
        <f>IF(D372="", "Nurodykite taikomą PVM dydį", "")</f>
        <v>Nurodykite taikomą PVM dydį</v>
      </c>
    </row>
    <row r="373" spans="1:8" x14ac:dyDescent="0.3">
      <c r="E373" s="31" t="s">
        <v>61</v>
      </c>
      <c r="F373" s="31">
        <f>IF(ISBLANK(F372), "", ROUND(SUM(F371:F372),2))</f>
        <v>0</v>
      </c>
    </row>
    <row r="377" spans="1:8" x14ac:dyDescent="0.3">
      <c r="A377" s="12" t="s">
        <v>358</v>
      </c>
      <c r="B377" s="23" t="s">
        <v>342</v>
      </c>
    </row>
    <row r="379" spans="1:8" x14ac:dyDescent="0.3">
      <c r="A379" s="12" t="s">
        <v>27</v>
      </c>
    </row>
    <row r="380" spans="1:8" ht="43.2" x14ac:dyDescent="0.3">
      <c r="A380" s="15" t="s">
        <v>28</v>
      </c>
      <c r="B380" s="25" t="s">
        <v>29</v>
      </c>
      <c r="C380" s="31" t="s">
        <v>30</v>
      </c>
      <c r="D380" s="31" t="s">
        <v>31</v>
      </c>
      <c r="E380" s="31" t="s">
        <v>32</v>
      </c>
      <c r="F380" s="31" t="s">
        <v>33</v>
      </c>
      <c r="G380" s="25" t="s">
        <v>34</v>
      </c>
      <c r="H380" s="29" t="s">
        <v>35</v>
      </c>
    </row>
    <row r="381" spans="1:8" x14ac:dyDescent="0.3">
      <c r="A381" s="15" t="s">
        <v>359</v>
      </c>
      <c r="B381" s="25" t="s">
        <v>344</v>
      </c>
      <c r="C381" s="32"/>
      <c r="D381" s="32"/>
      <c r="E381" s="32"/>
      <c r="F381" s="32"/>
      <c r="G381" s="26"/>
      <c r="H381" s="13"/>
    </row>
    <row r="382" spans="1:8" x14ac:dyDescent="0.3">
      <c r="A382" s="16" t="s">
        <v>360</v>
      </c>
      <c r="B382" s="26" t="s">
        <v>344</v>
      </c>
      <c r="C382" s="32">
        <v>100</v>
      </c>
      <c r="D382" s="32" t="s">
        <v>40</v>
      </c>
      <c r="E382" s="33"/>
      <c r="F382" s="32" t="str">
        <f>IF(ISBLANK(E382),"", PRODUCT(C382,E382))</f>
        <v/>
      </c>
      <c r="G382" s="27"/>
      <c r="H382" s="13"/>
    </row>
    <row r="383" spans="1:8" x14ac:dyDescent="0.3">
      <c r="A383" s="16" t="s">
        <v>361</v>
      </c>
      <c r="B383" s="26" t="s">
        <v>362</v>
      </c>
      <c r="C383" s="32"/>
      <c r="D383" s="32"/>
      <c r="E383" s="32"/>
      <c r="F383" s="32"/>
      <c r="G383" s="26"/>
      <c r="H383" s="30"/>
    </row>
    <row r="384" spans="1:8" x14ac:dyDescent="0.3">
      <c r="A384" s="16" t="s">
        <v>363</v>
      </c>
      <c r="B384" s="26" t="s">
        <v>271</v>
      </c>
      <c r="C384" s="32"/>
      <c r="D384" s="32"/>
      <c r="E384" s="32"/>
      <c r="F384" s="32"/>
      <c r="G384" s="26"/>
      <c r="H384" s="30"/>
    </row>
    <row r="385" spans="1:8" x14ac:dyDescent="0.3">
      <c r="A385" s="16" t="s">
        <v>364</v>
      </c>
      <c r="B385" s="26" t="s">
        <v>349</v>
      </c>
      <c r="C385" s="32"/>
      <c r="D385" s="32"/>
      <c r="E385" s="32"/>
      <c r="F385" s="32"/>
      <c r="G385" s="26"/>
      <c r="H385" s="30"/>
    </row>
    <row r="386" spans="1:8" x14ac:dyDescent="0.3">
      <c r="A386" s="16" t="s">
        <v>365</v>
      </c>
      <c r="B386" s="26" t="s">
        <v>366</v>
      </c>
      <c r="C386" s="32"/>
      <c r="D386" s="32"/>
      <c r="E386" s="32"/>
      <c r="F386" s="32"/>
      <c r="G386" s="26"/>
      <c r="H386" s="30"/>
    </row>
    <row r="387" spans="1:8" ht="28.8" x14ac:dyDescent="0.3">
      <c r="A387" s="16" t="s">
        <v>367</v>
      </c>
      <c r="B387" s="26" t="s">
        <v>368</v>
      </c>
      <c r="C387" s="32"/>
      <c r="D387" s="32"/>
      <c r="E387" s="32"/>
      <c r="F387" s="32"/>
      <c r="G387" s="26"/>
      <c r="H387" s="30"/>
    </row>
    <row r="388" spans="1:8" x14ac:dyDescent="0.3">
      <c r="A388" s="16" t="s">
        <v>369</v>
      </c>
      <c r="B388" s="26" t="s">
        <v>355</v>
      </c>
      <c r="C388" s="32"/>
      <c r="D388" s="32"/>
      <c r="E388" s="32"/>
      <c r="F388" s="32"/>
      <c r="G388" s="26"/>
      <c r="H388" s="30"/>
    </row>
    <row r="389" spans="1:8" x14ac:dyDescent="0.3">
      <c r="A389" s="16" t="s">
        <v>370</v>
      </c>
      <c r="B389" s="26" t="s">
        <v>357</v>
      </c>
      <c r="C389" s="32"/>
      <c r="D389" s="32"/>
      <c r="E389" s="32"/>
      <c r="F389" s="32"/>
      <c r="G389" s="26"/>
      <c r="H389" s="30"/>
    </row>
    <row r="390" spans="1:8" ht="28.8" x14ac:dyDescent="0.3">
      <c r="E390" s="31" t="s">
        <v>58</v>
      </c>
      <c r="F390" s="31" t="str">
        <f>IF((COUNT(C382:C389)&lt;&gt;COUNT(F382:F389)),"", ROUND(SUM(F382:F389),2))</f>
        <v/>
      </c>
      <c r="G390" s="28" t="str">
        <f>IF((COUNT(C382:C389)&lt;&gt;COUNT(F382:F389)),"Neužpildytos visų objektų kainos", "")</f>
        <v>Neužpildytos visų objektų kainos</v>
      </c>
    </row>
    <row r="391" spans="1:8" ht="28.8" x14ac:dyDescent="0.3">
      <c r="C391" s="31" t="s">
        <v>59</v>
      </c>
      <c r="D391" s="34"/>
      <c r="E391" s="31" t="s">
        <v>60</v>
      </c>
      <c r="F391" s="31" t="str">
        <f>IF(OR(F390="",D391=""),"", ROUND(PRODUCT(D391,F390)/100,2))</f>
        <v/>
      </c>
      <c r="G391" s="28" t="str">
        <f>IF(D391="", "Nurodykite taikomą PVM dydį", "")</f>
        <v>Nurodykite taikomą PVM dydį</v>
      </c>
    </row>
    <row r="392" spans="1:8" x14ac:dyDescent="0.3">
      <c r="E392" s="31" t="s">
        <v>61</v>
      </c>
      <c r="F392" s="31">
        <f>IF(ISBLANK(F391), "", ROUND(SUM(F390:F391),2))</f>
        <v>0</v>
      </c>
    </row>
    <row r="396" spans="1:8" x14ac:dyDescent="0.3">
      <c r="A396" s="12" t="s">
        <v>371</v>
      </c>
      <c r="B396" s="23" t="s">
        <v>372</v>
      </c>
    </row>
    <row r="398" spans="1:8" x14ac:dyDescent="0.3">
      <c r="A398" s="12" t="s">
        <v>27</v>
      </c>
    </row>
    <row r="399" spans="1:8" ht="43.2" x14ac:dyDescent="0.3">
      <c r="A399" s="15" t="s">
        <v>28</v>
      </c>
      <c r="B399" s="25" t="s">
        <v>29</v>
      </c>
      <c r="C399" s="31" t="s">
        <v>30</v>
      </c>
      <c r="D399" s="31" t="s">
        <v>31</v>
      </c>
      <c r="E399" s="31" t="s">
        <v>32</v>
      </c>
      <c r="F399" s="31" t="s">
        <v>33</v>
      </c>
      <c r="G399" s="25" t="s">
        <v>34</v>
      </c>
      <c r="H399" s="29" t="s">
        <v>35</v>
      </c>
    </row>
    <row r="400" spans="1:8" x14ac:dyDescent="0.3">
      <c r="A400" s="15" t="s">
        <v>373</v>
      </c>
      <c r="B400" s="25" t="s">
        <v>374</v>
      </c>
      <c r="C400" s="32"/>
      <c r="D400" s="32"/>
      <c r="E400" s="32"/>
      <c r="F400" s="32"/>
      <c r="G400" s="26"/>
      <c r="H400" s="13"/>
    </row>
    <row r="401" spans="1:8" x14ac:dyDescent="0.3">
      <c r="A401" s="16" t="s">
        <v>375</v>
      </c>
      <c r="B401" s="26" t="s">
        <v>374</v>
      </c>
      <c r="C401" s="32">
        <v>60</v>
      </c>
      <c r="D401" s="32" t="s">
        <v>40</v>
      </c>
      <c r="E401" s="33"/>
      <c r="F401" s="32" t="str">
        <f>IF(ISBLANK(E401),"", PRODUCT(C401,E401))</f>
        <v/>
      </c>
      <c r="G401" s="27"/>
      <c r="H401" s="13"/>
    </row>
    <row r="402" spans="1:8" x14ac:dyDescent="0.3">
      <c r="A402" s="16" t="s">
        <v>376</v>
      </c>
      <c r="B402" s="26" t="s">
        <v>377</v>
      </c>
      <c r="C402" s="32"/>
      <c r="D402" s="32"/>
      <c r="E402" s="32"/>
      <c r="F402" s="32"/>
      <c r="G402" s="26"/>
      <c r="H402" s="30"/>
    </row>
    <row r="403" spans="1:8" ht="28.8" x14ac:dyDescent="0.3">
      <c r="E403" s="31" t="s">
        <v>58</v>
      </c>
      <c r="F403" s="31" t="str">
        <f>IF((COUNT(C401:C402)&lt;&gt;COUNT(F401:F402)),"", ROUND(SUM(F401:F402),2))</f>
        <v/>
      </c>
      <c r="G403" s="28" t="str">
        <f>IF((COUNT(C401:C402)&lt;&gt;COUNT(F401:F402)),"Neužpildytos visų objektų kainos", "")</f>
        <v>Neužpildytos visų objektų kainos</v>
      </c>
    </row>
    <row r="404" spans="1:8" ht="28.8" x14ac:dyDescent="0.3">
      <c r="C404" s="31" t="s">
        <v>59</v>
      </c>
      <c r="D404" s="34"/>
      <c r="E404" s="31" t="s">
        <v>60</v>
      </c>
      <c r="F404" s="31" t="str">
        <f>IF(OR(F403="",D404=""),"", ROUND(PRODUCT(D404,F403)/100,2))</f>
        <v/>
      </c>
      <c r="G404" s="28" t="str">
        <f>IF(D404="", "Nurodykite taikomą PVM dydį", "")</f>
        <v>Nurodykite taikomą PVM dydį</v>
      </c>
    </row>
    <row r="405" spans="1:8" x14ac:dyDescent="0.3">
      <c r="E405" s="31" t="s">
        <v>61</v>
      </c>
      <c r="F405" s="31">
        <f>IF(ISBLANK(F404), "", ROUND(SUM(F403:F404),2))</f>
        <v>0</v>
      </c>
    </row>
    <row r="409" spans="1:8" x14ac:dyDescent="0.3">
      <c r="A409" s="12" t="s">
        <v>378</v>
      </c>
      <c r="B409" s="23" t="s">
        <v>379</v>
      </c>
    </row>
    <row r="411" spans="1:8" x14ac:dyDescent="0.3">
      <c r="A411" s="12" t="s">
        <v>27</v>
      </c>
    </row>
    <row r="412" spans="1:8" ht="43.2" x14ac:dyDescent="0.3">
      <c r="A412" s="15" t="s">
        <v>28</v>
      </c>
      <c r="B412" s="25" t="s">
        <v>29</v>
      </c>
      <c r="C412" s="31" t="s">
        <v>30</v>
      </c>
      <c r="D412" s="31" t="s">
        <v>31</v>
      </c>
      <c r="E412" s="31" t="s">
        <v>32</v>
      </c>
      <c r="F412" s="31" t="s">
        <v>33</v>
      </c>
      <c r="G412" s="25" t="s">
        <v>34</v>
      </c>
      <c r="H412" s="29" t="s">
        <v>35</v>
      </c>
    </row>
    <row r="413" spans="1:8" x14ac:dyDescent="0.3">
      <c r="A413" s="15" t="s">
        <v>380</v>
      </c>
      <c r="B413" s="25" t="s">
        <v>381</v>
      </c>
      <c r="C413" s="32"/>
      <c r="D413" s="32"/>
      <c r="E413" s="32"/>
      <c r="F413" s="32"/>
      <c r="G413" s="26"/>
      <c r="H413" s="13"/>
    </row>
    <row r="414" spans="1:8" x14ac:dyDescent="0.3">
      <c r="A414" s="16" t="s">
        <v>382</v>
      </c>
      <c r="B414" s="26" t="s">
        <v>381</v>
      </c>
      <c r="C414" s="32">
        <v>500</v>
      </c>
      <c r="D414" s="32" t="s">
        <v>40</v>
      </c>
      <c r="E414" s="33"/>
      <c r="F414" s="32" t="str">
        <f>IF(ISBLANK(E414),"", PRODUCT(C414,E414))</f>
        <v/>
      </c>
      <c r="G414" s="27"/>
      <c r="H414" s="13"/>
    </row>
    <row r="415" spans="1:8" x14ac:dyDescent="0.3">
      <c r="A415" s="16" t="s">
        <v>383</v>
      </c>
      <c r="B415" s="26" t="s">
        <v>384</v>
      </c>
      <c r="C415" s="32"/>
      <c r="D415" s="32"/>
      <c r="E415" s="32"/>
      <c r="F415" s="32"/>
      <c r="G415" s="26"/>
      <c r="H415" s="30"/>
    </row>
    <row r="416" spans="1:8" x14ac:dyDescent="0.3">
      <c r="A416" s="16" t="s">
        <v>385</v>
      </c>
      <c r="B416" s="26" t="s">
        <v>386</v>
      </c>
      <c r="C416" s="32"/>
      <c r="D416" s="32"/>
      <c r="E416" s="32"/>
      <c r="F416" s="32"/>
      <c r="G416" s="26"/>
      <c r="H416" s="30"/>
    </row>
    <row r="417" spans="1:8" x14ac:dyDescent="0.3">
      <c r="A417" s="16" t="s">
        <v>387</v>
      </c>
      <c r="B417" s="26" t="s">
        <v>388</v>
      </c>
      <c r="C417" s="32"/>
      <c r="D417" s="32"/>
      <c r="E417" s="32"/>
      <c r="F417" s="32"/>
      <c r="G417" s="26"/>
      <c r="H417" s="30"/>
    </row>
    <row r="418" spans="1:8" x14ac:dyDescent="0.3">
      <c r="A418" s="16" t="s">
        <v>389</v>
      </c>
      <c r="B418" s="26" t="s">
        <v>390</v>
      </c>
      <c r="C418" s="32"/>
      <c r="D418" s="32"/>
      <c r="E418" s="32"/>
      <c r="F418" s="32"/>
      <c r="G418" s="26"/>
      <c r="H418" s="30"/>
    </row>
    <row r="419" spans="1:8" ht="28.8" x14ac:dyDescent="0.3">
      <c r="E419" s="31" t="s">
        <v>58</v>
      </c>
      <c r="F419" s="31" t="str">
        <f>IF((COUNT(C414:C418)&lt;&gt;COUNT(F414:F418)),"", ROUND(SUM(F414:F418),2))</f>
        <v/>
      </c>
      <c r="G419" s="28" t="str">
        <f>IF((COUNT(C414:C418)&lt;&gt;COUNT(F414:F418)),"Neužpildytos visų objektų kainos", "")</f>
        <v>Neužpildytos visų objektų kainos</v>
      </c>
    </row>
    <row r="420" spans="1:8" ht="28.8" x14ac:dyDescent="0.3">
      <c r="C420" s="31" t="s">
        <v>59</v>
      </c>
      <c r="D420" s="34"/>
      <c r="E420" s="31" t="s">
        <v>60</v>
      </c>
      <c r="F420" s="31" t="str">
        <f>IF(OR(F419="",D420=""),"", ROUND(PRODUCT(D420,F419)/100,2))</f>
        <v/>
      </c>
      <c r="G420" s="28" t="str">
        <f>IF(D420="", "Nurodykite taikomą PVM dydį", "")</f>
        <v>Nurodykite taikomą PVM dydį</v>
      </c>
    </row>
    <row r="421" spans="1:8" x14ac:dyDescent="0.3">
      <c r="E421" s="31" t="s">
        <v>61</v>
      </c>
      <c r="F421" s="31">
        <f>IF(ISBLANK(F420), "", ROUND(SUM(F419:F420),2))</f>
        <v>0</v>
      </c>
    </row>
    <row r="425" spans="1:8" x14ac:dyDescent="0.3">
      <c r="A425" s="12" t="s">
        <v>391</v>
      </c>
      <c r="B425" s="23" t="s">
        <v>392</v>
      </c>
    </row>
    <row r="427" spans="1:8" x14ac:dyDescent="0.3">
      <c r="A427" s="12" t="s">
        <v>27</v>
      </c>
    </row>
    <row r="428" spans="1:8" ht="43.2" x14ac:dyDescent="0.3">
      <c r="A428" s="15" t="s">
        <v>28</v>
      </c>
      <c r="B428" s="25" t="s">
        <v>29</v>
      </c>
      <c r="C428" s="31" t="s">
        <v>30</v>
      </c>
      <c r="D428" s="31" t="s">
        <v>31</v>
      </c>
      <c r="E428" s="31" t="s">
        <v>32</v>
      </c>
      <c r="F428" s="31" t="s">
        <v>33</v>
      </c>
      <c r="G428" s="25" t="s">
        <v>34</v>
      </c>
      <c r="H428" s="29" t="s">
        <v>35</v>
      </c>
    </row>
    <row r="429" spans="1:8" x14ac:dyDescent="0.3">
      <c r="A429" s="15" t="s">
        <v>393</v>
      </c>
      <c r="B429" s="25" t="s">
        <v>394</v>
      </c>
      <c r="C429" s="32"/>
      <c r="D429" s="32"/>
      <c r="E429" s="32"/>
      <c r="F429" s="32"/>
      <c r="G429" s="26"/>
      <c r="H429" s="13"/>
    </row>
    <row r="430" spans="1:8" x14ac:dyDescent="0.3">
      <c r="A430" s="16" t="s">
        <v>395</v>
      </c>
      <c r="B430" s="26" t="s">
        <v>396</v>
      </c>
      <c r="C430" s="32">
        <v>500</v>
      </c>
      <c r="D430" s="32" t="s">
        <v>40</v>
      </c>
      <c r="E430" s="33"/>
      <c r="F430" s="32" t="str">
        <f>IF(ISBLANK(E430),"", PRODUCT(C430,E430))</f>
        <v/>
      </c>
      <c r="G430" s="27"/>
      <c r="H430" s="13"/>
    </row>
    <row r="431" spans="1:8" x14ac:dyDescent="0.3">
      <c r="A431" s="16" t="s">
        <v>397</v>
      </c>
      <c r="B431" s="26" t="s">
        <v>398</v>
      </c>
      <c r="C431" s="32"/>
      <c r="D431" s="32"/>
      <c r="E431" s="32"/>
      <c r="F431" s="32"/>
      <c r="G431" s="26"/>
      <c r="H431" s="30"/>
    </row>
    <row r="432" spans="1:8" ht="28.8" x14ac:dyDescent="0.3">
      <c r="E432" s="31" t="s">
        <v>58</v>
      </c>
      <c r="F432" s="31" t="str">
        <f>IF((COUNT(C430:C431)&lt;&gt;COUNT(F430:F431)),"", ROUND(SUM(F430:F431),2))</f>
        <v/>
      </c>
      <c r="G432" s="28" t="str">
        <f>IF((COUNT(C430:C431)&lt;&gt;COUNT(F430:F431)),"Neužpildytos visų objektų kainos", "")</f>
        <v>Neužpildytos visų objektų kainos</v>
      </c>
    </row>
    <row r="433" spans="1:8" ht="28.8" x14ac:dyDescent="0.3">
      <c r="C433" s="31" t="s">
        <v>59</v>
      </c>
      <c r="D433" s="34"/>
      <c r="E433" s="31" t="s">
        <v>60</v>
      </c>
      <c r="F433" s="31" t="str">
        <f>IF(OR(F432="",D433=""),"", ROUND(PRODUCT(D433,F432)/100,2))</f>
        <v/>
      </c>
      <c r="G433" s="28" t="str">
        <f>IF(D433="", "Nurodykite taikomą PVM dydį", "")</f>
        <v>Nurodykite taikomą PVM dydį</v>
      </c>
    </row>
    <row r="434" spans="1:8" x14ac:dyDescent="0.3">
      <c r="E434" s="31" t="s">
        <v>61</v>
      </c>
      <c r="F434" s="31">
        <f>IF(ISBLANK(F433), "", ROUND(SUM(F432:F433),2))</f>
        <v>0</v>
      </c>
    </row>
    <row r="438" spans="1:8" x14ac:dyDescent="0.3">
      <c r="A438" s="12" t="s">
        <v>399</v>
      </c>
      <c r="B438" s="23" t="s">
        <v>400</v>
      </c>
    </row>
    <row r="440" spans="1:8" x14ac:dyDescent="0.3">
      <c r="A440" s="12" t="s">
        <v>27</v>
      </c>
    </row>
    <row r="441" spans="1:8" ht="43.2" x14ac:dyDescent="0.3">
      <c r="A441" s="15" t="s">
        <v>28</v>
      </c>
      <c r="B441" s="25" t="s">
        <v>29</v>
      </c>
      <c r="C441" s="31" t="s">
        <v>30</v>
      </c>
      <c r="D441" s="31" t="s">
        <v>31</v>
      </c>
      <c r="E441" s="31" t="s">
        <v>32</v>
      </c>
      <c r="F441" s="31" t="s">
        <v>33</v>
      </c>
      <c r="G441" s="25" t="s">
        <v>34</v>
      </c>
      <c r="H441" s="29" t="s">
        <v>35</v>
      </c>
    </row>
    <row r="442" spans="1:8" x14ac:dyDescent="0.3">
      <c r="A442" s="15" t="s">
        <v>401</v>
      </c>
      <c r="B442" s="25" t="s">
        <v>402</v>
      </c>
      <c r="C442" s="32"/>
      <c r="D442" s="32"/>
      <c r="E442" s="32"/>
      <c r="F442" s="32"/>
      <c r="G442" s="26"/>
      <c r="H442" s="13"/>
    </row>
    <row r="443" spans="1:8" x14ac:dyDescent="0.3">
      <c r="A443" s="16" t="s">
        <v>403</v>
      </c>
      <c r="B443" s="26" t="s">
        <v>402</v>
      </c>
      <c r="C443" s="32">
        <v>500</v>
      </c>
      <c r="D443" s="32" t="s">
        <v>40</v>
      </c>
      <c r="E443" s="33"/>
      <c r="F443" s="32" t="str">
        <f>IF(ISBLANK(E443),"", PRODUCT(C443,E443))</f>
        <v/>
      </c>
      <c r="G443" s="27"/>
      <c r="H443" s="13"/>
    </row>
    <row r="444" spans="1:8" x14ac:dyDescent="0.3">
      <c r="A444" s="16" t="s">
        <v>404</v>
      </c>
      <c r="B444" s="26" t="s">
        <v>405</v>
      </c>
      <c r="C444" s="32"/>
      <c r="D444" s="32"/>
      <c r="E444" s="32"/>
      <c r="F444" s="32"/>
      <c r="G444" s="26"/>
      <c r="H444" s="30"/>
    </row>
    <row r="445" spans="1:8" x14ac:dyDescent="0.3">
      <c r="A445" s="16" t="s">
        <v>406</v>
      </c>
      <c r="B445" s="26" t="s">
        <v>407</v>
      </c>
      <c r="C445" s="32"/>
      <c r="D445" s="32"/>
      <c r="E445" s="32"/>
      <c r="F445" s="32"/>
      <c r="G445" s="26"/>
      <c r="H445" s="30"/>
    </row>
    <row r="446" spans="1:8" x14ac:dyDescent="0.3">
      <c r="A446" s="16" t="s">
        <v>408</v>
      </c>
      <c r="B446" s="26" t="s">
        <v>409</v>
      </c>
      <c r="C446" s="32"/>
      <c r="D446" s="32"/>
      <c r="E446" s="32"/>
      <c r="F446" s="32"/>
      <c r="G446" s="26"/>
      <c r="H446" s="30"/>
    </row>
    <row r="447" spans="1:8" x14ac:dyDescent="0.3">
      <c r="A447" s="16" t="s">
        <v>410</v>
      </c>
      <c r="B447" s="26" t="s">
        <v>411</v>
      </c>
      <c r="C447" s="32"/>
      <c r="D447" s="32"/>
      <c r="E447" s="32"/>
      <c r="F447" s="32"/>
      <c r="G447" s="26"/>
      <c r="H447" s="30"/>
    </row>
    <row r="448" spans="1:8" ht="28.8" x14ac:dyDescent="0.3">
      <c r="A448" s="16" t="s">
        <v>412</v>
      </c>
      <c r="B448" s="26" t="s">
        <v>413</v>
      </c>
      <c r="C448" s="32"/>
      <c r="D448" s="32"/>
      <c r="E448" s="32"/>
      <c r="F448" s="32"/>
      <c r="G448" s="26"/>
      <c r="H448" s="30"/>
    </row>
    <row r="449" spans="1:8" ht="28.8" x14ac:dyDescent="0.3">
      <c r="A449" s="16" t="s">
        <v>414</v>
      </c>
      <c r="B449" s="26" t="s">
        <v>415</v>
      </c>
      <c r="C449" s="32"/>
      <c r="D449" s="32"/>
      <c r="E449" s="32"/>
      <c r="F449" s="32"/>
      <c r="G449" s="26"/>
      <c r="H449" s="30"/>
    </row>
    <row r="450" spans="1:8" ht="28.8" x14ac:dyDescent="0.3">
      <c r="E450" s="31" t="s">
        <v>58</v>
      </c>
      <c r="F450" s="31" t="str">
        <f>IF((COUNT(C443:C449)&lt;&gt;COUNT(F443:F449)),"", ROUND(SUM(F443:F449),2))</f>
        <v/>
      </c>
      <c r="G450" s="28" t="str">
        <f>IF((COUNT(C443:C449)&lt;&gt;COUNT(F443:F449)),"Neužpildytos visų objektų kainos", "")</f>
        <v>Neužpildytos visų objektų kainos</v>
      </c>
    </row>
    <row r="451" spans="1:8" ht="28.8" x14ac:dyDescent="0.3">
      <c r="C451" s="31" t="s">
        <v>59</v>
      </c>
      <c r="D451" s="34"/>
      <c r="E451" s="31" t="s">
        <v>60</v>
      </c>
      <c r="F451" s="31" t="str">
        <f>IF(OR(F450="",D451=""),"", ROUND(PRODUCT(D451,F450)/100,2))</f>
        <v/>
      </c>
      <c r="G451" s="28" t="str">
        <f>IF(D451="", "Nurodykite taikomą PVM dydį", "")</f>
        <v>Nurodykite taikomą PVM dydį</v>
      </c>
    </row>
    <row r="452" spans="1:8" x14ac:dyDescent="0.3">
      <c r="E452" s="31" t="s">
        <v>61</v>
      </c>
      <c r="F452" s="31">
        <f>IF(ISBLANK(F451), "", ROUND(SUM(F450:F451),2))</f>
        <v>0</v>
      </c>
    </row>
    <row r="456" spans="1:8" x14ac:dyDescent="0.3">
      <c r="A456" s="12" t="s">
        <v>416</v>
      </c>
      <c r="B456" s="23" t="s">
        <v>400</v>
      </c>
    </row>
    <row r="458" spans="1:8" x14ac:dyDescent="0.3">
      <c r="A458" s="12" t="s">
        <v>27</v>
      </c>
    </row>
    <row r="459" spans="1:8" ht="43.2" x14ac:dyDescent="0.3">
      <c r="A459" s="15" t="s">
        <v>28</v>
      </c>
      <c r="B459" s="25" t="s">
        <v>29</v>
      </c>
      <c r="C459" s="31" t="s">
        <v>30</v>
      </c>
      <c r="D459" s="31" t="s">
        <v>31</v>
      </c>
      <c r="E459" s="31" t="s">
        <v>32</v>
      </c>
      <c r="F459" s="31" t="s">
        <v>33</v>
      </c>
      <c r="G459" s="25" t="s">
        <v>34</v>
      </c>
      <c r="H459" s="29" t="s">
        <v>35</v>
      </c>
    </row>
    <row r="460" spans="1:8" x14ac:dyDescent="0.3">
      <c r="A460" s="15" t="s">
        <v>417</v>
      </c>
      <c r="B460" s="25" t="s">
        <v>402</v>
      </c>
      <c r="C460" s="32"/>
      <c r="D460" s="32"/>
      <c r="E460" s="32"/>
      <c r="F460" s="32"/>
      <c r="G460" s="26"/>
      <c r="H460" s="13"/>
    </row>
    <row r="461" spans="1:8" x14ac:dyDescent="0.3">
      <c r="A461" s="16" t="s">
        <v>418</v>
      </c>
      <c r="B461" s="26" t="s">
        <v>402</v>
      </c>
      <c r="C461" s="32">
        <v>50</v>
      </c>
      <c r="D461" s="32" t="s">
        <v>40</v>
      </c>
      <c r="E461" s="33"/>
      <c r="F461" s="32" t="str">
        <f>IF(ISBLANK(E461),"", PRODUCT(C461,E461))</f>
        <v/>
      </c>
      <c r="G461" s="27"/>
      <c r="H461" s="13"/>
    </row>
    <row r="462" spans="1:8" x14ac:dyDescent="0.3">
      <c r="A462" s="16" t="s">
        <v>419</v>
      </c>
      <c r="B462" s="26" t="s">
        <v>420</v>
      </c>
      <c r="C462" s="32"/>
      <c r="D462" s="32"/>
      <c r="E462" s="32"/>
      <c r="F462" s="32"/>
      <c r="G462" s="26"/>
      <c r="H462" s="30"/>
    </row>
    <row r="463" spans="1:8" x14ac:dyDescent="0.3">
      <c r="A463" s="16" t="s">
        <v>421</v>
      </c>
      <c r="B463" s="26" t="s">
        <v>407</v>
      </c>
      <c r="C463" s="32"/>
      <c r="D463" s="32"/>
      <c r="E463" s="32"/>
      <c r="F463" s="32"/>
      <c r="G463" s="26"/>
      <c r="H463" s="30"/>
    </row>
    <row r="464" spans="1:8" x14ac:dyDescent="0.3">
      <c r="A464" s="16" t="s">
        <v>422</v>
      </c>
      <c r="B464" s="26" t="s">
        <v>409</v>
      </c>
      <c r="C464" s="32"/>
      <c r="D464" s="32"/>
      <c r="E464" s="32"/>
      <c r="F464" s="32"/>
      <c r="G464" s="26"/>
      <c r="H464" s="30"/>
    </row>
    <row r="465" spans="1:8" x14ac:dyDescent="0.3">
      <c r="A465" s="16" t="s">
        <v>423</v>
      </c>
      <c r="B465" s="26" t="s">
        <v>411</v>
      </c>
      <c r="C465" s="32"/>
      <c r="D465" s="32"/>
      <c r="E465" s="32"/>
      <c r="F465" s="32"/>
      <c r="G465" s="26"/>
      <c r="H465" s="30"/>
    </row>
    <row r="466" spans="1:8" ht="28.8" x14ac:dyDescent="0.3">
      <c r="A466" s="16" t="s">
        <v>424</v>
      </c>
      <c r="B466" s="26" t="s">
        <v>413</v>
      </c>
      <c r="C466" s="32"/>
      <c r="D466" s="32"/>
      <c r="E466" s="32"/>
      <c r="F466" s="32"/>
      <c r="G466" s="26"/>
      <c r="H466" s="30"/>
    </row>
    <row r="467" spans="1:8" ht="28.8" x14ac:dyDescent="0.3">
      <c r="A467" s="16" t="s">
        <v>425</v>
      </c>
      <c r="B467" s="26" t="s">
        <v>426</v>
      </c>
      <c r="C467" s="32"/>
      <c r="D467" s="32"/>
      <c r="E467" s="32"/>
      <c r="F467" s="32"/>
      <c r="G467" s="26"/>
      <c r="H467" s="30"/>
    </row>
    <row r="468" spans="1:8" ht="28.8" x14ac:dyDescent="0.3">
      <c r="E468" s="31" t="s">
        <v>58</v>
      </c>
      <c r="F468" s="31" t="str">
        <f>IF((COUNT(C461:C467)&lt;&gt;COUNT(F461:F467)),"", ROUND(SUM(F461:F467),2))</f>
        <v/>
      </c>
      <c r="G468" s="28" t="str">
        <f>IF((COUNT(C461:C467)&lt;&gt;COUNT(F461:F467)),"Neužpildytos visų objektų kainos", "")</f>
        <v>Neužpildytos visų objektų kainos</v>
      </c>
    </row>
    <row r="469" spans="1:8" ht="28.8" x14ac:dyDescent="0.3">
      <c r="C469" s="31" t="s">
        <v>59</v>
      </c>
      <c r="D469" s="34"/>
      <c r="E469" s="31" t="s">
        <v>60</v>
      </c>
      <c r="F469" s="31" t="str">
        <f>IF(OR(F468="",D469=""),"", ROUND(PRODUCT(D469,F468)/100,2))</f>
        <v/>
      </c>
      <c r="G469" s="28" t="str">
        <f>IF(D469="", "Nurodykite taikomą PVM dydį", "")</f>
        <v>Nurodykite taikomą PVM dydį</v>
      </c>
    </row>
    <row r="470" spans="1:8" x14ac:dyDescent="0.3">
      <c r="E470" s="31" t="s">
        <v>61</v>
      </c>
      <c r="F470" s="31">
        <f>IF(ISBLANK(F469), "", ROUND(SUM(F468:F469),2))</f>
        <v>0</v>
      </c>
    </row>
    <row r="474" spans="1:8" x14ac:dyDescent="0.3">
      <c r="A474" s="12" t="s">
        <v>427</v>
      </c>
      <c r="B474" s="23" t="s">
        <v>428</v>
      </c>
    </row>
    <row r="476" spans="1:8" x14ac:dyDescent="0.3">
      <c r="A476" s="12" t="s">
        <v>27</v>
      </c>
    </row>
    <row r="477" spans="1:8" ht="43.2" x14ac:dyDescent="0.3">
      <c r="A477" s="15" t="s">
        <v>28</v>
      </c>
      <c r="B477" s="25" t="s">
        <v>29</v>
      </c>
      <c r="C477" s="31" t="s">
        <v>30</v>
      </c>
      <c r="D477" s="31" t="s">
        <v>31</v>
      </c>
      <c r="E477" s="31" t="s">
        <v>32</v>
      </c>
      <c r="F477" s="31" t="s">
        <v>33</v>
      </c>
      <c r="G477" s="25" t="s">
        <v>34</v>
      </c>
      <c r="H477" s="29" t="s">
        <v>35</v>
      </c>
    </row>
    <row r="478" spans="1:8" x14ac:dyDescent="0.3">
      <c r="A478" s="15" t="s">
        <v>429</v>
      </c>
      <c r="B478" s="25" t="s">
        <v>430</v>
      </c>
      <c r="C478" s="32"/>
      <c r="D478" s="32"/>
      <c r="E478" s="32"/>
      <c r="F478" s="32"/>
      <c r="G478" s="26"/>
      <c r="H478" s="13"/>
    </row>
    <row r="479" spans="1:8" x14ac:dyDescent="0.3">
      <c r="A479" s="16" t="s">
        <v>431</v>
      </c>
      <c r="B479" s="26" t="s">
        <v>430</v>
      </c>
      <c r="C479" s="32">
        <v>3000</v>
      </c>
      <c r="D479" s="32" t="s">
        <v>40</v>
      </c>
      <c r="E479" s="33"/>
      <c r="F479" s="32" t="str">
        <f>IF(ISBLANK(E479),"", PRODUCT(C479,E479))</f>
        <v/>
      </c>
      <c r="G479" s="27"/>
      <c r="H479" s="13"/>
    </row>
    <row r="480" spans="1:8" x14ac:dyDescent="0.3">
      <c r="A480" s="16" t="s">
        <v>432</v>
      </c>
      <c r="B480" s="26" t="s">
        <v>405</v>
      </c>
      <c r="C480" s="32"/>
      <c r="D480" s="32"/>
      <c r="E480" s="32"/>
      <c r="F480" s="32"/>
      <c r="G480" s="26"/>
      <c r="H480" s="30"/>
    </row>
    <row r="481" spans="1:8" x14ac:dyDescent="0.3">
      <c r="A481" s="16" t="s">
        <v>433</v>
      </c>
      <c r="B481" s="26" t="s">
        <v>434</v>
      </c>
      <c r="C481" s="32"/>
      <c r="D481" s="32"/>
      <c r="E481" s="32"/>
      <c r="F481" s="32"/>
      <c r="G481" s="26"/>
      <c r="H481" s="30"/>
    </row>
    <row r="482" spans="1:8" x14ac:dyDescent="0.3">
      <c r="A482" s="16" t="s">
        <v>435</v>
      </c>
      <c r="B482" s="26" t="s">
        <v>436</v>
      </c>
      <c r="C482" s="32"/>
      <c r="D482" s="32"/>
      <c r="E482" s="32"/>
      <c r="F482" s="32"/>
      <c r="G482" s="26"/>
      <c r="H482" s="30"/>
    </row>
    <row r="483" spans="1:8" x14ac:dyDescent="0.3">
      <c r="A483" s="16" t="s">
        <v>437</v>
      </c>
      <c r="B483" s="26" t="s">
        <v>438</v>
      </c>
      <c r="C483" s="32"/>
      <c r="D483" s="32"/>
      <c r="E483" s="32"/>
      <c r="F483" s="32"/>
      <c r="G483" s="26"/>
      <c r="H483" s="30"/>
    </row>
    <row r="484" spans="1:8" x14ac:dyDescent="0.3">
      <c r="A484" s="16" t="s">
        <v>439</v>
      </c>
      <c r="B484" s="26" t="s">
        <v>440</v>
      </c>
      <c r="C484" s="32"/>
      <c r="D484" s="32"/>
      <c r="E484" s="32"/>
      <c r="F484" s="32"/>
      <c r="G484" s="26"/>
      <c r="H484" s="30"/>
    </row>
    <row r="485" spans="1:8" x14ac:dyDescent="0.3">
      <c r="A485" s="16" t="s">
        <v>441</v>
      </c>
      <c r="B485" s="26" t="s">
        <v>442</v>
      </c>
      <c r="C485" s="32"/>
      <c r="D485" s="32"/>
      <c r="E485" s="32"/>
      <c r="F485" s="32"/>
      <c r="G485" s="26"/>
      <c r="H485" s="30"/>
    </row>
    <row r="486" spans="1:8" x14ac:dyDescent="0.3">
      <c r="A486" s="16" t="s">
        <v>443</v>
      </c>
      <c r="B486" s="26" t="s">
        <v>444</v>
      </c>
      <c r="C486" s="32"/>
      <c r="D486" s="32"/>
      <c r="E486" s="32"/>
      <c r="F486" s="32"/>
      <c r="G486" s="26"/>
      <c r="H486" s="30"/>
    </row>
    <row r="487" spans="1:8" ht="28.8" x14ac:dyDescent="0.3">
      <c r="E487" s="31" t="s">
        <v>58</v>
      </c>
      <c r="F487" s="31" t="str">
        <f>IF((COUNT(C479:C486)&lt;&gt;COUNT(F479:F486)),"", ROUND(SUM(F479:F486),2))</f>
        <v/>
      </c>
      <c r="G487" s="28" t="str">
        <f>IF((COUNT(C479:C486)&lt;&gt;COUNT(F479:F486)),"Neužpildytos visų objektų kainos", "")</f>
        <v>Neužpildytos visų objektų kainos</v>
      </c>
    </row>
    <row r="488" spans="1:8" ht="28.8" x14ac:dyDescent="0.3">
      <c r="C488" s="31" t="s">
        <v>59</v>
      </c>
      <c r="D488" s="34"/>
      <c r="E488" s="31" t="s">
        <v>60</v>
      </c>
      <c r="F488" s="31" t="str">
        <f>IF(OR(F487="",D488=""),"", ROUND(PRODUCT(D488,F487)/100,2))</f>
        <v/>
      </c>
      <c r="G488" s="28" t="str">
        <f>IF(D488="", "Nurodykite taikomą PVM dydį", "")</f>
        <v>Nurodykite taikomą PVM dydį</v>
      </c>
    </row>
    <row r="489" spans="1:8" x14ac:dyDescent="0.3">
      <c r="E489" s="31" t="s">
        <v>61</v>
      </c>
      <c r="F489" s="31">
        <f>IF(ISBLANK(F488), "", ROUND(SUM(F487:F488),2))</f>
        <v>0</v>
      </c>
    </row>
    <row r="493" spans="1:8" x14ac:dyDescent="0.3">
      <c r="A493" s="12" t="s">
        <v>445</v>
      </c>
      <c r="B493" s="23" t="s">
        <v>446</v>
      </c>
    </row>
    <row r="495" spans="1:8" x14ac:dyDescent="0.3">
      <c r="A495" s="12" t="s">
        <v>27</v>
      </c>
    </row>
    <row r="496" spans="1:8" ht="43.2" x14ac:dyDescent="0.3">
      <c r="A496" s="15" t="s">
        <v>28</v>
      </c>
      <c r="B496" s="25" t="s">
        <v>29</v>
      </c>
      <c r="C496" s="31" t="s">
        <v>30</v>
      </c>
      <c r="D496" s="31" t="s">
        <v>31</v>
      </c>
      <c r="E496" s="31" t="s">
        <v>32</v>
      </c>
      <c r="F496" s="31" t="s">
        <v>33</v>
      </c>
      <c r="G496" s="25" t="s">
        <v>34</v>
      </c>
      <c r="H496" s="29" t="s">
        <v>35</v>
      </c>
    </row>
    <row r="497" spans="1:8" x14ac:dyDescent="0.3">
      <c r="A497" s="15" t="s">
        <v>447</v>
      </c>
      <c r="B497" s="25" t="s">
        <v>448</v>
      </c>
      <c r="C497" s="32"/>
      <c r="D497" s="32"/>
      <c r="E497" s="32"/>
      <c r="F497" s="32"/>
      <c r="G497" s="26"/>
      <c r="H497" s="13"/>
    </row>
    <row r="498" spans="1:8" x14ac:dyDescent="0.3">
      <c r="A498" s="16" t="s">
        <v>449</v>
      </c>
      <c r="B498" s="26" t="s">
        <v>448</v>
      </c>
      <c r="C498" s="32">
        <v>100</v>
      </c>
      <c r="D498" s="32" t="s">
        <v>40</v>
      </c>
      <c r="E498" s="33"/>
      <c r="F498" s="32" t="str">
        <f>IF(ISBLANK(E498),"", PRODUCT(C498,E498))</f>
        <v/>
      </c>
      <c r="G498" s="27"/>
      <c r="H498" s="13"/>
    </row>
    <row r="499" spans="1:8" x14ac:dyDescent="0.3">
      <c r="A499" s="16" t="s">
        <v>450</v>
      </c>
      <c r="B499" s="26" t="s">
        <v>451</v>
      </c>
      <c r="C499" s="32"/>
      <c r="D499" s="32"/>
      <c r="E499" s="32"/>
      <c r="F499" s="32"/>
      <c r="G499" s="26"/>
      <c r="H499" s="30"/>
    </row>
    <row r="500" spans="1:8" ht="28.8" x14ac:dyDescent="0.3">
      <c r="A500" s="16" t="s">
        <v>452</v>
      </c>
      <c r="B500" s="26" t="s">
        <v>453</v>
      </c>
      <c r="C500" s="32"/>
      <c r="D500" s="32"/>
      <c r="E500" s="32"/>
      <c r="F500" s="32"/>
      <c r="G500" s="26"/>
      <c r="H500" s="30"/>
    </row>
    <row r="501" spans="1:8" ht="28.8" x14ac:dyDescent="0.3">
      <c r="E501" s="31" t="s">
        <v>58</v>
      </c>
      <c r="F501" s="31" t="str">
        <f>IF((COUNT(C498:C500)&lt;&gt;COUNT(F498:F500)),"", ROUND(SUM(F498:F500),2))</f>
        <v/>
      </c>
      <c r="G501" s="28" t="str">
        <f>IF((COUNT(C498:C500)&lt;&gt;COUNT(F498:F500)),"Neužpildytos visų objektų kainos", "")</f>
        <v>Neužpildytos visų objektų kainos</v>
      </c>
    </row>
    <row r="502" spans="1:8" ht="28.8" x14ac:dyDescent="0.3">
      <c r="C502" s="31" t="s">
        <v>59</v>
      </c>
      <c r="D502" s="34"/>
      <c r="E502" s="31" t="s">
        <v>60</v>
      </c>
      <c r="F502" s="31" t="str">
        <f>IF(OR(F501="",D502=""),"", ROUND(PRODUCT(D502,F501)/100,2))</f>
        <v/>
      </c>
      <c r="G502" s="28" t="str">
        <f>IF(D502="", "Nurodykite taikomą PVM dydį", "")</f>
        <v>Nurodykite taikomą PVM dydį</v>
      </c>
    </row>
    <row r="503" spans="1:8" x14ac:dyDescent="0.3">
      <c r="E503" s="31" t="s">
        <v>61</v>
      </c>
      <c r="F503" s="31">
        <f>IF(ISBLANK(F502), "", ROUND(SUM(F501:F502),2))</f>
        <v>0</v>
      </c>
    </row>
    <row r="507" spans="1:8" x14ac:dyDescent="0.3">
      <c r="A507" s="12" t="s">
        <v>454</v>
      </c>
      <c r="B507" s="23" t="s">
        <v>455</v>
      </c>
    </row>
    <row r="509" spans="1:8" x14ac:dyDescent="0.3">
      <c r="A509" s="12" t="s">
        <v>27</v>
      </c>
    </row>
    <row r="510" spans="1:8" ht="43.2" x14ac:dyDescent="0.3">
      <c r="A510" s="15" t="s">
        <v>28</v>
      </c>
      <c r="B510" s="25" t="s">
        <v>29</v>
      </c>
      <c r="C510" s="31" t="s">
        <v>30</v>
      </c>
      <c r="D510" s="31" t="s">
        <v>31</v>
      </c>
      <c r="E510" s="31" t="s">
        <v>32</v>
      </c>
      <c r="F510" s="31" t="s">
        <v>33</v>
      </c>
      <c r="G510" s="25" t="s">
        <v>34</v>
      </c>
      <c r="H510" s="29" t="s">
        <v>35</v>
      </c>
    </row>
    <row r="511" spans="1:8" x14ac:dyDescent="0.3">
      <c r="A511" s="15" t="s">
        <v>456</v>
      </c>
      <c r="B511" s="25" t="s">
        <v>457</v>
      </c>
      <c r="C511" s="32"/>
      <c r="D511" s="32"/>
      <c r="E511" s="32"/>
      <c r="F511" s="32"/>
      <c r="G511" s="26"/>
      <c r="H511" s="13"/>
    </row>
    <row r="512" spans="1:8" x14ac:dyDescent="0.3">
      <c r="A512" s="16" t="s">
        <v>458</v>
      </c>
      <c r="B512" s="26" t="s">
        <v>457</v>
      </c>
      <c r="C512" s="32">
        <v>1000</v>
      </c>
      <c r="D512" s="32" t="s">
        <v>40</v>
      </c>
      <c r="E512" s="33"/>
      <c r="F512" s="32" t="str">
        <f>IF(ISBLANK(E512),"", PRODUCT(C512,E512))</f>
        <v/>
      </c>
      <c r="G512" s="27"/>
      <c r="H512" s="13"/>
    </row>
    <row r="513" spans="1:8" x14ac:dyDescent="0.3">
      <c r="A513" s="16" t="s">
        <v>459</v>
      </c>
      <c r="B513" s="26" t="s">
        <v>460</v>
      </c>
      <c r="C513" s="32"/>
      <c r="D513" s="32"/>
      <c r="E513" s="32"/>
      <c r="F513" s="32"/>
      <c r="G513" s="26"/>
      <c r="H513" s="30"/>
    </row>
    <row r="514" spans="1:8" ht="28.8" x14ac:dyDescent="0.3">
      <c r="A514" s="16" t="s">
        <v>461</v>
      </c>
      <c r="B514" s="26" t="s">
        <v>462</v>
      </c>
      <c r="C514" s="32"/>
      <c r="D514" s="32"/>
      <c r="E514" s="32"/>
      <c r="F514" s="32"/>
      <c r="G514" s="26"/>
      <c r="H514" s="30"/>
    </row>
    <row r="515" spans="1:8" x14ac:dyDescent="0.3">
      <c r="A515" s="16" t="s">
        <v>463</v>
      </c>
      <c r="B515" s="26" t="s">
        <v>464</v>
      </c>
      <c r="C515" s="32"/>
      <c r="D515" s="32"/>
      <c r="E515" s="32"/>
      <c r="F515" s="32"/>
      <c r="G515" s="26"/>
      <c r="H515" s="30"/>
    </row>
    <row r="516" spans="1:8" x14ac:dyDescent="0.3">
      <c r="A516" s="16" t="s">
        <v>465</v>
      </c>
      <c r="B516" s="26" t="s">
        <v>466</v>
      </c>
      <c r="C516" s="32"/>
      <c r="D516" s="32"/>
      <c r="E516" s="32"/>
      <c r="F516" s="32"/>
      <c r="G516" s="26"/>
      <c r="H516" s="30"/>
    </row>
    <row r="517" spans="1:8" ht="28.8" x14ac:dyDescent="0.3">
      <c r="E517" s="31" t="s">
        <v>58</v>
      </c>
      <c r="F517" s="31" t="str">
        <f>IF((COUNT(C512:C516)&lt;&gt;COUNT(F512:F516)),"", ROUND(SUM(F512:F516),2))</f>
        <v/>
      </c>
      <c r="G517" s="28" t="str">
        <f>IF((COUNT(C512:C516)&lt;&gt;COUNT(F512:F516)),"Neužpildytos visų objektų kainos", "")</f>
        <v>Neužpildytos visų objektų kainos</v>
      </c>
    </row>
    <row r="518" spans="1:8" ht="28.8" x14ac:dyDescent="0.3">
      <c r="C518" s="31" t="s">
        <v>59</v>
      </c>
      <c r="D518" s="34"/>
      <c r="E518" s="31" t="s">
        <v>60</v>
      </c>
      <c r="F518" s="31" t="str">
        <f>IF(OR(F517="",D518=""),"", ROUND(PRODUCT(D518,F517)/100,2))</f>
        <v/>
      </c>
      <c r="G518" s="28" t="str">
        <f>IF(D518="", "Nurodykite taikomą PVM dydį", "")</f>
        <v>Nurodykite taikomą PVM dydį</v>
      </c>
    </row>
    <row r="519" spans="1:8" x14ac:dyDescent="0.3">
      <c r="E519" s="31" t="s">
        <v>61</v>
      </c>
      <c r="F519" s="31">
        <f>IF(ISBLANK(F518), "", ROUND(SUM(F517:F518),2))</f>
        <v>0</v>
      </c>
    </row>
    <row r="523" spans="1:8" x14ac:dyDescent="0.3">
      <c r="A523" s="12" t="s">
        <v>467</v>
      </c>
      <c r="B523" s="23" t="s">
        <v>468</v>
      </c>
    </row>
    <row r="525" spans="1:8" x14ac:dyDescent="0.3">
      <c r="A525" s="12" t="s">
        <v>27</v>
      </c>
    </row>
    <row r="526" spans="1:8" ht="43.2" x14ac:dyDescent="0.3">
      <c r="A526" s="15" t="s">
        <v>28</v>
      </c>
      <c r="B526" s="25" t="s">
        <v>29</v>
      </c>
      <c r="C526" s="31" t="s">
        <v>30</v>
      </c>
      <c r="D526" s="31" t="s">
        <v>31</v>
      </c>
      <c r="E526" s="31" t="s">
        <v>32</v>
      </c>
      <c r="F526" s="31" t="s">
        <v>33</v>
      </c>
      <c r="G526" s="25" t="s">
        <v>34</v>
      </c>
      <c r="H526" s="29" t="s">
        <v>35</v>
      </c>
    </row>
    <row r="527" spans="1:8" x14ac:dyDescent="0.3">
      <c r="A527" s="15" t="s">
        <v>469</v>
      </c>
      <c r="B527" s="25" t="s">
        <v>470</v>
      </c>
      <c r="C527" s="32"/>
      <c r="D527" s="32"/>
      <c r="E527" s="32"/>
      <c r="F527" s="32"/>
      <c r="G527" s="26"/>
      <c r="H527" s="13"/>
    </row>
    <row r="528" spans="1:8" x14ac:dyDescent="0.3">
      <c r="A528" s="16" t="s">
        <v>471</v>
      </c>
      <c r="B528" s="26" t="s">
        <v>470</v>
      </c>
      <c r="C528" s="32">
        <v>500</v>
      </c>
      <c r="D528" s="32" t="s">
        <v>40</v>
      </c>
      <c r="E528" s="33"/>
      <c r="F528" s="32" t="str">
        <f>IF(ISBLANK(E528),"", PRODUCT(C528,E528))</f>
        <v/>
      </c>
      <c r="G528" s="27"/>
      <c r="H528" s="13"/>
    </row>
    <row r="529" spans="1:8" x14ac:dyDescent="0.3">
      <c r="A529" s="16" t="s">
        <v>472</v>
      </c>
      <c r="B529" s="26" t="s">
        <v>473</v>
      </c>
      <c r="C529" s="32"/>
      <c r="D529" s="32"/>
      <c r="E529" s="32"/>
      <c r="F529" s="32"/>
      <c r="G529" s="26"/>
      <c r="H529" s="30"/>
    </row>
    <row r="530" spans="1:8" x14ac:dyDescent="0.3">
      <c r="A530" s="16" t="s">
        <v>474</v>
      </c>
      <c r="B530" s="26" t="s">
        <v>475</v>
      </c>
      <c r="C530" s="32"/>
      <c r="D530" s="32"/>
      <c r="E530" s="32"/>
      <c r="F530" s="32"/>
      <c r="G530" s="26"/>
      <c r="H530" s="30"/>
    </row>
    <row r="531" spans="1:8" ht="28.8" x14ac:dyDescent="0.3">
      <c r="E531" s="31" t="s">
        <v>58</v>
      </c>
      <c r="F531" s="31" t="str">
        <f>IF((COUNT(C528:C530)&lt;&gt;COUNT(F528:F530)),"", ROUND(SUM(F528:F530),2))</f>
        <v/>
      </c>
      <c r="G531" s="28" t="str">
        <f>IF((COUNT(C528:C530)&lt;&gt;COUNT(F528:F530)),"Neužpildytos visų objektų kainos", "")</f>
        <v>Neužpildytos visų objektų kainos</v>
      </c>
    </row>
    <row r="532" spans="1:8" ht="28.8" x14ac:dyDescent="0.3">
      <c r="C532" s="31" t="s">
        <v>59</v>
      </c>
      <c r="D532" s="34"/>
      <c r="E532" s="31" t="s">
        <v>60</v>
      </c>
      <c r="F532" s="31" t="str">
        <f>IF(OR(F531="",D532=""),"", ROUND(PRODUCT(D532,F531)/100,2))</f>
        <v/>
      </c>
      <c r="G532" s="28" t="str">
        <f>IF(D532="", "Nurodykite taikomą PVM dydį", "")</f>
        <v>Nurodykite taikomą PVM dydį</v>
      </c>
    </row>
    <row r="533" spans="1:8" x14ac:dyDescent="0.3">
      <c r="E533" s="31" t="s">
        <v>61</v>
      </c>
      <c r="F533" s="31">
        <f>IF(ISBLANK(F532), "", ROUND(SUM(F531:F532),2))</f>
        <v>0</v>
      </c>
    </row>
    <row r="537" spans="1:8" x14ac:dyDescent="0.3">
      <c r="A537" s="12" t="s">
        <v>476</v>
      </c>
      <c r="B537" s="23" t="s">
        <v>477</v>
      </c>
    </row>
    <row r="539" spans="1:8" x14ac:dyDescent="0.3">
      <c r="A539" s="12" t="s">
        <v>27</v>
      </c>
    </row>
    <row r="540" spans="1:8" ht="43.2" x14ac:dyDescent="0.3">
      <c r="A540" s="15" t="s">
        <v>28</v>
      </c>
      <c r="B540" s="25" t="s">
        <v>29</v>
      </c>
      <c r="C540" s="31" t="s">
        <v>30</v>
      </c>
      <c r="D540" s="31" t="s">
        <v>31</v>
      </c>
      <c r="E540" s="31" t="s">
        <v>32</v>
      </c>
      <c r="F540" s="31" t="s">
        <v>33</v>
      </c>
      <c r="G540" s="25" t="s">
        <v>34</v>
      </c>
      <c r="H540" s="29" t="s">
        <v>35</v>
      </c>
    </row>
    <row r="541" spans="1:8" x14ac:dyDescent="0.3">
      <c r="A541" s="15" t="s">
        <v>478</v>
      </c>
      <c r="B541" s="25" t="s">
        <v>479</v>
      </c>
      <c r="C541" s="32"/>
      <c r="D541" s="32"/>
      <c r="E541" s="32"/>
      <c r="F541" s="32"/>
      <c r="G541" s="26"/>
      <c r="H541" s="13"/>
    </row>
    <row r="542" spans="1:8" x14ac:dyDescent="0.3">
      <c r="A542" s="16" t="s">
        <v>480</v>
      </c>
      <c r="B542" s="26" t="s">
        <v>479</v>
      </c>
      <c r="C542" s="32">
        <v>4000</v>
      </c>
      <c r="D542" s="32" t="s">
        <v>40</v>
      </c>
      <c r="E542" s="33"/>
      <c r="F542" s="32" t="str">
        <f>IF(ISBLANK(E542),"", PRODUCT(C542,E542))</f>
        <v/>
      </c>
      <c r="G542" s="27"/>
      <c r="H542" s="13"/>
    </row>
    <row r="543" spans="1:8" x14ac:dyDescent="0.3">
      <c r="A543" s="16" t="s">
        <v>481</v>
      </c>
      <c r="B543" s="26" t="s">
        <v>482</v>
      </c>
      <c r="C543" s="32"/>
      <c r="D543" s="32"/>
      <c r="E543" s="32"/>
      <c r="F543" s="32"/>
      <c r="G543" s="26"/>
      <c r="H543" s="30"/>
    </row>
    <row r="544" spans="1:8" x14ac:dyDescent="0.3">
      <c r="A544" s="16" t="s">
        <v>483</v>
      </c>
      <c r="B544" s="26" t="s">
        <v>484</v>
      </c>
      <c r="C544" s="32"/>
      <c r="D544" s="32"/>
      <c r="E544" s="32"/>
      <c r="F544" s="32"/>
      <c r="G544" s="26"/>
      <c r="H544" s="30"/>
    </row>
    <row r="545" spans="1:8" x14ac:dyDescent="0.3">
      <c r="A545" s="16" t="s">
        <v>485</v>
      </c>
      <c r="B545" s="26" t="s">
        <v>486</v>
      </c>
      <c r="C545" s="32"/>
      <c r="D545" s="32"/>
      <c r="E545" s="32"/>
      <c r="F545" s="32"/>
      <c r="G545" s="26"/>
      <c r="H545" s="30"/>
    </row>
    <row r="546" spans="1:8" x14ac:dyDescent="0.3">
      <c r="A546" s="16" t="s">
        <v>487</v>
      </c>
      <c r="B546" s="26" t="s">
        <v>488</v>
      </c>
      <c r="C546" s="32"/>
      <c r="D546" s="32"/>
      <c r="E546" s="32"/>
      <c r="F546" s="32"/>
      <c r="G546" s="26"/>
      <c r="H546" s="30"/>
    </row>
    <row r="547" spans="1:8" ht="28.8" x14ac:dyDescent="0.3">
      <c r="A547" s="16" t="s">
        <v>489</v>
      </c>
      <c r="B547" s="26" t="s">
        <v>490</v>
      </c>
      <c r="C547" s="32"/>
      <c r="D547" s="32"/>
      <c r="E547" s="32"/>
      <c r="F547" s="32"/>
      <c r="G547" s="26"/>
      <c r="H547" s="30"/>
    </row>
    <row r="548" spans="1:8" x14ac:dyDescent="0.3">
      <c r="A548" s="16" t="s">
        <v>491</v>
      </c>
      <c r="B548" s="26" t="s">
        <v>492</v>
      </c>
      <c r="C548" s="32"/>
      <c r="D548" s="32"/>
      <c r="E548" s="32"/>
      <c r="F548" s="32"/>
      <c r="G548" s="26"/>
      <c r="H548" s="30"/>
    </row>
    <row r="549" spans="1:8" ht="28.8" x14ac:dyDescent="0.3">
      <c r="E549" s="31" t="s">
        <v>58</v>
      </c>
      <c r="F549" s="31" t="str">
        <f>IF((COUNT(C542:C548)&lt;&gt;COUNT(F542:F548)),"", ROUND(SUM(F542:F548),2))</f>
        <v/>
      </c>
      <c r="G549" s="28" t="str">
        <f>IF((COUNT(C542:C548)&lt;&gt;COUNT(F542:F548)),"Neužpildytos visų objektų kainos", "")</f>
        <v>Neužpildytos visų objektų kainos</v>
      </c>
    </row>
    <row r="550" spans="1:8" ht="28.8" x14ac:dyDescent="0.3">
      <c r="C550" s="31" t="s">
        <v>59</v>
      </c>
      <c r="D550" s="34"/>
      <c r="E550" s="31" t="s">
        <v>60</v>
      </c>
      <c r="F550" s="31" t="str">
        <f>IF(OR(F549="",D550=""),"", ROUND(PRODUCT(D550,F549)/100,2))</f>
        <v/>
      </c>
      <c r="G550" s="28" t="str">
        <f>IF(D550="", "Nurodykite taikomą PVM dydį", "")</f>
        <v>Nurodykite taikomą PVM dydį</v>
      </c>
    </row>
    <row r="551" spans="1:8" x14ac:dyDescent="0.3">
      <c r="E551" s="31" t="s">
        <v>61</v>
      </c>
      <c r="F551" s="31">
        <f>IF(ISBLANK(F550), "", ROUND(SUM(F549:F550),2))</f>
        <v>0</v>
      </c>
    </row>
    <row r="555" spans="1:8" x14ac:dyDescent="0.3">
      <c r="A555" s="12" t="s">
        <v>493</v>
      </c>
      <c r="B555" s="23" t="s">
        <v>477</v>
      </c>
    </row>
    <row r="557" spans="1:8" x14ac:dyDescent="0.3">
      <c r="A557" s="12" t="s">
        <v>27</v>
      </c>
    </row>
    <row r="558" spans="1:8" ht="43.2" x14ac:dyDescent="0.3">
      <c r="A558" s="15" t="s">
        <v>28</v>
      </c>
      <c r="B558" s="25" t="s">
        <v>29</v>
      </c>
      <c r="C558" s="31" t="s">
        <v>30</v>
      </c>
      <c r="D558" s="31" t="s">
        <v>31</v>
      </c>
      <c r="E558" s="31" t="s">
        <v>32</v>
      </c>
      <c r="F558" s="31" t="s">
        <v>33</v>
      </c>
      <c r="G558" s="25" t="s">
        <v>34</v>
      </c>
      <c r="H558" s="29" t="s">
        <v>35</v>
      </c>
    </row>
    <row r="559" spans="1:8" x14ac:dyDescent="0.3">
      <c r="A559" s="15" t="s">
        <v>494</v>
      </c>
      <c r="B559" s="25" t="s">
        <v>479</v>
      </c>
      <c r="C559" s="32"/>
      <c r="D559" s="32"/>
      <c r="E559" s="32"/>
      <c r="F559" s="32"/>
      <c r="G559" s="26"/>
      <c r="H559" s="13"/>
    </row>
    <row r="560" spans="1:8" x14ac:dyDescent="0.3">
      <c r="A560" s="16" t="s">
        <v>495</v>
      </c>
      <c r="B560" s="26" t="s">
        <v>479</v>
      </c>
      <c r="C560" s="32">
        <v>500</v>
      </c>
      <c r="D560" s="32" t="s">
        <v>40</v>
      </c>
      <c r="E560" s="33"/>
      <c r="F560" s="32" t="str">
        <f>IF(ISBLANK(E560),"", PRODUCT(C560,E560))</f>
        <v/>
      </c>
      <c r="G560" s="27"/>
      <c r="H560" s="13"/>
    </row>
    <row r="561" spans="1:8" x14ac:dyDescent="0.3">
      <c r="A561" s="16" t="s">
        <v>496</v>
      </c>
      <c r="B561" s="26" t="s">
        <v>497</v>
      </c>
      <c r="C561" s="32"/>
      <c r="D561" s="32"/>
      <c r="E561" s="32"/>
      <c r="F561" s="32"/>
      <c r="G561" s="26"/>
      <c r="H561" s="30"/>
    </row>
    <row r="562" spans="1:8" x14ac:dyDescent="0.3">
      <c r="A562" s="16" t="s">
        <v>498</v>
      </c>
      <c r="B562" s="26" t="s">
        <v>409</v>
      </c>
      <c r="C562" s="32"/>
      <c r="D562" s="32"/>
      <c r="E562" s="32"/>
      <c r="F562" s="32"/>
      <c r="G562" s="26"/>
      <c r="H562" s="30"/>
    </row>
    <row r="563" spans="1:8" x14ac:dyDescent="0.3">
      <c r="A563" s="16" t="s">
        <v>499</v>
      </c>
      <c r="B563" s="26" t="s">
        <v>486</v>
      </c>
      <c r="C563" s="32"/>
      <c r="D563" s="32"/>
      <c r="E563" s="32"/>
      <c r="F563" s="32"/>
      <c r="G563" s="26"/>
      <c r="H563" s="30"/>
    </row>
    <row r="564" spans="1:8" x14ac:dyDescent="0.3">
      <c r="A564" s="16" t="s">
        <v>500</v>
      </c>
      <c r="B564" s="26" t="s">
        <v>501</v>
      </c>
      <c r="C564" s="32"/>
      <c r="D564" s="32"/>
      <c r="E564" s="32"/>
      <c r="F564" s="32"/>
      <c r="G564" s="26"/>
      <c r="H564" s="30"/>
    </row>
    <row r="565" spans="1:8" x14ac:dyDescent="0.3">
      <c r="A565" s="16" t="s">
        <v>502</v>
      </c>
      <c r="B565" s="26" t="s">
        <v>503</v>
      </c>
      <c r="C565" s="32"/>
      <c r="D565" s="32"/>
      <c r="E565" s="32"/>
      <c r="F565" s="32"/>
      <c r="G565" s="26"/>
      <c r="H565" s="30"/>
    </row>
    <row r="566" spans="1:8" ht="28.8" x14ac:dyDescent="0.3">
      <c r="A566" s="16" t="s">
        <v>504</v>
      </c>
      <c r="B566" s="26" t="s">
        <v>505</v>
      </c>
      <c r="C566" s="32"/>
      <c r="D566" s="32"/>
      <c r="E566" s="32"/>
      <c r="F566" s="32"/>
      <c r="G566" s="26"/>
      <c r="H566" s="30"/>
    </row>
    <row r="567" spans="1:8" x14ac:dyDescent="0.3">
      <c r="A567" s="16" t="s">
        <v>506</v>
      </c>
      <c r="B567" s="26" t="s">
        <v>492</v>
      </c>
      <c r="C567" s="32"/>
      <c r="D567" s="32"/>
      <c r="E567" s="32"/>
      <c r="F567" s="32"/>
      <c r="G567" s="26"/>
      <c r="H567" s="30"/>
    </row>
    <row r="568" spans="1:8" ht="28.8" x14ac:dyDescent="0.3">
      <c r="E568" s="31" t="s">
        <v>58</v>
      </c>
      <c r="F568" s="31" t="str">
        <f>IF((COUNT(C560:C567)&lt;&gt;COUNT(F560:F567)),"", ROUND(SUM(F560:F567),2))</f>
        <v/>
      </c>
      <c r="G568" s="28" t="str">
        <f>IF((COUNT(C560:C567)&lt;&gt;COUNT(F560:F567)),"Neužpildytos visų objektų kainos", "")</f>
        <v>Neužpildytos visų objektų kainos</v>
      </c>
    </row>
    <row r="569" spans="1:8" ht="28.8" x14ac:dyDescent="0.3">
      <c r="C569" s="31" t="s">
        <v>59</v>
      </c>
      <c r="D569" s="34"/>
      <c r="E569" s="31" t="s">
        <v>60</v>
      </c>
      <c r="F569" s="31" t="str">
        <f>IF(OR(F568="",D569=""),"", ROUND(PRODUCT(D569,F568)/100,2))</f>
        <v/>
      </c>
      <c r="G569" s="28" t="str">
        <f>IF(D569="", "Nurodykite taikomą PVM dydį", "")</f>
        <v>Nurodykite taikomą PVM dydį</v>
      </c>
    </row>
    <row r="570" spans="1:8" x14ac:dyDescent="0.3">
      <c r="E570" s="31" t="s">
        <v>61</v>
      </c>
      <c r="F570" s="31">
        <f>IF(ISBLANK(F569), "", ROUND(SUM(F568:F569),2))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1" workbookViewId="0">
      <selection activeCell="M26" sqref="M2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4" t="s">
        <v>507</v>
      </c>
      <c r="B2" s="38"/>
      <c r="C2" s="38"/>
      <c r="D2" s="38"/>
      <c r="E2" s="38"/>
      <c r="F2" s="38"/>
      <c r="G2" s="38"/>
      <c r="H2" s="38"/>
      <c r="I2" s="38"/>
      <c r="J2" s="38"/>
      <c r="K2" s="38"/>
    </row>
    <row r="3" spans="1:11" x14ac:dyDescent="0.3">
      <c r="A3" s="38"/>
      <c r="B3" s="38"/>
      <c r="C3" s="38"/>
      <c r="D3" s="38"/>
      <c r="E3" s="38"/>
      <c r="F3" s="38"/>
      <c r="G3" s="38"/>
      <c r="H3" s="38"/>
      <c r="I3" s="38"/>
      <c r="J3" s="38"/>
      <c r="K3" s="38"/>
    </row>
    <row r="4" spans="1:11" ht="15.9" customHeight="1" thickBot="1" x14ac:dyDescent="0.35">
      <c r="A4" s="6"/>
      <c r="B4" s="6"/>
      <c r="C4" s="6"/>
      <c r="D4" s="6"/>
      <c r="E4" s="6"/>
      <c r="F4" s="6"/>
      <c r="G4" s="6"/>
      <c r="H4" s="6"/>
      <c r="I4" s="6"/>
      <c r="J4" s="6"/>
    </row>
    <row r="5" spans="1:11" ht="48" customHeight="1" x14ac:dyDescent="0.3">
      <c r="A5" s="61" t="s">
        <v>508</v>
      </c>
      <c r="B5" s="62"/>
      <c r="C5" s="70" t="s">
        <v>509</v>
      </c>
      <c r="D5" s="71"/>
      <c r="E5" s="62"/>
      <c r="F5" s="70" t="s">
        <v>510</v>
      </c>
      <c r="G5" s="71"/>
      <c r="H5" s="62"/>
      <c r="I5" s="70" t="s">
        <v>511</v>
      </c>
      <c r="J5" s="62"/>
      <c r="K5" s="8" t="s">
        <v>512</v>
      </c>
    </row>
    <row r="6" spans="1:11" ht="48.9" customHeight="1" x14ac:dyDescent="0.3">
      <c r="A6" s="67"/>
      <c r="B6" s="46"/>
      <c r="C6" s="54"/>
      <c r="D6" s="55"/>
      <c r="E6" s="46"/>
      <c r="F6" s="54"/>
      <c r="G6" s="55"/>
      <c r="H6" s="46"/>
      <c r="I6" s="54"/>
      <c r="J6" s="46"/>
      <c r="K6" s="17"/>
    </row>
    <row r="7" spans="1:11" ht="48.9" customHeight="1" x14ac:dyDescent="0.3">
      <c r="A7" s="67"/>
      <c r="B7" s="46"/>
      <c r="C7" s="54"/>
      <c r="D7" s="55"/>
      <c r="E7" s="46"/>
      <c r="F7" s="54"/>
      <c r="G7" s="55"/>
      <c r="H7" s="46"/>
      <c r="I7" s="54"/>
      <c r="J7" s="46"/>
      <c r="K7" s="17"/>
    </row>
    <row r="8" spans="1:11" ht="18.899999999999999" customHeight="1" x14ac:dyDescent="0.3">
      <c r="A8" s="9"/>
      <c r="B8" s="9"/>
      <c r="C8" s="9"/>
      <c r="D8" s="9"/>
      <c r="E8" s="9"/>
      <c r="F8" s="9"/>
      <c r="G8" s="9"/>
      <c r="H8" s="9"/>
      <c r="I8" s="9"/>
      <c r="J8" s="9"/>
      <c r="K8" s="10"/>
    </row>
    <row r="9" spans="1:11" ht="48.9" customHeight="1" x14ac:dyDescent="0.3">
      <c r="A9" s="57" t="s">
        <v>513</v>
      </c>
      <c r="B9" s="38"/>
      <c r="C9" s="38"/>
      <c r="D9" s="38"/>
      <c r="E9" s="38"/>
      <c r="F9" s="38"/>
      <c r="G9" s="38"/>
      <c r="H9" s="38"/>
      <c r="I9" s="38"/>
      <c r="J9" s="38"/>
      <c r="K9" s="38"/>
    </row>
    <row r="10" spans="1:11" ht="15.9" customHeight="1" thickBot="1" x14ac:dyDescent="0.35">
      <c r="A10" s="9"/>
      <c r="B10" s="9"/>
      <c r="C10" s="9"/>
      <c r="D10" s="9"/>
      <c r="E10" s="9"/>
      <c r="F10" s="9"/>
      <c r="G10" s="9"/>
      <c r="H10" s="9"/>
      <c r="I10" s="9"/>
      <c r="J10" s="9"/>
      <c r="K10" s="10"/>
    </row>
    <row r="11" spans="1:11" ht="48.9" customHeight="1" x14ac:dyDescent="0.3">
      <c r="A11" s="61" t="s">
        <v>29</v>
      </c>
      <c r="B11" s="62"/>
      <c r="C11" s="70" t="s">
        <v>509</v>
      </c>
      <c r="D11" s="71"/>
      <c r="E11" s="62"/>
      <c r="F11" s="70" t="s">
        <v>514</v>
      </c>
      <c r="G11" s="71"/>
      <c r="H11" s="62"/>
      <c r="I11" s="65" t="s">
        <v>511</v>
      </c>
      <c r="J11" s="66"/>
      <c r="K11" s="10"/>
    </row>
    <row r="12" spans="1:11" ht="48.9" customHeight="1" x14ac:dyDescent="0.3">
      <c r="A12" s="67"/>
      <c r="B12" s="46"/>
      <c r="C12" s="54"/>
      <c r="D12" s="55"/>
      <c r="E12" s="46"/>
      <c r="F12" s="54"/>
      <c r="G12" s="55"/>
      <c r="H12" s="46"/>
      <c r="I12" s="60"/>
      <c r="J12" s="59"/>
      <c r="K12" s="10"/>
    </row>
    <row r="13" spans="1:11" ht="48.9" customHeight="1" x14ac:dyDescent="0.3">
      <c r="A13" s="67"/>
      <c r="B13" s="46"/>
      <c r="C13" s="54"/>
      <c r="D13" s="55"/>
      <c r="E13" s="46"/>
      <c r="F13" s="54"/>
      <c r="G13" s="55"/>
      <c r="H13" s="46"/>
      <c r="I13" s="60"/>
      <c r="J13" s="59"/>
      <c r="K13" s="10"/>
    </row>
    <row r="15" spans="1:11" ht="33" customHeight="1" x14ac:dyDescent="0.3">
      <c r="A15" s="69"/>
      <c r="B15" s="38"/>
      <c r="C15" s="38"/>
      <c r="D15" s="38"/>
      <c r="E15" s="38"/>
      <c r="F15" s="38"/>
      <c r="G15" s="38"/>
      <c r="H15" s="38"/>
      <c r="I15" s="38"/>
      <c r="J15" s="38"/>
    </row>
    <row r="17" spans="1:10" ht="15.9" customHeight="1" x14ac:dyDescent="0.3">
      <c r="A17" s="68" t="s">
        <v>515</v>
      </c>
      <c r="B17" s="38"/>
      <c r="C17" s="38"/>
      <c r="D17" s="38"/>
      <c r="E17" s="38"/>
      <c r="F17" s="38"/>
      <c r="G17" s="38"/>
      <c r="H17" s="38"/>
      <c r="I17" s="38"/>
      <c r="J17" s="38"/>
    </row>
    <row r="18" spans="1:10" ht="15.9" customHeight="1" thickBot="1" x14ac:dyDescent="0.35"/>
    <row r="19" spans="1:10" ht="15.9" customHeight="1" x14ac:dyDescent="0.3">
      <c r="A19" s="7" t="s">
        <v>28</v>
      </c>
      <c r="B19" s="72" t="s">
        <v>516</v>
      </c>
      <c r="C19" s="71"/>
      <c r="D19" s="71"/>
      <c r="E19" s="71"/>
      <c r="F19" s="71"/>
      <c r="G19" s="62"/>
      <c r="H19" s="73" t="s">
        <v>517</v>
      </c>
      <c r="I19" s="71"/>
      <c r="J19" s="66"/>
    </row>
    <row r="20" spans="1:10" ht="48" customHeight="1" x14ac:dyDescent="0.3">
      <c r="A20" s="18" t="s">
        <v>518</v>
      </c>
      <c r="B20" s="56" t="s">
        <v>519</v>
      </c>
      <c r="C20" s="55"/>
      <c r="D20" s="55"/>
      <c r="E20" s="55"/>
      <c r="F20" s="55"/>
      <c r="G20" s="46"/>
      <c r="H20" s="58"/>
      <c r="I20" s="55"/>
      <c r="J20" s="59"/>
    </row>
    <row r="21" spans="1:10" ht="48" customHeight="1" x14ac:dyDescent="0.3">
      <c r="A21" s="18" t="s">
        <v>520</v>
      </c>
      <c r="B21" s="56" t="s">
        <v>521</v>
      </c>
      <c r="C21" s="55"/>
      <c r="D21" s="55"/>
      <c r="E21" s="55"/>
      <c r="F21" s="55"/>
      <c r="G21" s="46"/>
      <c r="H21" s="58"/>
      <c r="I21" s="55"/>
      <c r="J21" s="59"/>
    </row>
    <row r="22" spans="1:10" ht="48" customHeight="1" x14ac:dyDescent="0.3">
      <c r="A22" s="18" t="s">
        <v>522</v>
      </c>
      <c r="B22" s="56" t="s">
        <v>523</v>
      </c>
      <c r="C22" s="55"/>
      <c r="D22" s="55"/>
      <c r="E22" s="55"/>
      <c r="F22" s="55"/>
      <c r="G22" s="46"/>
      <c r="H22" s="58"/>
      <c r="I22" s="55"/>
      <c r="J22" s="59"/>
    </row>
    <row r="23" spans="1:10" ht="48" customHeight="1" x14ac:dyDescent="0.3">
      <c r="A23" s="19"/>
      <c r="B23" s="64"/>
      <c r="C23" s="55"/>
      <c r="D23" s="55"/>
      <c r="E23" s="55"/>
      <c r="F23" s="55"/>
      <c r="G23" s="46"/>
      <c r="H23" s="58"/>
      <c r="I23" s="55"/>
      <c r="J23" s="59"/>
    </row>
    <row r="24" spans="1:10" ht="48" customHeight="1" x14ac:dyDescent="0.3">
      <c r="A24" s="19"/>
      <c r="B24" s="64"/>
      <c r="C24" s="55"/>
      <c r="D24" s="55"/>
      <c r="E24" s="55"/>
      <c r="F24" s="55"/>
      <c r="G24" s="46"/>
      <c r="H24" s="58"/>
      <c r="I24" s="55"/>
      <c r="J24" s="59"/>
    </row>
    <row r="25" spans="1:10" ht="48" customHeight="1" x14ac:dyDescent="0.3">
      <c r="A25" s="19"/>
      <c r="B25" s="64"/>
      <c r="C25" s="55"/>
      <c r="D25" s="55"/>
      <c r="E25" s="55"/>
      <c r="F25" s="55"/>
      <c r="G25" s="46"/>
      <c r="H25" s="58"/>
      <c r="I25" s="55"/>
      <c r="J25" s="59"/>
    </row>
    <row r="26" spans="1:10" ht="48" customHeight="1" x14ac:dyDescent="0.3">
      <c r="A26" s="19"/>
      <c r="B26" s="64"/>
      <c r="C26" s="55"/>
      <c r="D26" s="55"/>
      <c r="E26" s="55"/>
      <c r="F26" s="55"/>
      <c r="G26" s="46"/>
      <c r="H26" s="58"/>
      <c r="I26" s="55"/>
      <c r="J26" s="59"/>
    </row>
    <row r="27" spans="1:10" ht="48" customHeight="1" x14ac:dyDescent="0.3">
      <c r="A27" s="19"/>
      <c r="B27" s="64"/>
      <c r="C27" s="55"/>
      <c r="D27" s="55"/>
      <c r="E27" s="55"/>
      <c r="F27" s="55"/>
      <c r="G27" s="46"/>
      <c r="H27" s="58"/>
      <c r="I27" s="55"/>
      <c r="J27" s="59"/>
    </row>
    <row r="29" spans="1:10" ht="102" customHeight="1" x14ac:dyDescent="0.3">
      <c r="A29" s="69" t="s">
        <v>524</v>
      </c>
      <c r="B29" s="38"/>
      <c r="C29" s="38"/>
      <c r="D29" s="38"/>
      <c r="E29" s="38"/>
      <c r="F29" s="38"/>
      <c r="G29" s="38"/>
      <c r="H29" s="38"/>
      <c r="I29" s="38"/>
      <c r="J29" s="38"/>
    </row>
    <row r="32" spans="1:10" x14ac:dyDescent="0.3">
      <c r="A32" s="53" t="s">
        <v>525</v>
      </c>
      <c r="B32" s="38"/>
      <c r="C32" s="38"/>
      <c r="D32" s="38"/>
      <c r="E32" s="63"/>
      <c r="F32" s="38"/>
      <c r="G32" s="38"/>
      <c r="H32" s="38"/>
      <c r="I32" s="38"/>
      <c r="J32" s="38"/>
    </row>
    <row r="34" spans="1:10" x14ac:dyDescent="0.3">
      <c r="A34" s="53" t="s">
        <v>526</v>
      </c>
      <c r="B34" s="38"/>
      <c r="C34" s="38"/>
      <c r="D34" s="38"/>
      <c r="E34" s="63"/>
      <c r="F34" s="38"/>
      <c r="G34" s="38"/>
      <c r="H34" s="38"/>
      <c r="I34" s="38"/>
      <c r="J34" s="38"/>
    </row>
    <row r="81" spans="1:1" ht="15.6" x14ac:dyDescent="0.3">
      <c r="A81" t="s">
        <v>527</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2024-12-22T09:19:54Z</dcterms:modified>
</cp:coreProperties>
</file>