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GRA Medicina\Pirkimai bendras MLS\PIRKIMAI 2025\JŪRATĖ\26 GRA medicinos prietaisai ir iranga TP\Pirkimo sąlygos į CVP IS\"/>
    </mc:Choice>
  </mc:AlternateContent>
  <bookViews>
    <workbookView xWindow="-30180" yWindow="495" windowWidth="27645" windowHeight="16935"/>
  </bookViews>
  <sheets>
    <sheet name="Pasiūlymas" sheetId="1" r:id="rId1"/>
    <sheet name="Subtiekėjai ir priedai" sheetId="2" r:id="rId2"/>
  </sheets>
  <calcPr calcId="162913"/>
</workbook>
</file>

<file path=xl/calcChain.xml><?xml version="1.0" encoding="utf-8"?>
<calcChain xmlns="http://schemas.openxmlformats.org/spreadsheetml/2006/main">
  <c r="H319" i="1" l="1"/>
  <c r="G314" i="1"/>
  <c r="H318" i="1" s="1"/>
  <c r="H303" i="1"/>
  <c r="G300" i="1"/>
  <c r="H302" i="1" s="1"/>
  <c r="H289" i="1"/>
  <c r="G285" i="1"/>
  <c r="G288" i="1" s="1"/>
  <c r="G289" i="1" s="1"/>
  <c r="G290" i="1" s="1"/>
  <c r="H274" i="1"/>
  <c r="G267" i="1"/>
  <c r="H273" i="1" s="1"/>
  <c r="H256" i="1"/>
  <c r="H255" i="1"/>
  <c r="G252" i="1"/>
  <c r="G255" i="1" s="1"/>
  <c r="G256" i="1" s="1"/>
  <c r="G257" i="1" s="1"/>
  <c r="H241" i="1"/>
  <c r="G236" i="1"/>
  <c r="H240" i="1" s="1"/>
  <c r="H225" i="1"/>
  <c r="H224" i="1"/>
  <c r="G220" i="1"/>
  <c r="G224" i="1" s="1"/>
  <c r="G225" i="1" s="1"/>
  <c r="G226" i="1" s="1"/>
  <c r="H209" i="1"/>
  <c r="G206" i="1"/>
  <c r="H208" i="1" s="1"/>
  <c r="H195" i="1"/>
  <c r="H194" i="1"/>
  <c r="G191" i="1"/>
  <c r="G194" i="1" s="1"/>
  <c r="G195" i="1" s="1"/>
  <c r="G196" i="1" s="1"/>
  <c r="H180" i="1"/>
  <c r="G176" i="1"/>
  <c r="H179" i="1" s="1"/>
  <c r="H165" i="1"/>
  <c r="H164" i="1"/>
  <c r="G162" i="1"/>
  <c r="G164" i="1" s="1"/>
  <c r="G165" i="1" s="1"/>
  <c r="G166" i="1" s="1"/>
  <c r="H151" i="1"/>
  <c r="G147" i="1"/>
  <c r="H150" i="1" s="1"/>
  <c r="H136" i="1"/>
  <c r="H135" i="1"/>
  <c r="G132" i="1"/>
  <c r="G135" i="1" s="1"/>
  <c r="G136" i="1" s="1"/>
  <c r="G137" i="1" s="1"/>
  <c r="H121" i="1"/>
  <c r="G115" i="1"/>
  <c r="H120" i="1" s="1"/>
  <c r="H104" i="1"/>
  <c r="H103" i="1"/>
  <c r="G101" i="1"/>
  <c r="G103" i="1" s="1"/>
  <c r="G104" i="1" s="1"/>
  <c r="G105" i="1" s="1"/>
  <c r="H90" i="1"/>
  <c r="G85" i="1"/>
  <c r="H89" i="1" s="1"/>
  <c r="H74" i="1"/>
  <c r="H73" i="1"/>
  <c r="G68" i="1"/>
  <c r="G73" i="1" s="1"/>
  <c r="G74" i="1" s="1"/>
  <c r="G75" i="1" s="1"/>
  <c r="H56" i="1"/>
  <c r="G53" i="1"/>
  <c r="H55" i="1" s="1"/>
  <c r="H41" i="1"/>
  <c r="H40" i="1"/>
  <c r="G38" i="1"/>
  <c r="G40" i="1" s="1"/>
  <c r="G41" i="1" s="1"/>
  <c r="G42" i="1" s="1"/>
  <c r="G21" i="1"/>
  <c r="H288" i="1" l="1"/>
  <c r="G89" i="1"/>
  <c r="G90" i="1" s="1"/>
  <c r="G91" i="1" s="1"/>
  <c r="G150" i="1"/>
  <c r="G151" i="1" s="1"/>
  <c r="G152" i="1" s="1"/>
  <c r="G208" i="1"/>
  <c r="G209" i="1" s="1"/>
  <c r="G210" i="1" s="1"/>
  <c r="G273" i="1"/>
  <c r="G274" i="1" s="1"/>
  <c r="G275" i="1" s="1"/>
  <c r="G318" i="1"/>
  <c r="G319" i="1" s="1"/>
  <c r="G320" i="1" s="1"/>
  <c r="G55" i="1"/>
  <c r="G56" i="1" s="1"/>
  <c r="G57" i="1" s="1"/>
  <c r="G120" i="1"/>
  <c r="G121" i="1" s="1"/>
  <c r="G122" i="1" s="1"/>
  <c r="G179" i="1"/>
  <c r="G180" i="1" s="1"/>
  <c r="G181" i="1" s="1"/>
  <c r="G240" i="1"/>
  <c r="G241" i="1" s="1"/>
  <c r="G242" i="1" s="1"/>
  <c r="G302" i="1"/>
  <c r="G303" i="1" s="1"/>
  <c r="G304" i="1" s="1"/>
</calcChain>
</file>

<file path=xl/sharedStrings.xml><?xml version="1.0" encoding="utf-8"?>
<sst xmlns="http://schemas.openxmlformats.org/spreadsheetml/2006/main" count="613" uniqueCount="264">
  <si>
    <t>PIRKIMO SĄLYGŲ PRIEDAS "PASIŪLYMO FORMA"</t>
  </si>
  <si>
    <t>MEDICINOS PRIETAISAI IR ĮRANGA</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</si>
  <si>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</si>
  <si>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</si>
  <si>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</si>
  <si>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</si>
  <si>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</si>
  <si>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</si>
  <si>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</si>
  <si>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</si>
  <si>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</si>
  <si>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</si>
  <si>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</si>
  <si>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</si>
  <si>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</si>
  <si>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</si>
  <si>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</si>
  <si>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</si>
  <si>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</si>
  <si>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</si>
  <si>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</si>
  <si>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</si>
  <si>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</si>
  <si>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</si>
  <si>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</si>
  <si>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</si>
  <si>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</si>
  <si>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TONOMETRAS AKISPŪDŽIO BEKONTAKTIS</t>
  </si>
  <si>
    <t>Tiekėjo pasiūlymas:</t>
  </si>
  <si>
    <t>Nr.</t>
  </si>
  <si>
    <t>Pavadinimas</t>
  </si>
  <si>
    <t>Mato vienetas</t>
  </si>
  <si>
    <t>Suma be PVM, Eur</t>
  </si>
  <si>
    <t>1.</t>
  </si>
  <si>
    <t>Tonometras akispūdžio bekontaktis</t>
  </si>
  <si>
    <t>1.1.</t>
  </si>
  <si>
    <t>vnt.</t>
  </si>
  <si>
    <t>1.1.1.</t>
  </si>
  <si>
    <t>Akumuliatorių su įkrovikliu komplektas ne mažiau kaip 1 vnt.(Taip/Ne)</t>
  </si>
  <si>
    <t>Balai</t>
  </si>
  <si>
    <t>Suma be PVM</t>
  </si>
  <si>
    <t>Taikomas PVM dydis (%)</t>
  </si>
  <si>
    <t>PVM suma</t>
  </si>
  <si>
    <t>Suma su PVM</t>
  </si>
  <si>
    <t>2. DALIS</t>
  </si>
  <si>
    <t>ANALIZATORIUS KŪNO SUDĖTIES</t>
  </si>
  <si>
    <t>2.</t>
  </si>
  <si>
    <t>Analizatorius kūno sudėties</t>
  </si>
  <si>
    <t>2.1.</t>
  </si>
  <si>
    <t>2.1.1.</t>
  </si>
  <si>
    <t>Garantija ilgesnė nei 24 mėn.(Taip/Ne)</t>
  </si>
  <si>
    <t>3. DALIS</t>
  </si>
  <si>
    <t>APARATAS DIRBTINĖS PLAUČIŲ VENTILIACIJOS</t>
  </si>
  <si>
    <t>3.</t>
  </si>
  <si>
    <t>Aparatas dirbtinės plaučių ventiliacijos</t>
  </si>
  <si>
    <t>3.1.</t>
  </si>
  <si>
    <t>3.1.1.</t>
  </si>
  <si>
    <t>3.1.2.</t>
  </si>
  <si>
    <t xml:space="preserve"> Neinvazinės ventiliacijos režimas   CPAP+PS(Taip/Ne)</t>
  </si>
  <si>
    <t>3.1.3.</t>
  </si>
  <si>
    <t>Neinvazinės ventiliacijos režimas   AC(Taip/Ne)</t>
  </si>
  <si>
    <t>3.1.4.</t>
  </si>
  <si>
    <t>Neinvazinės ventiliacijos režimas   BL(Taip/Ne)</t>
  </si>
  <si>
    <t>4. DALIS</t>
  </si>
  <si>
    <t>STERILIZATORIUS MEDICININIS, KOMPAKTIŠKAS</t>
  </si>
  <si>
    <t>4.</t>
  </si>
  <si>
    <t>Sterilizatorius medicininis, kompaktiškas</t>
  </si>
  <si>
    <t>4.1.</t>
  </si>
  <si>
    <t>4.1.1.</t>
  </si>
  <si>
    <t>Sterilizatoriaus ekrane pateikiamų pranešimų kalba lietuvių(Taip/Ne)</t>
  </si>
  <si>
    <t>4.1.2.</t>
  </si>
  <si>
    <t>Papildoma jungtis išoriniam švaraus vandens tiekimui į sterilizatorių(Taip/Ne)</t>
  </si>
  <si>
    <t>4.1.3.</t>
  </si>
  <si>
    <t>Vandens laidumo matavimas ir pateikimas ekrane(Taip/Ne)</t>
  </si>
  <si>
    <t>5. DALIS</t>
  </si>
  <si>
    <t>DIOPTRIMETRAS AUTOMATINIS</t>
  </si>
  <si>
    <t>5.</t>
  </si>
  <si>
    <t>Dioptrimetras automatinis</t>
  </si>
  <si>
    <t>5.1.</t>
  </si>
  <si>
    <t>5.1.1.</t>
  </si>
  <si>
    <t>Garantija ilgesnė kaip 24 mėn.</t>
  </si>
  <si>
    <t>mėn.</t>
  </si>
  <si>
    <t>6. DALIS</t>
  </si>
  <si>
    <t>DOZATORIUS ŠVIRKŠTINIS VAISTAMS</t>
  </si>
  <si>
    <t>6.</t>
  </si>
  <si>
    <t>Dozatorius švirkštinis vaistams</t>
  </si>
  <si>
    <t>6.1.</t>
  </si>
  <si>
    <t>6.1.1.</t>
  </si>
  <si>
    <t>Automatinis infuzijos greičio skaičiavimas, įvedus vaisto koncentraciją, vaisto dozę ir paciento duomenis(Taip/Ne)</t>
  </si>
  <si>
    <t>6.1.2.</t>
  </si>
  <si>
    <t>Automatinis vaisto koncentracijos nustatymas(Taip/Ne)</t>
  </si>
  <si>
    <t>6.1.3.</t>
  </si>
  <si>
    <t>Galimybė sujungti kelias švirkštines infuzines pompas tarpusavyje ir transportuoti jas viena rankena/fiksatoriumi(Taip/Ne)</t>
  </si>
  <si>
    <t>6.1.4.</t>
  </si>
  <si>
    <t>Atsparumas išoriniams veiksniams geresnis kaip IPX2 klasės.</t>
  </si>
  <si>
    <t>7. DALIS</t>
  </si>
  <si>
    <t>REGISTRATORIAI EKG 24 VAL. SU KOMPIUTERIU IR PROGRAMINE ANALIZĖS ĮRANGA</t>
  </si>
  <si>
    <t>7.</t>
  </si>
  <si>
    <t>Registratoriai EKG 24 val. su kompiuteriu ir programine analizės įranga</t>
  </si>
  <si>
    <t>7.1.</t>
  </si>
  <si>
    <t>7.1.1.</t>
  </si>
  <si>
    <t>Automatiškai sugeneruojama išvada lietuvių kalba(Taip/Ne)</t>
  </si>
  <si>
    <t>7.1.2.</t>
  </si>
  <si>
    <t>Komplektacijoje pakraunami to paties tipo akumuliatoriai sukomplektuoti su įkrovikliu(Taip/Ne)</t>
  </si>
  <si>
    <t>8. DALIS</t>
  </si>
  <si>
    <t>INFUZINIŲ SKYSČIŲ ŠILDYTUVAS</t>
  </si>
  <si>
    <t>8.</t>
  </si>
  <si>
    <t>Infuzinių skysčių šildytuvas</t>
  </si>
  <si>
    <t>8.1.</t>
  </si>
  <si>
    <t>8.1.1.</t>
  </si>
  <si>
    <t>Ekrane rodomas skysčio infuzijos slėgis(Taip/Ne)</t>
  </si>
  <si>
    <t>8.1.2.</t>
  </si>
  <si>
    <t>Apsaugos klasė didesnė nei IP55</t>
  </si>
  <si>
    <t>9. DALIS</t>
  </si>
  <si>
    <t>KABINA AUDIOMETRIJAI</t>
  </si>
  <si>
    <t>9.</t>
  </si>
  <si>
    <t>Kabina audiometrijai</t>
  </si>
  <si>
    <t>9.1.</t>
  </si>
  <si>
    <t>9.1.1.</t>
  </si>
  <si>
    <t>10. DALIS</t>
  </si>
  <si>
    <t>KAPNOMETRAS</t>
  </si>
  <si>
    <t>10.</t>
  </si>
  <si>
    <t>Kapnometras</t>
  </si>
  <si>
    <t>10.1.</t>
  </si>
  <si>
    <t>10.1.1.</t>
  </si>
  <si>
    <t>Matavimo rezultatus pateikia greičiau nei per 15 sek. po įjungimo(Taip/Ne)</t>
  </si>
  <si>
    <t>10.1.2.</t>
  </si>
  <si>
    <t>Garantijos laikotarpis daugiau  nei 24 mėn.</t>
  </si>
  <si>
    <t>11. DALIS</t>
  </si>
  <si>
    <t xml:space="preserve"> PERIMETRAS KOMPIUTERINIS</t>
  </si>
  <si>
    <t>11.</t>
  </si>
  <si>
    <t xml:space="preserve"> Perimetras kompiuterinis</t>
  </si>
  <si>
    <t>11.1.</t>
  </si>
  <si>
    <t>11.1.1.</t>
  </si>
  <si>
    <t>Stimulai projektuojami uždaro tipo pusrutulio formos ekrane su ventiliacija.(Taip/Ne)</t>
  </si>
  <si>
    <t>11.1.2.</t>
  </si>
  <si>
    <t>Garantinis laikotarpis daugiau 24 mėn.</t>
  </si>
  <si>
    <t>12. DALIS</t>
  </si>
  <si>
    <t>LEMPA ŠVIESOS TERAPIJOS</t>
  </si>
  <si>
    <t>12.</t>
  </si>
  <si>
    <t>Lempa šviesos terapijos</t>
  </si>
  <si>
    <t>12.1.</t>
  </si>
  <si>
    <t>12.1.1.</t>
  </si>
  <si>
    <t>13. DALIS</t>
  </si>
  <si>
    <t>LEMPA OPERACINĖ MOBILI</t>
  </si>
  <si>
    <t>13.</t>
  </si>
  <si>
    <t>Lempa operacinė mobili</t>
  </si>
  <si>
    <t>13.1.</t>
  </si>
  <si>
    <t>Lempa operacinė, mobili</t>
  </si>
  <si>
    <t>13.1.1.</t>
  </si>
  <si>
    <t>Šviesos intensyvumas daugiau kaip 60.000 liuksų, ne mažesniame kaip 1m atstume.(Taip/Ne)</t>
  </si>
  <si>
    <t>13.1.2.</t>
  </si>
  <si>
    <t>LED lempučių tarnavimo laikas ilgesnis nei 50000 val.(Taip/Ne)</t>
  </si>
  <si>
    <t>13.1.3.</t>
  </si>
  <si>
    <t>Veikia nuo maitinimo įtampos: AC110-240v, 50/60Hz(Taip/Ne)</t>
  </si>
  <si>
    <t>14. DALIS</t>
  </si>
  <si>
    <t>LIMFODRENAŽO MASAŽO APARATAS</t>
  </si>
  <si>
    <t>14.</t>
  </si>
  <si>
    <t>Limfodrenažo masažo aparatas</t>
  </si>
  <si>
    <t>14.1.</t>
  </si>
  <si>
    <t>14.1.1.</t>
  </si>
  <si>
    <t>Galimybė reguliuoti intervalus tarp kompresijų(Taip/Ne)</t>
  </si>
  <si>
    <t>14.1.2.</t>
  </si>
  <si>
    <t>14.1.3.</t>
  </si>
  <si>
    <t>Galimybė pacientui pačiam sustabdyti procedūrą(Taip/Ne)</t>
  </si>
  <si>
    <t>15. DALIS</t>
  </si>
  <si>
    <t>MATUOKLIS KRAUJOSPŪDŽIO 24 VAL.</t>
  </si>
  <si>
    <t>15.</t>
  </si>
  <si>
    <t>Matuoklis kraujospūdžio 24 val.</t>
  </si>
  <si>
    <t>15.1.</t>
  </si>
  <si>
    <t>Matuoklis kraujospūdžio 24 val</t>
  </si>
  <si>
    <t>15.1.1.</t>
  </si>
  <si>
    <t>Galimybė sukonfigūruoti aparatą neprijungus prie kompiuterio(Taip/Ne)</t>
  </si>
  <si>
    <t>15.1.2.</t>
  </si>
  <si>
    <t>Garantija ilgesnė nei 24 mėn.</t>
  </si>
  <si>
    <t>16. DALIS</t>
  </si>
  <si>
    <t>MONITORIUS GYVYBINIŲ FUNKCIJŲ, TRANSPORTINIS</t>
  </si>
  <si>
    <t>16.</t>
  </si>
  <si>
    <t>Monitorius gyvybinių funkcijų, transportinis</t>
  </si>
  <si>
    <t>16.1.</t>
  </si>
  <si>
    <t>16.1.1.</t>
  </si>
  <si>
    <t>Braižymui atsparus monitoriaus ekranas(Taip/Ne)</t>
  </si>
  <si>
    <t>16.1.2.</t>
  </si>
  <si>
    <t xml:space="preserve">Atsparumas išoriniams veiksniams geresnis kaip IP32              </t>
  </si>
  <si>
    <t>16.1.3.</t>
  </si>
  <si>
    <t>Atitinka standartą MIL-STD-461(Taip/Ne)</t>
  </si>
  <si>
    <t>16.1.4.</t>
  </si>
  <si>
    <t>Atitinka standartą MIL-STD-810G(Taip/Ne)</t>
  </si>
  <si>
    <t>16.1.5.</t>
  </si>
  <si>
    <t>5 elektrodų 12 kanalų EKG kabelis – 1 vnt.(Taip/Ne)</t>
  </si>
  <si>
    <t>17. DALIS</t>
  </si>
  <si>
    <t>SMŪGINĖS BANGOS TERAPIJOS APARATAS</t>
  </si>
  <si>
    <t>17.</t>
  </si>
  <si>
    <t>Smūginės bangos terapijos aparatas</t>
  </si>
  <si>
    <t>17.1.</t>
  </si>
  <si>
    <t>17.1.1.</t>
  </si>
  <si>
    <t>Smūginės bangos pasikartojimo dažnis reguliuojamas 0,1 Hz žingsniu.(Taip/Ne)</t>
  </si>
  <si>
    <t>17.1.2.</t>
  </si>
  <si>
    <t>Aplikatoriaus rankena atlaiko ne mažiau kaip  2 milijonus smūgių(Taip/Ne)</t>
  </si>
  <si>
    <t>18. DALIS</t>
  </si>
  <si>
    <t>TESTŲ PROJEKTORIUS/ EKRANAS</t>
  </si>
  <si>
    <t>18.</t>
  </si>
  <si>
    <t>Testų projektorius/ ekranas</t>
  </si>
  <si>
    <t>18.1.</t>
  </si>
  <si>
    <t>18.1.1.</t>
  </si>
  <si>
    <t>Garantinis laikotarpis didesnis nei 24 mėn.</t>
  </si>
  <si>
    <t>19. DALIS</t>
  </si>
  <si>
    <t xml:space="preserve">LEMPA PLYŠINĖ </t>
  </si>
  <si>
    <t>19.</t>
  </si>
  <si>
    <t xml:space="preserve">Lempa plyšinė </t>
  </si>
  <si>
    <t>19.1.</t>
  </si>
  <si>
    <t>Lempa plyšinė</t>
  </si>
  <si>
    <t>19.1.1.</t>
  </si>
  <si>
    <t>Filtrai- šviesą sugeriantis (Heat absorption)(Taip/Ne)</t>
  </si>
  <si>
    <t>19.1.2.</t>
  </si>
  <si>
    <t>Filtrai- pilkas(Taip/Ne)</t>
  </si>
  <si>
    <t>19.1.3.</t>
  </si>
  <si>
    <t>Filtrai- geltonas(Taip/Ne)</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</si>
  <si>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</si>
  <si>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</si>
  <si>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</si>
  <si>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</si>
  <si>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</si>
  <si>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</si>
  <si>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</si>
  <si>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</si>
  <si>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</si>
  <si>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</si>
  <si>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</si>
  <si>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</si>
  <si>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</si>
  <si>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</si>
  <si>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</si>
  <si>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</si>
  <si>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</si>
  <si>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</si>
  <si>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</si>
  <si>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</si>
  <si>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Dokumentai reikalaujami pirkimo sąlygų priede "Kokybės kriterijai ir jų vertinimas"</t>
  </si>
  <si>
    <t>6</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</si>
  <si>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</si>
  <si>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</si>
  <si>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</si>
  <si>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</si>
  <si>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4945 2025-12-15 08:53:54</t>
  </si>
  <si>
    <t>Pirkimo sąlygų 
2 priedas</t>
  </si>
  <si>
    <t>Maksimalus kiekis **</t>
  </si>
  <si>
    <t>Siūloma reikšmė, ekonominio naudingumo balui nustatyti</t>
  </si>
  <si>
    <t>Mato vieneto kaina be PVM, Eur*</t>
  </si>
  <si>
    <t>Prekės pavadinimas, modelis, gamintojas, kilmės šalis</t>
  </si>
  <si>
    <t>*Į Prekių įkainius įskaičiuoti visi mokesčiai ir visos Pardavėjo išlaidos (Prekių transportavimas, pakavimas, pakrovimas, iškrovimas, išpakavimas, tikrinimas, pristatyto prietaiso/prekės surinkimas, sumontavimas/instaliavimas perkančiosios organizacijos nurodytu adresu, prietaiso/prekės paruošimas darbui ir suderinimas/išbandymas, medicinos prietaiso paso užpildymas (jei toks reikalingas), perkančiosios organizacijos personalo apmokymas dirbti su prietaisu/preke), Prekių garantinio remonto bei kitos, galinčios turėti įtakos Prekių kainai/įkainiams ar galinčios atsirasti vykdant šią Sutartį. Sudarydamas šią Sutartį, Pardavėjas įvertina visą maksimalią Prekių apimtį bei prisiima riziką dėl išlaidų dydžių svyravimo.</t>
  </si>
  <si>
    <t>** Perkančioji organizacija neįsipareigoja išpirkti viso maksimalaus kiekio. Minimalus išperkamas kiekis nurodytas pirkimo sąlygų 3 priedo „Sutarties sąlygų“  2 priede.</t>
  </si>
  <si>
    <t>(įrašoma TAIP arba NE, tiksli garantija)</t>
  </si>
  <si>
    <t>(įrašoma TAIP arba NE)</t>
  </si>
  <si>
    <t>(įrašoma TAIP arba NE, tiksli klasė)</t>
  </si>
  <si>
    <t xml:space="preserve">Garantija ilgesnė nei 24 mėn. </t>
  </si>
  <si>
    <t>(įrašoma TAIP arba NE, tikslus kiekis)</t>
  </si>
  <si>
    <t>(įrašoma TAIP arba NE, tikslus laikas, s)</t>
  </si>
  <si>
    <t>(įrašoma TAIP arba NE, tikslus lux kiekis)</t>
  </si>
  <si>
    <t>(įrašoma TAIP arba NE, tikslus laikas, val.)</t>
  </si>
  <si>
    <t>Galimybė procedūros metu įjungti/išjungti atskiras aplikatoriaus sritis   (Taip/Ne)</t>
  </si>
  <si>
    <t>(įrašoma TAIP arba NE, įrašoma tiksli klasė)</t>
  </si>
  <si>
    <t>(įrašoma TAIP arba NE, tikslus smūgių kiekis)</t>
  </si>
  <si>
    <t>Atitinka standartą MIL-STD-810G (Taip/Ne)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</si>
</sst>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1"/>
      <color theme="1"/>
      <name val="Times New Roman"/>
      <family val="1"/>
      <charset val="186"/>
    </font>
    <font>
      <sz val="11"/>
      <color theme="1"/>
      <name val="Times New Roman"/>
      <family val="1"/>
      <charset val="186"/>
    </font>
    <font>
      <sz val="12"/>
      <color theme="1"/>
      <name val="Times New Roman"/>
      <family val="1"/>
      <charset val="186"/>
    </font>
    <font>
      <sz val="11"/>
      <color indexed="8"/>
      <name val="Times New Roman"/>
      <family val="1"/>
      <charset val="186"/>
    </font>
    <font>
      <i/>
      <sz val="11"/>
      <color theme="1"/>
      <name val="Times New Roman"/>
      <family val="1"/>
      <charset val="186"/>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9">
    <xf numFmtId="0" fontId="0" fillId="0" borderId="0" xfId="0"/>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4" xfId="0" applyFont="1" applyFill="1" applyBorder="1" applyAlignment="1">
      <alignment horizontal="center" vertic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5" fillId="2" borderId="0" xfId="0" applyFont="1" applyFill="1" applyAlignment="1">
      <alignment vertical="center" wrapText="1"/>
    </xf>
    <xf numFmtId="0" fontId="5" fillId="2" borderId="0" xfId="0" applyFont="1" applyFill="1" applyAlignment="1" applyProtection="1">
      <alignment horizontal="center" vertical="center" wrapText="1"/>
      <protection locked="0"/>
    </xf>
    <xf numFmtId="0" fontId="4" fillId="4" borderId="0" xfId="0" applyFont="1" applyFill="1" applyAlignment="1">
      <alignment vertical="center"/>
    </xf>
    <xf numFmtId="0" fontId="4" fillId="2" borderId="0" xfId="0" applyFont="1" applyFill="1" applyAlignment="1">
      <alignment vertical="center"/>
    </xf>
    <xf numFmtId="0" fontId="5" fillId="2" borderId="0" xfId="0" applyFont="1" applyFill="1" applyAlignment="1">
      <alignment vertical="center"/>
    </xf>
    <xf numFmtId="0" fontId="4" fillId="2" borderId="0" xfId="0" applyFont="1" applyFill="1" applyAlignment="1">
      <alignment horizontal="center" vertical="center"/>
    </xf>
    <xf numFmtId="0" fontId="5" fillId="2" borderId="1" xfId="0" applyFont="1" applyFill="1" applyBorder="1" applyAlignment="1">
      <alignment horizontal="left" vertical="center"/>
    </xf>
    <xf numFmtId="0" fontId="5" fillId="5" borderId="1" xfId="0" applyFont="1" applyFill="1" applyBorder="1" applyAlignment="1" applyProtection="1">
      <alignment vertical="center"/>
      <protection locked="0"/>
    </xf>
    <xf numFmtId="0" fontId="5" fillId="4" borderId="0" xfId="0" applyFont="1" applyFill="1" applyAlignment="1">
      <alignment vertical="center"/>
    </xf>
    <xf numFmtId="0" fontId="4" fillId="4" borderId="23" xfId="0" applyFont="1" applyFill="1" applyBorder="1" applyAlignment="1">
      <alignment horizontal="center" vertical="center" wrapText="1"/>
    </xf>
    <xf numFmtId="0" fontId="4" fillId="4" borderId="23" xfId="0" applyFont="1" applyFill="1" applyBorder="1" applyAlignment="1">
      <alignment vertical="center"/>
    </xf>
    <xf numFmtId="0" fontId="5" fillId="4" borderId="23" xfId="0" applyFont="1" applyFill="1" applyBorder="1" applyAlignment="1">
      <alignment horizontal="center" vertical="center"/>
    </xf>
    <xf numFmtId="0" fontId="5" fillId="4" borderId="23" xfId="0" applyFont="1" applyFill="1" applyBorder="1" applyAlignment="1">
      <alignment vertical="center"/>
    </xf>
    <xf numFmtId="0" fontId="5" fillId="5" borderId="23" xfId="0" applyFont="1" applyFill="1" applyBorder="1" applyAlignment="1" applyProtection="1">
      <alignment horizontal="center" vertical="center"/>
      <protection locked="0"/>
    </xf>
    <xf numFmtId="0" fontId="5" fillId="2" borderId="0" xfId="0" applyFont="1" applyFill="1" applyAlignment="1">
      <alignment horizontal="center" vertical="center"/>
    </xf>
    <xf numFmtId="0" fontId="4" fillId="4" borderId="23" xfId="0" applyFont="1" applyFill="1" applyBorder="1" applyAlignment="1">
      <alignment horizontal="center" vertical="center"/>
    </xf>
    <xf numFmtId="0" fontId="5" fillId="4" borderId="0" xfId="0" applyFont="1" applyFill="1" applyAlignment="1">
      <alignment horizontal="center" vertical="center"/>
    </xf>
    <xf numFmtId="0" fontId="5" fillId="2" borderId="0" xfId="0" applyFont="1" applyFill="1" applyAlignment="1">
      <alignment horizontal="center" vertical="center" wrapText="1"/>
    </xf>
    <xf numFmtId="4" fontId="5" fillId="2" borderId="0" xfId="0" applyNumberFormat="1" applyFont="1" applyFill="1" applyAlignment="1">
      <alignment horizontal="center" vertical="center"/>
    </xf>
    <xf numFmtId="0" fontId="5" fillId="5" borderId="0" xfId="0" applyFont="1" applyFill="1" applyAlignment="1" applyProtection="1">
      <alignment horizontal="center" vertical="center"/>
      <protection locked="0"/>
    </xf>
    <xf numFmtId="0" fontId="4" fillId="4" borderId="0" xfId="0" applyFont="1" applyFill="1" applyBorder="1" applyAlignment="1">
      <alignment horizontal="center" vertical="center"/>
    </xf>
    <xf numFmtId="4" fontId="5" fillId="6" borderId="23" xfId="0" applyNumberFormat="1" applyFont="1" applyFill="1" applyBorder="1" applyAlignment="1" applyProtection="1">
      <alignment horizontal="center" vertical="center"/>
      <protection locked="0"/>
    </xf>
    <xf numFmtId="4" fontId="5" fillId="4" borderId="23" xfId="0" applyNumberFormat="1" applyFont="1" applyFill="1" applyBorder="1" applyAlignment="1">
      <alignment horizontal="center" vertical="center"/>
    </xf>
    <xf numFmtId="4" fontId="4" fillId="4" borderId="23" xfId="0" applyNumberFormat="1" applyFont="1" applyFill="1" applyBorder="1" applyAlignment="1">
      <alignment horizontal="center" vertical="center"/>
    </xf>
    <xf numFmtId="0" fontId="8" fillId="6" borderId="23" xfId="0" applyFont="1" applyFill="1" applyBorder="1" applyAlignment="1" applyProtection="1">
      <alignment horizontal="center" vertical="center" wrapText="1"/>
      <protection locked="0"/>
    </xf>
    <xf numFmtId="0" fontId="4" fillId="4" borderId="23" xfId="0" applyFont="1" applyFill="1" applyBorder="1" applyAlignment="1">
      <alignment vertical="center" wrapText="1"/>
    </xf>
    <xf numFmtId="0" fontId="5" fillId="4" borderId="23" xfId="0" applyFont="1" applyFill="1" applyBorder="1" applyAlignment="1">
      <alignment vertical="center" wrapText="1"/>
    </xf>
    <xf numFmtId="0" fontId="5" fillId="4" borderId="0" xfId="0" applyFont="1" applyFill="1" applyAlignment="1">
      <alignment horizontal="left" vertical="center"/>
    </xf>
    <xf numFmtId="0" fontId="4" fillId="2" borderId="0" xfId="0" applyFont="1" applyFill="1" applyAlignment="1" applyProtection="1">
      <alignment horizontal="center" vertical="center" wrapText="1"/>
      <protection locked="0"/>
    </xf>
    <xf numFmtId="0" fontId="5" fillId="2" borderId="0" xfId="0" applyFont="1" applyFill="1" applyAlignment="1">
      <alignment horizontal="left" vertical="center" wrapText="1"/>
    </xf>
    <xf numFmtId="0" fontId="5" fillId="2" borderId="0" xfId="0" applyFont="1" applyFill="1" applyAlignment="1">
      <alignment vertical="center"/>
    </xf>
    <xf numFmtId="0" fontId="5" fillId="5" borderId="1" xfId="0" applyFont="1" applyFill="1" applyBorder="1" applyAlignment="1" applyProtection="1">
      <alignment horizontal="center" vertical="center" wrapText="1"/>
      <protection locked="0"/>
    </xf>
    <xf numFmtId="0" fontId="6" fillId="0" borderId="16"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5" fillId="2" borderId="1" xfId="0" applyFont="1" applyFill="1" applyBorder="1" applyAlignment="1">
      <alignment vertical="center" wrapText="1"/>
    </xf>
    <xf numFmtId="0" fontId="6" fillId="0" borderId="15" xfId="0" applyFont="1" applyBorder="1" applyAlignment="1">
      <alignment vertical="center"/>
    </xf>
    <xf numFmtId="0" fontId="5" fillId="4" borderId="23" xfId="0" applyFont="1" applyFill="1" applyBorder="1" applyAlignment="1">
      <alignment vertical="center" wrapText="1"/>
    </xf>
    <xf numFmtId="0" fontId="6" fillId="0" borderId="23" xfId="0" applyFont="1" applyBorder="1" applyAlignment="1">
      <alignment vertical="center"/>
    </xf>
    <xf numFmtId="0" fontId="5" fillId="2" borderId="0" xfId="0" applyFont="1" applyFill="1" applyAlignment="1">
      <alignment vertical="center" wrapText="1"/>
    </xf>
    <xf numFmtId="49" fontId="7" fillId="2" borderId="2" xfId="0" applyNumberFormat="1" applyFont="1" applyFill="1" applyBorder="1" applyAlignment="1">
      <alignment horizontal="left" vertical="center"/>
    </xf>
    <xf numFmtId="0" fontId="6" fillId="0" borderId="22" xfId="0" applyFont="1" applyBorder="1" applyAlignment="1">
      <alignment vertical="center"/>
    </xf>
    <xf numFmtId="0" fontId="5" fillId="5" borderId="23" xfId="0" applyFont="1" applyFill="1" applyBorder="1" applyAlignment="1" applyProtection="1">
      <alignment horizontal="center" vertical="center" wrapText="1"/>
      <protection locked="0"/>
    </xf>
    <xf numFmtId="0" fontId="6" fillId="0" borderId="23" xfId="0" applyFont="1" applyBorder="1" applyAlignment="1" applyProtection="1">
      <alignment horizontal="center" vertical="center"/>
      <protection locked="0"/>
    </xf>
    <xf numFmtId="49" fontId="7" fillId="2" borderId="2" xfId="0" applyNumberFormat="1" applyFont="1" applyFill="1" applyBorder="1" applyAlignment="1">
      <alignment horizontal="left" vertical="center" wrapText="1"/>
    </xf>
    <xf numFmtId="0" fontId="4" fillId="2" borderId="0" xfId="0" applyFont="1" applyFill="1" applyAlignment="1">
      <alignment vertical="center"/>
    </xf>
    <xf numFmtId="0" fontId="2" fillId="2" borderId="0" xfId="0" applyFont="1" applyFill="1" applyAlignment="1">
      <alignment horizontal="left" wrapText="1"/>
    </xf>
    <xf numFmtId="0" fontId="1" fillId="2" borderId="0" xfId="0" applyFont="1" applyFill="1"/>
    <xf numFmtId="0" fontId="1" fillId="5" borderId="1" xfId="0" applyFont="1" applyFill="1" applyBorder="1" applyAlignment="1" applyProtection="1">
      <alignment horizontal="left" vertical="center" wrapText="1"/>
      <protection locked="0"/>
    </xf>
    <xf numFmtId="0" fontId="0" fillId="0" borderId="16" xfId="0" applyBorder="1"/>
    <xf numFmtId="0" fontId="0" fillId="0" borderId="15"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3"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323"/>
  <sheetViews>
    <sheetView tabSelected="1" topLeftCell="A55" zoomScale="85" zoomScaleNormal="85" workbookViewId="0">
      <selection activeCell="B69" sqref="B69"/>
    </sheetView>
  </sheetViews>
  <sheetFormatPr defaultColWidth="10.875" defaultRowHeight="15" x14ac:dyDescent="0.25"/>
  <cols>
    <col min="1" max="1" width="9.125" style="16" customWidth="1"/>
    <col min="2" max="2" width="78" style="16" customWidth="1"/>
    <col min="3" max="3" width="29.375" style="17" customWidth="1"/>
    <col min="4" max="6" width="29.375" style="26" customWidth="1"/>
    <col min="7" max="7" width="20.5" style="26" customWidth="1"/>
    <col min="8" max="8" width="26.5" style="26" customWidth="1"/>
    <col min="9" max="15" width="25" style="16" customWidth="1"/>
    <col min="16" max="16" width="10.875" style="16" customWidth="1"/>
    <col min="17" max="16384" width="10.875" style="16"/>
  </cols>
  <sheetData>
    <row r="2" spans="1:6" x14ac:dyDescent="0.25">
      <c r="A2" s="14" t="s">
        <v>0</v>
      </c>
      <c r="B2" s="15"/>
      <c r="F2" s="26" t="s">
        <v>245</v>
      </c>
    </row>
    <row r="3" spans="1:6" x14ac:dyDescent="0.25">
      <c r="B3" s="17"/>
    </row>
    <row r="4" spans="1:6" x14ac:dyDescent="0.25">
      <c r="A4" s="14" t="s">
        <v>1</v>
      </c>
      <c r="B4" s="15"/>
    </row>
    <row r="5" spans="1:6" x14ac:dyDescent="0.25">
      <c r="A5" s="15"/>
      <c r="B5" s="15"/>
    </row>
    <row r="6" spans="1:6" x14ac:dyDescent="0.25">
      <c r="A6" s="16" t="s">
        <v>2</v>
      </c>
      <c r="B6" s="14" t="s">
        <v>3</v>
      </c>
    </row>
    <row r="7" spans="1:6" x14ac:dyDescent="0.25">
      <c r="B7" s="15"/>
    </row>
    <row r="8" spans="1:6" x14ac:dyDescent="0.25">
      <c r="A8" s="18" t="s">
        <v>4</v>
      </c>
      <c r="B8" s="19"/>
    </row>
    <row r="9" spans="1:6" x14ac:dyDescent="0.25">
      <c r="A9" s="18" t="s">
        <v>5</v>
      </c>
      <c r="B9" s="19"/>
    </row>
    <row r="10" spans="1:6" x14ac:dyDescent="0.25">
      <c r="A10" s="18" t="s">
        <v>6</v>
      </c>
      <c r="B10" s="19"/>
    </row>
    <row r="12" spans="1:6" ht="15.75" x14ac:dyDescent="0.25">
      <c r="A12" s="46" t="s">
        <v>7</v>
      </c>
      <c r="B12" s="47"/>
      <c r="C12" s="43"/>
      <c r="D12" s="44"/>
      <c r="E12" s="44"/>
      <c r="F12" s="45"/>
    </row>
    <row r="13" spans="1:6" ht="15.95" customHeight="1" x14ac:dyDescent="0.25">
      <c r="A13" s="51" t="s">
        <v>8</v>
      </c>
      <c r="B13" s="52"/>
      <c r="C13" s="43"/>
      <c r="D13" s="44"/>
      <c r="E13" s="44"/>
      <c r="F13" s="45"/>
    </row>
    <row r="14" spans="1:6" ht="15.95" customHeight="1" x14ac:dyDescent="0.25">
      <c r="A14" s="51" t="s">
        <v>9</v>
      </c>
      <c r="B14" s="52"/>
      <c r="C14" s="43"/>
      <c r="D14" s="44"/>
      <c r="E14" s="44"/>
      <c r="F14" s="45"/>
    </row>
    <row r="15" spans="1:6" ht="15.95" customHeight="1" x14ac:dyDescent="0.25">
      <c r="A15" s="46" t="s">
        <v>10</v>
      </c>
      <c r="B15" s="47"/>
      <c r="C15" s="43"/>
      <c r="D15" s="44"/>
      <c r="E15" s="44"/>
      <c r="F15" s="45"/>
    </row>
    <row r="16" spans="1:6" ht="63" customHeight="1" x14ac:dyDescent="0.25">
      <c r="A16" s="55" t="s">
        <v>11</v>
      </c>
      <c r="B16" s="52"/>
      <c r="C16" s="43"/>
      <c r="D16" s="44"/>
      <c r="E16" s="44"/>
      <c r="F16" s="45"/>
    </row>
    <row r="17" spans="1:7" ht="15.95" customHeight="1" x14ac:dyDescent="0.25">
      <c r="A17" s="46" t="s">
        <v>12</v>
      </c>
      <c r="B17" s="47"/>
      <c r="C17" s="43"/>
      <c r="D17" s="44"/>
      <c r="E17" s="44"/>
      <c r="F17" s="45"/>
    </row>
    <row r="18" spans="1:7" ht="15.95" customHeight="1" x14ac:dyDescent="0.25">
      <c r="A18" s="46" t="s">
        <v>13</v>
      </c>
      <c r="B18" s="47"/>
      <c r="C18" s="43"/>
      <c r="D18" s="44"/>
      <c r="E18" s="44"/>
      <c r="F18" s="45"/>
    </row>
    <row r="19" spans="1:7" ht="48" customHeight="1" x14ac:dyDescent="0.25">
      <c r="A19" s="46" t="s">
        <v>14</v>
      </c>
      <c r="B19" s="47"/>
      <c r="C19" s="43"/>
      <c r="D19" s="44"/>
      <c r="E19" s="44"/>
      <c r="F19" s="45"/>
    </row>
    <row r="20" spans="1:7" ht="54.95" customHeight="1" x14ac:dyDescent="0.25">
      <c r="A20" s="46" t="s">
        <v>15</v>
      </c>
      <c r="B20" s="47"/>
      <c r="C20" s="43"/>
      <c r="D20" s="44"/>
      <c r="E20" s="44"/>
      <c r="F20" s="45"/>
    </row>
    <row r="21" spans="1:7" ht="71.099999999999994" customHeight="1" x14ac:dyDescent="0.25">
      <c r="A21" s="48" t="s">
        <v>16</v>
      </c>
      <c r="B21" s="49"/>
      <c r="C21" s="53"/>
      <c r="D21" s="54"/>
      <c r="E21" s="54"/>
      <c r="F21" s="54"/>
      <c r="G21" s="39" t="str">
        <f>IF((SUMPRODUCT(--(C21=""))&gt;0), "Privaloma užpildyti, kai taikomi pašalinimo pagrindai", "")</f>
        <v>Privaloma užpildyti, kai taikomi pašalinimo pagrindai</v>
      </c>
    </row>
    <row r="22" spans="1:7" ht="18" customHeight="1" x14ac:dyDescent="0.25">
      <c r="A22" s="12"/>
      <c r="B22" s="12"/>
      <c r="C22" s="40"/>
      <c r="D22" s="13"/>
      <c r="E22" s="13"/>
      <c r="F22" s="13"/>
    </row>
    <row r="23" spans="1:7" x14ac:dyDescent="0.25">
      <c r="A23" s="56" t="s">
        <v>17</v>
      </c>
      <c r="B23" s="42"/>
      <c r="C23" s="42"/>
      <c r="D23" s="42"/>
      <c r="E23" s="42"/>
      <c r="F23" s="42"/>
    </row>
    <row r="24" spans="1:7" x14ac:dyDescent="0.25">
      <c r="A24" s="42" t="s">
        <v>18</v>
      </c>
      <c r="B24" s="42"/>
      <c r="C24" s="42"/>
      <c r="D24" s="42"/>
      <c r="E24" s="42"/>
      <c r="F24" s="42"/>
    </row>
    <row r="25" spans="1:7" x14ac:dyDescent="0.25">
      <c r="A25" s="42" t="s">
        <v>19</v>
      </c>
      <c r="B25" s="42"/>
      <c r="C25" s="42"/>
      <c r="D25" s="42"/>
      <c r="E25" s="42"/>
      <c r="F25" s="42"/>
    </row>
    <row r="26" spans="1:7" x14ac:dyDescent="0.25">
      <c r="A26" s="42" t="s">
        <v>20</v>
      </c>
      <c r="B26" s="42"/>
      <c r="C26" s="42"/>
      <c r="D26" s="42"/>
      <c r="E26" s="42"/>
      <c r="F26" s="42"/>
    </row>
    <row r="27" spans="1:7" x14ac:dyDescent="0.25">
      <c r="A27" s="42" t="s">
        <v>21</v>
      </c>
      <c r="B27" s="42"/>
      <c r="C27" s="42"/>
      <c r="D27" s="42"/>
      <c r="E27" s="42"/>
      <c r="F27" s="42"/>
    </row>
    <row r="28" spans="1:7" ht="32.1" customHeight="1" x14ac:dyDescent="0.25">
      <c r="A28" s="50" t="s">
        <v>22</v>
      </c>
      <c r="B28" s="42"/>
      <c r="C28" s="42"/>
      <c r="D28" s="42"/>
      <c r="E28" s="42"/>
      <c r="F28" s="42"/>
    </row>
    <row r="29" spans="1:7" x14ac:dyDescent="0.25">
      <c r="A29" s="42" t="s">
        <v>23</v>
      </c>
      <c r="B29" s="42"/>
      <c r="C29" s="42"/>
      <c r="D29" s="42"/>
      <c r="E29" s="42"/>
      <c r="F29" s="42"/>
    </row>
    <row r="30" spans="1:7" x14ac:dyDescent="0.25">
      <c r="A30" s="20" t="s">
        <v>24</v>
      </c>
      <c r="D30" s="31"/>
    </row>
    <row r="31" spans="1:7" x14ac:dyDescent="0.25">
      <c r="A31" s="20" t="s">
        <v>25</v>
      </c>
    </row>
    <row r="32" spans="1:7" x14ac:dyDescent="0.25">
      <c r="A32" s="20"/>
    </row>
    <row r="33" spans="1:8" x14ac:dyDescent="0.25">
      <c r="A33" s="14" t="s">
        <v>26</v>
      </c>
      <c r="B33" s="14" t="s">
        <v>27</v>
      </c>
    </row>
    <row r="35" spans="1:8" x14ac:dyDescent="0.25">
      <c r="A35" s="14" t="s">
        <v>28</v>
      </c>
    </row>
    <row r="36" spans="1:8" ht="48" customHeight="1" x14ac:dyDescent="0.25">
      <c r="A36" s="21" t="s">
        <v>29</v>
      </c>
      <c r="B36" s="21" t="s">
        <v>30</v>
      </c>
      <c r="C36" s="21" t="s">
        <v>246</v>
      </c>
      <c r="D36" s="21" t="s">
        <v>247</v>
      </c>
      <c r="E36" s="21" t="s">
        <v>31</v>
      </c>
      <c r="F36" s="21" t="s">
        <v>248</v>
      </c>
      <c r="G36" s="21" t="s">
        <v>32</v>
      </c>
      <c r="H36" s="21" t="s">
        <v>249</v>
      </c>
    </row>
    <row r="37" spans="1:8" x14ac:dyDescent="0.25">
      <c r="A37" s="22" t="s">
        <v>33</v>
      </c>
      <c r="B37" s="22" t="s">
        <v>34</v>
      </c>
      <c r="C37" s="27"/>
      <c r="D37" s="23"/>
      <c r="E37" s="23"/>
      <c r="F37" s="23"/>
      <c r="G37" s="23"/>
      <c r="H37" s="23"/>
    </row>
    <row r="38" spans="1:8" ht="35.25" customHeight="1" x14ac:dyDescent="0.25">
      <c r="A38" s="24" t="s">
        <v>35</v>
      </c>
      <c r="B38" s="24" t="s">
        <v>34</v>
      </c>
      <c r="C38" s="27">
        <v>8</v>
      </c>
      <c r="D38" s="23"/>
      <c r="E38" s="23" t="s">
        <v>36</v>
      </c>
      <c r="F38" s="33"/>
      <c r="G38" s="34" t="str">
        <f>IF(ISBLANK(F38),"", PRODUCT(C38,F38))</f>
        <v/>
      </c>
      <c r="H38" s="25"/>
    </row>
    <row r="39" spans="1:8" ht="30" x14ac:dyDescent="0.25">
      <c r="A39" s="24" t="s">
        <v>37</v>
      </c>
      <c r="B39" s="24" t="s">
        <v>38</v>
      </c>
      <c r="C39" s="27"/>
      <c r="D39" s="36" t="s">
        <v>256</v>
      </c>
      <c r="E39" s="23" t="s">
        <v>39</v>
      </c>
      <c r="F39" s="34"/>
      <c r="G39" s="34"/>
      <c r="H39" s="23"/>
    </row>
    <row r="40" spans="1:8" x14ac:dyDescent="0.25">
      <c r="F40" s="35" t="s">
        <v>40</v>
      </c>
      <c r="G40" s="35" t="str">
        <f>IF((COUNT(C38:C39)&lt;&gt;COUNT(G38:G39)),"", ROUND(SUM(G38:G39),2))</f>
        <v/>
      </c>
      <c r="H40" s="28" t="str">
        <f>IF((COUNT(C38:C39)&lt;&gt;COUNT(G38:G39)),"Neužpildytos visų objektų kainos", "")</f>
        <v>Neužpildytos visų objektų kainos</v>
      </c>
    </row>
    <row r="41" spans="1:8" x14ac:dyDescent="0.25">
      <c r="D41" s="27" t="s">
        <v>41</v>
      </c>
      <c r="E41" s="25"/>
      <c r="F41" s="35" t="s">
        <v>42</v>
      </c>
      <c r="G41" s="35" t="str">
        <f>IF(OR(G40="",E41=""),"", ROUND(PRODUCT(E41,G40)/100,2))</f>
        <v/>
      </c>
      <c r="H41" s="28" t="str">
        <f>IF(E41="", "Nurodykite taikomą PVM dydį", "")</f>
        <v>Nurodykite taikomą PVM dydį</v>
      </c>
    </row>
    <row r="42" spans="1:8" x14ac:dyDescent="0.25">
      <c r="F42" s="35" t="s">
        <v>43</v>
      </c>
      <c r="G42" s="35">
        <f>IF(ISBLANK(G41), "", ROUND(SUM(G40:G41),2))</f>
        <v>0</v>
      </c>
    </row>
    <row r="44" spans="1:8" ht="51.75" customHeight="1" x14ac:dyDescent="0.25">
      <c r="A44" s="41" t="s">
        <v>250</v>
      </c>
      <c r="B44" s="41"/>
      <c r="C44" s="41"/>
      <c r="D44" s="41"/>
      <c r="E44" s="41"/>
      <c r="F44" s="41"/>
      <c r="G44" s="41"/>
      <c r="H44" s="41"/>
    </row>
    <row r="45" spans="1:8" ht="23.25" customHeight="1" x14ac:dyDescent="0.25">
      <c r="A45" s="16" t="s">
        <v>251</v>
      </c>
      <c r="D45" s="29"/>
      <c r="F45" s="30"/>
      <c r="G45" s="30"/>
    </row>
    <row r="48" spans="1:8" x14ac:dyDescent="0.25">
      <c r="A48" s="14" t="s">
        <v>44</v>
      </c>
      <c r="B48" s="14" t="s">
        <v>45</v>
      </c>
    </row>
    <row r="50" spans="1:8" x14ac:dyDescent="0.25">
      <c r="A50" s="14" t="s">
        <v>28</v>
      </c>
    </row>
    <row r="51" spans="1:8" ht="28.5" x14ac:dyDescent="0.25">
      <c r="A51" s="21" t="s">
        <v>29</v>
      </c>
      <c r="B51" s="21" t="s">
        <v>30</v>
      </c>
      <c r="C51" s="21" t="s">
        <v>246</v>
      </c>
      <c r="D51" s="21" t="s">
        <v>247</v>
      </c>
      <c r="E51" s="21" t="s">
        <v>31</v>
      </c>
      <c r="F51" s="21" t="s">
        <v>248</v>
      </c>
      <c r="G51" s="21" t="s">
        <v>32</v>
      </c>
      <c r="H51" s="21" t="s">
        <v>249</v>
      </c>
    </row>
    <row r="52" spans="1:8" x14ac:dyDescent="0.25">
      <c r="A52" s="22" t="s">
        <v>46</v>
      </c>
      <c r="B52" s="22" t="s">
        <v>47</v>
      </c>
      <c r="C52" s="27"/>
      <c r="D52" s="23"/>
      <c r="E52" s="23"/>
      <c r="F52" s="23"/>
      <c r="G52" s="23"/>
      <c r="H52" s="23"/>
    </row>
    <row r="53" spans="1:8" x14ac:dyDescent="0.25">
      <c r="A53" s="24" t="s">
        <v>48</v>
      </c>
      <c r="B53" s="24" t="s">
        <v>47</v>
      </c>
      <c r="C53" s="27">
        <v>3</v>
      </c>
      <c r="D53" s="23"/>
      <c r="E53" s="23" t="s">
        <v>36</v>
      </c>
      <c r="F53" s="33"/>
      <c r="G53" s="34" t="str">
        <f>IF(ISBLANK(F53),"", PRODUCT(C53,F53))</f>
        <v/>
      </c>
      <c r="H53" s="25"/>
    </row>
    <row r="54" spans="1:8" ht="30" x14ac:dyDescent="0.25">
      <c r="A54" s="24" t="s">
        <v>49</v>
      </c>
      <c r="B54" s="24" t="s">
        <v>50</v>
      </c>
      <c r="C54" s="27"/>
      <c r="D54" s="36" t="s">
        <v>252</v>
      </c>
      <c r="E54" s="23"/>
      <c r="F54" s="34"/>
      <c r="G54" s="34"/>
      <c r="H54" s="23"/>
    </row>
    <row r="55" spans="1:8" x14ac:dyDescent="0.25">
      <c r="F55" s="35" t="s">
        <v>40</v>
      </c>
      <c r="G55" s="35" t="str">
        <f>IF((COUNT(C53:C54)&lt;&gt;COUNT(G53:G54)),"", ROUND(SUM(G53:G54),2))</f>
        <v/>
      </c>
      <c r="H55" s="28" t="str">
        <f>IF((COUNT(C53:C54)&lt;&gt;COUNT(G53:G54)),"Neužpildytos visų objektų kainos", "")</f>
        <v>Neužpildytos visų objektų kainos</v>
      </c>
    </row>
    <row r="56" spans="1:8" x14ac:dyDescent="0.25">
      <c r="D56" s="27" t="s">
        <v>41</v>
      </c>
      <c r="E56" s="25"/>
      <c r="F56" s="35" t="s">
        <v>42</v>
      </c>
      <c r="G56" s="35" t="str">
        <f>IF(OR(G55="",E56=""),"", ROUND(PRODUCT(E56,G55)/100,2))</f>
        <v/>
      </c>
      <c r="H56" s="28" t="str">
        <f>IF(E56="", "Nurodykite taikomą PVM dydį", "")</f>
        <v>Nurodykite taikomą PVM dydį</v>
      </c>
    </row>
    <row r="57" spans="1:8" x14ac:dyDescent="0.25">
      <c r="F57" s="35" t="s">
        <v>43</v>
      </c>
      <c r="G57" s="35">
        <f>IF(ISBLANK(G56), "", ROUND(SUM(G55:G56),2))</f>
        <v>0</v>
      </c>
    </row>
    <row r="59" spans="1:8" ht="51.75" customHeight="1" x14ac:dyDescent="0.25">
      <c r="A59" s="41" t="s">
        <v>250</v>
      </c>
      <c r="B59" s="41"/>
      <c r="C59" s="41"/>
      <c r="D59" s="41"/>
      <c r="E59" s="41"/>
      <c r="F59" s="41"/>
      <c r="G59" s="41"/>
      <c r="H59" s="41"/>
    </row>
    <row r="60" spans="1:8" ht="23.25" customHeight="1" x14ac:dyDescent="0.25">
      <c r="A60" s="16" t="s">
        <v>251</v>
      </c>
      <c r="D60" s="29"/>
      <c r="F60" s="30"/>
      <c r="G60" s="30"/>
    </row>
    <row r="63" spans="1:8" x14ac:dyDescent="0.25">
      <c r="A63" s="14" t="s">
        <v>51</v>
      </c>
      <c r="B63" s="14" t="s">
        <v>52</v>
      </c>
    </row>
    <row r="65" spans="1:8" x14ac:dyDescent="0.25">
      <c r="A65" s="14" t="s">
        <v>28</v>
      </c>
    </row>
    <row r="66" spans="1:8" ht="46.5" customHeight="1" x14ac:dyDescent="0.25">
      <c r="A66" s="21" t="s">
        <v>29</v>
      </c>
      <c r="B66" s="21" t="s">
        <v>30</v>
      </c>
      <c r="C66" s="21" t="s">
        <v>246</v>
      </c>
      <c r="D66" s="21" t="s">
        <v>247</v>
      </c>
      <c r="E66" s="21" t="s">
        <v>31</v>
      </c>
      <c r="F66" s="21" t="s">
        <v>248</v>
      </c>
      <c r="G66" s="21" t="s">
        <v>32</v>
      </c>
      <c r="H66" s="21" t="s">
        <v>249</v>
      </c>
    </row>
    <row r="67" spans="1:8" x14ac:dyDescent="0.25">
      <c r="A67" s="22" t="s">
        <v>53</v>
      </c>
      <c r="B67" s="22" t="s">
        <v>54</v>
      </c>
      <c r="C67" s="27"/>
      <c r="D67" s="23"/>
      <c r="E67" s="23"/>
      <c r="F67" s="23"/>
      <c r="G67" s="23"/>
      <c r="H67" s="23"/>
    </row>
    <row r="68" spans="1:8" ht="36" customHeight="1" x14ac:dyDescent="0.25">
      <c r="A68" s="24" t="s">
        <v>55</v>
      </c>
      <c r="B68" s="24" t="s">
        <v>54</v>
      </c>
      <c r="C68" s="27">
        <v>20</v>
      </c>
      <c r="D68" s="23"/>
      <c r="E68" s="23" t="s">
        <v>36</v>
      </c>
      <c r="F68" s="33"/>
      <c r="G68" s="34" t="str">
        <f>IF(ISBLANK(F68),"", PRODUCT(C68,F68))</f>
        <v/>
      </c>
      <c r="H68" s="25"/>
    </row>
    <row r="69" spans="1:8" x14ac:dyDescent="0.25">
      <c r="A69" s="24" t="s">
        <v>56</v>
      </c>
      <c r="B69" s="24" t="s">
        <v>263</v>
      </c>
      <c r="C69" s="27"/>
      <c r="D69" s="36" t="s">
        <v>253</v>
      </c>
      <c r="E69" s="23"/>
      <c r="F69" s="34"/>
      <c r="G69" s="34"/>
      <c r="H69" s="23"/>
    </row>
    <row r="70" spans="1:8" x14ac:dyDescent="0.25">
      <c r="A70" s="24" t="s">
        <v>57</v>
      </c>
      <c r="B70" s="24" t="s">
        <v>58</v>
      </c>
      <c r="C70" s="27"/>
      <c r="D70" s="36" t="s">
        <v>253</v>
      </c>
      <c r="E70" s="23"/>
      <c r="F70" s="34"/>
      <c r="G70" s="34"/>
      <c r="H70" s="23"/>
    </row>
    <row r="71" spans="1:8" x14ac:dyDescent="0.25">
      <c r="A71" s="24" t="s">
        <v>59</v>
      </c>
      <c r="B71" s="24" t="s">
        <v>60</v>
      </c>
      <c r="C71" s="27"/>
      <c r="D71" s="36" t="s">
        <v>253</v>
      </c>
      <c r="E71" s="23"/>
      <c r="F71" s="34"/>
      <c r="G71" s="34"/>
      <c r="H71" s="23"/>
    </row>
    <row r="72" spans="1:8" x14ac:dyDescent="0.25">
      <c r="A72" s="24" t="s">
        <v>61</v>
      </c>
      <c r="B72" s="24" t="s">
        <v>62</v>
      </c>
      <c r="C72" s="27"/>
      <c r="D72" s="36" t="s">
        <v>253</v>
      </c>
      <c r="E72" s="23"/>
      <c r="F72" s="34"/>
      <c r="G72" s="34"/>
      <c r="H72" s="23"/>
    </row>
    <row r="73" spans="1:8" x14ac:dyDescent="0.25">
      <c r="F73" s="35" t="s">
        <v>40</v>
      </c>
      <c r="G73" s="35" t="str">
        <f>IF((COUNT(C68:C72)&lt;&gt;COUNT(G68:G72)),"", ROUND(SUM(G68:G72),2))</f>
        <v/>
      </c>
      <c r="H73" s="28" t="str">
        <f>IF((COUNT(C68:C72)&lt;&gt;COUNT(G68:G72)),"Neužpildytos visų objektų kainos", "")</f>
        <v>Neužpildytos visų objektų kainos</v>
      </c>
    </row>
    <row r="74" spans="1:8" x14ac:dyDescent="0.25">
      <c r="D74" s="27" t="s">
        <v>41</v>
      </c>
      <c r="E74" s="25"/>
      <c r="F74" s="35" t="s">
        <v>42</v>
      </c>
      <c r="G74" s="35" t="str">
        <f>IF(OR(G73="",E74=""),"", ROUND(PRODUCT(E74,G73)/100,2))</f>
        <v/>
      </c>
      <c r="H74" s="28" t="str">
        <f>IF(E74="", "Nurodykite taikomą PVM dydį", "")</f>
        <v>Nurodykite taikomą PVM dydį</v>
      </c>
    </row>
    <row r="75" spans="1:8" x14ac:dyDescent="0.25">
      <c r="F75" s="35" t="s">
        <v>43</v>
      </c>
      <c r="G75" s="35">
        <f>IF(ISBLANK(G74), "", ROUND(SUM(G73:G74),2))</f>
        <v>0</v>
      </c>
    </row>
    <row r="76" spans="1:8" x14ac:dyDescent="0.25">
      <c r="F76" s="32"/>
      <c r="G76" s="32"/>
    </row>
    <row r="77" spans="1:8" ht="51" customHeight="1" x14ac:dyDescent="0.25">
      <c r="A77" s="41" t="s">
        <v>250</v>
      </c>
      <c r="B77" s="41"/>
      <c r="C77" s="41"/>
      <c r="D77" s="41"/>
      <c r="E77" s="41"/>
      <c r="F77" s="41"/>
      <c r="G77" s="41"/>
      <c r="H77" s="41"/>
    </row>
    <row r="78" spans="1:8" x14ac:dyDescent="0.25">
      <c r="A78" s="16" t="s">
        <v>251</v>
      </c>
      <c r="D78" s="29"/>
      <c r="F78" s="30"/>
      <c r="G78" s="30"/>
    </row>
    <row r="80" spans="1:8" x14ac:dyDescent="0.25">
      <c r="A80" s="14" t="s">
        <v>63</v>
      </c>
      <c r="B80" s="14" t="s">
        <v>64</v>
      </c>
    </row>
    <row r="82" spans="1:8" x14ac:dyDescent="0.25">
      <c r="A82" s="14" t="s">
        <v>28</v>
      </c>
    </row>
    <row r="83" spans="1:8" ht="49.5" customHeight="1" x14ac:dyDescent="0.25">
      <c r="A83" s="21" t="s">
        <v>29</v>
      </c>
      <c r="B83" s="21" t="s">
        <v>30</v>
      </c>
      <c r="C83" s="21" t="s">
        <v>246</v>
      </c>
      <c r="D83" s="21" t="s">
        <v>247</v>
      </c>
      <c r="E83" s="21" t="s">
        <v>31</v>
      </c>
      <c r="F83" s="21" t="s">
        <v>248</v>
      </c>
      <c r="G83" s="21" t="s">
        <v>32</v>
      </c>
      <c r="H83" s="21" t="s">
        <v>249</v>
      </c>
    </row>
    <row r="84" spans="1:8" x14ac:dyDescent="0.25">
      <c r="A84" s="22" t="s">
        <v>65</v>
      </c>
      <c r="B84" s="22" t="s">
        <v>66</v>
      </c>
      <c r="C84" s="27"/>
      <c r="D84" s="23"/>
      <c r="E84" s="23"/>
      <c r="F84" s="23"/>
      <c r="G84" s="23"/>
      <c r="H84" s="23"/>
    </row>
    <row r="85" spans="1:8" ht="43.5" customHeight="1" x14ac:dyDescent="0.25">
      <c r="A85" s="24" t="s">
        <v>67</v>
      </c>
      <c r="B85" s="24" t="s">
        <v>66</v>
      </c>
      <c r="C85" s="27">
        <v>12</v>
      </c>
      <c r="D85" s="23"/>
      <c r="E85" s="23" t="s">
        <v>36</v>
      </c>
      <c r="F85" s="33"/>
      <c r="G85" s="34" t="str">
        <f>IF(ISBLANK(F85),"", PRODUCT(C85,F85))</f>
        <v/>
      </c>
      <c r="H85" s="25"/>
    </row>
    <row r="86" spans="1:8" x14ac:dyDescent="0.25">
      <c r="A86" s="24" t="s">
        <v>68</v>
      </c>
      <c r="B86" s="24" t="s">
        <v>69</v>
      </c>
      <c r="C86" s="27"/>
      <c r="D86" s="36" t="s">
        <v>253</v>
      </c>
      <c r="E86" s="23"/>
      <c r="F86" s="34"/>
      <c r="G86" s="34"/>
      <c r="H86" s="23"/>
    </row>
    <row r="87" spans="1:8" x14ac:dyDescent="0.25">
      <c r="A87" s="24" t="s">
        <v>70</v>
      </c>
      <c r="B87" s="24" t="s">
        <v>71</v>
      </c>
      <c r="C87" s="27"/>
      <c r="D87" s="36" t="s">
        <v>253</v>
      </c>
      <c r="E87" s="23"/>
      <c r="F87" s="34"/>
      <c r="G87" s="34"/>
      <c r="H87" s="23"/>
    </row>
    <row r="88" spans="1:8" x14ac:dyDescent="0.25">
      <c r="A88" s="24" t="s">
        <v>72</v>
      </c>
      <c r="B88" s="24" t="s">
        <v>73</v>
      </c>
      <c r="C88" s="27"/>
      <c r="D88" s="36" t="s">
        <v>253</v>
      </c>
      <c r="E88" s="23"/>
      <c r="F88" s="34"/>
      <c r="G88" s="34"/>
      <c r="H88" s="23"/>
    </row>
    <row r="89" spans="1:8" x14ac:dyDescent="0.25">
      <c r="F89" s="35" t="s">
        <v>40</v>
      </c>
      <c r="G89" s="35" t="str">
        <f>IF((COUNT(C85:C88)&lt;&gt;COUNT(G85:G88)),"", ROUND(SUM(G85:G88),2))</f>
        <v/>
      </c>
      <c r="H89" s="28" t="str">
        <f>IF((COUNT(C85:C88)&lt;&gt;COUNT(G85:G88)),"Neužpildytos visų objektų kainos", "")</f>
        <v>Neužpildytos visų objektų kainos</v>
      </c>
    </row>
    <row r="90" spans="1:8" x14ac:dyDescent="0.25">
      <c r="D90" s="27" t="s">
        <v>41</v>
      </c>
      <c r="E90" s="25"/>
      <c r="F90" s="35" t="s">
        <v>42</v>
      </c>
      <c r="G90" s="35" t="str">
        <f>IF(OR(G89="",E90=""),"", ROUND(PRODUCT(E90,G89)/100,2))</f>
        <v/>
      </c>
      <c r="H90" s="28" t="str">
        <f>IF(E90="", "Nurodykite taikomą PVM dydį", "")</f>
        <v>Nurodykite taikomą PVM dydį</v>
      </c>
    </row>
    <row r="91" spans="1:8" x14ac:dyDescent="0.25">
      <c r="F91" s="35" t="s">
        <v>43</v>
      </c>
      <c r="G91" s="35">
        <f>IF(ISBLANK(G90), "", ROUND(SUM(G89:G90),2))</f>
        <v>0</v>
      </c>
    </row>
    <row r="93" spans="1:8" ht="54.75" customHeight="1" x14ac:dyDescent="0.25">
      <c r="A93" s="41" t="s">
        <v>250</v>
      </c>
      <c r="B93" s="41"/>
      <c r="C93" s="41"/>
      <c r="D93" s="41"/>
      <c r="E93" s="41"/>
      <c r="F93" s="41"/>
      <c r="G93" s="41"/>
      <c r="H93" s="41"/>
    </row>
    <row r="94" spans="1:8" x14ac:dyDescent="0.25">
      <c r="A94" s="16" t="s">
        <v>251</v>
      </c>
      <c r="D94" s="29"/>
      <c r="F94" s="30"/>
      <c r="G94" s="30"/>
    </row>
    <row r="95" spans="1:8" x14ac:dyDescent="0.25">
      <c r="D95" s="29"/>
      <c r="F95" s="30"/>
      <c r="G95" s="30"/>
    </row>
    <row r="96" spans="1:8" x14ac:dyDescent="0.25">
      <c r="A96" s="14" t="s">
        <v>74</v>
      </c>
      <c r="B96" s="14" t="s">
        <v>75</v>
      </c>
    </row>
    <row r="98" spans="1:8" x14ac:dyDescent="0.25">
      <c r="A98" s="14" t="s">
        <v>28</v>
      </c>
    </row>
    <row r="99" spans="1:8" ht="48.75" customHeight="1" x14ac:dyDescent="0.25">
      <c r="A99" s="21" t="s">
        <v>29</v>
      </c>
      <c r="B99" s="21" t="s">
        <v>30</v>
      </c>
      <c r="C99" s="21" t="s">
        <v>246</v>
      </c>
      <c r="D99" s="21" t="s">
        <v>247</v>
      </c>
      <c r="E99" s="21" t="s">
        <v>31</v>
      </c>
      <c r="F99" s="21" t="s">
        <v>248</v>
      </c>
      <c r="G99" s="21" t="s">
        <v>32</v>
      </c>
      <c r="H99" s="21" t="s">
        <v>249</v>
      </c>
    </row>
    <row r="100" spans="1:8" x14ac:dyDescent="0.25">
      <c r="A100" s="22" t="s">
        <v>76</v>
      </c>
      <c r="B100" s="22" t="s">
        <v>77</v>
      </c>
      <c r="C100" s="27"/>
      <c r="D100" s="23"/>
      <c r="E100" s="23"/>
      <c r="F100" s="23"/>
      <c r="G100" s="23"/>
      <c r="H100" s="23"/>
    </row>
    <row r="101" spans="1:8" ht="34.5" customHeight="1" x14ac:dyDescent="0.25">
      <c r="A101" s="24" t="s">
        <v>78</v>
      </c>
      <c r="B101" s="24" t="s">
        <v>77</v>
      </c>
      <c r="C101" s="27">
        <v>2</v>
      </c>
      <c r="D101" s="23"/>
      <c r="E101" s="23" t="s">
        <v>36</v>
      </c>
      <c r="F101" s="33"/>
      <c r="G101" s="34" t="str">
        <f>IF(ISBLANK(F101),"", PRODUCT(C101,F101))</f>
        <v/>
      </c>
      <c r="H101" s="25"/>
    </row>
    <row r="102" spans="1:8" ht="30" x14ac:dyDescent="0.25">
      <c r="A102" s="24" t="s">
        <v>79</v>
      </c>
      <c r="B102" s="24" t="s">
        <v>80</v>
      </c>
      <c r="C102" s="27"/>
      <c r="D102" s="36" t="s">
        <v>252</v>
      </c>
      <c r="E102" s="23" t="s">
        <v>81</v>
      </c>
      <c r="F102" s="34"/>
      <c r="G102" s="34"/>
      <c r="H102" s="23"/>
    </row>
    <row r="103" spans="1:8" x14ac:dyDescent="0.25">
      <c r="F103" s="35" t="s">
        <v>40</v>
      </c>
      <c r="G103" s="35" t="str">
        <f>IF((COUNT(C101:C102)&lt;&gt;COUNT(G101:G102)),"", ROUND(SUM(G101:G102),2))</f>
        <v/>
      </c>
      <c r="H103" s="28" t="str">
        <f>IF((COUNT(C101:C102)&lt;&gt;COUNT(G101:G102)),"Neužpildytos visų objektų kainos", "")</f>
        <v>Neužpildytos visų objektų kainos</v>
      </c>
    </row>
    <row r="104" spans="1:8" x14ac:dyDescent="0.25">
      <c r="D104" s="27" t="s">
        <v>41</v>
      </c>
      <c r="E104" s="25"/>
      <c r="F104" s="35" t="s">
        <v>42</v>
      </c>
      <c r="G104" s="35" t="str">
        <f>IF(OR(G103="",E104=""),"", ROUND(PRODUCT(E104,G103)/100,2))</f>
        <v/>
      </c>
      <c r="H104" s="28" t="str">
        <f>IF(E104="", "Nurodykite taikomą PVM dydį", "")</f>
        <v>Nurodykite taikomą PVM dydį</v>
      </c>
    </row>
    <row r="105" spans="1:8" x14ac:dyDescent="0.25">
      <c r="F105" s="35" t="s">
        <v>43</v>
      </c>
      <c r="G105" s="35">
        <f>IF(ISBLANK(G104), "", ROUND(SUM(G103:G104),2))</f>
        <v>0</v>
      </c>
    </row>
    <row r="107" spans="1:8" ht="46.5" customHeight="1" x14ac:dyDescent="0.25">
      <c r="A107" s="41" t="s">
        <v>250</v>
      </c>
      <c r="B107" s="41"/>
      <c r="C107" s="41"/>
      <c r="D107" s="41"/>
      <c r="E107" s="41"/>
      <c r="F107" s="41"/>
      <c r="G107" s="41"/>
      <c r="H107" s="41"/>
    </row>
    <row r="108" spans="1:8" x14ac:dyDescent="0.25">
      <c r="A108" s="16" t="s">
        <v>251</v>
      </c>
      <c r="D108" s="29"/>
      <c r="F108" s="30"/>
      <c r="G108" s="30"/>
    </row>
    <row r="109" spans="1:8" x14ac:dyDescent="0.25">
      <c r="D109" s="29"/>
      <c r="F109" s="30"/>
      <c r="G109" s="30"/>
    </row>
    <row r="110" spans="1:8" x14ac:dyDescent="0.25">
      <c r="A110" s="14" t="s">
        <v>82</v>
      </c>
      <c r="B110" s="14" t="s">
        <v>83</v>
      </c>
    </row>
    <row r="112" spans="1:8" x14ac:dyDescent="0.25">
      <c r="A112" s="14" t="s">
        <v>28</v>
      </c>
    </row>
    <row r="113" spans="1:8" ht="48.75" customHeight="1" x14ac:dyDescent="0.25">
      <c r="A113" s="21" t="s">
        <v>29</v>
      </c>
      <c r="B113" s="21" t="s">
        <v>30</v>
      </c>
      <c r="C113" s="21" t="s">
        <v>246</v>
      </c>
      <c r="D113" s="21" t="s">
        <v>247</v>
      </c>
      <c r="E113" s="21" t="s">
        <v>31</v>
      </c>
      <c r="F113" s="21" t="s">
        <v>248</v>
      </c>
      <c r="G113" s="21" t="s">
        <v>32</v>
      </c>
      <c r="H113" s="21" t="s">
        <v>249</v>
      </c>
    </row>
    <row r="114" spans="1:8" x14ac:dyDescent="0.25">
      <c r="A114" s="22" t="s">
        <v>84</v>
      </c>
      <c r="B114" s="37" t="s">
        <v>85</v>
      </c>
      <c r="C114" s="27"/>
      <c r="D114" s="23"/>
      <c r="E114" s="23"/>
      <c r="F114" s="23"/>
      <c r="G114" s="23"/>
      <c r="H114" s="23"/>
    </row>
    <row r="115" spans="1:8" ht="43.5" customHeight="1" x14ac:dyDescent="0.25">
      <c r="A115" s="24" t="s">
        <v>86</v>
      </c>
      <c r="B115" s="38" t="s">
        <v>85</v>
      </c>
      <c r="C115" s="27">
        <v>17</v>
      </c>
      <c r="D115" s="23"/>
      <c r="E115" s="23" t="s">
        <v>36</v>
      </c>
      <c r="F115" s="33"/>
      <c r="G115" s="34" t="str">
        <f>IF(ISBLANK(F115),"", PRODUCT(C115,F115))</f>
        <v/>
      </c>
      <c r="H115" s="25"/>
    </row>
    <row r="116" spans="1:8" ht="30" x14ac:dyDescent="0.25">
      <c r="A116" s="24" t="s">
        <v>87</v>
      </c>
      <c r="B116" s="38" t="s">
        <v>88</v>
      </c>
      <c r="C116" s="27"/>
      <c r="D116" s="36" t="s">
        <v>253</v>
      </c>
      <c r="E116" s="23"/>
      <c r="F116" s="34"/>
      <c r="G116" s="34"/>
      <c r="H116" s="23"/>
    </row>
    <row r="117" spans="1:8" x14ac:dyDescent="0.25">
      <c r="A117" s="24" t="s">
        <v>89</v>
      </c>
      <c r="B117" s="38" t="s">
        <v>90</v>
      </c>
      <c r="C117" s="27"/>
      <c r="D117" s="36" t="s">
        <v>253</v>
      </c>
      <c r="E117" s="23"/>
      <c r="F117" s="34"/>
      <c r="G117" s="34"/>
      <c r="H117" s="23"/>
    </row>
    <row r="118" spans="1:8" ht="30" x14ac:dyDescent="0.25">
      <c r="A118" s="24" t="s">
        <v>91</v>
      </c>
      <c r="B118" s="38" t="s">
        <v>92</v>
      </c>
      <c r="C118" s="27"/>
      <c r="D118" s="36" t="s">
        <v>253</v>
      </c>
      <c r="E118" s="23"/>
      <c r="F118" s="34"/>
      <c r="G118" s="34"/>
      <c r="H118" s="23"/>
    </row>
    <row r="119" spans="1:8" ht="30" x14ac:dyDescent="0.25">
      <c r="A119" s="24" t="s">
        <v>93</v>
      </c>
      <c r="B119" s="38" t="s">
        <v>94</v>
      </c>
      <c r="C119" s="27"/>
      <c r="D119" s="36" t="s">
        <v>254</v>
      </c>
      <c r="E119" s="23"/>
      <c r="F119" s="34"/>
      <c r="G119" s="34"/>
      <c r="H119" s="23"/>
    </row>
    <row r="120" spans="1:8" x14ac:dyDescent="0.25">
      <c r="F120" s="35" t="s">
        <v>40</v>
      </c>
      <c r="G120" s="35" t="str">
        <f>IF((COUNT(C115:C119)&lt;&gt;COUNT(G115:G119)),"", ROUND(SUM(G115:G119),2))</f>
        <v/>
      </c>
      <c r="H120" s="28" t="str">
        <f>IF((COUNT(C115:C119)&lt;&gt;COUNT(G115:G119)),"Neužpildytos visų objektų kainos", "")</f>
        <v>Neužpildytos visų objektų kainos</v>
      </c>
    </row>
    <row r="121" spans="1:8" x14ac:dyDescent="0.25">
      <c r="D121" s="27" t="s">
        <v>41</v>
      </c>
      <c r="E121" s="25"/>
      <c r="F121" s="35" t="s">
        <v>42</v>
      </c>
      <c r="G121" s="35" t="str">
        <f>IF(OR(G120="",E121=""),"", ROUND(PRODUCT(E121,G120)/100,2))</f>
        <v/>
      </c>
      <c r="H121" s="28" t="str">
        <f>IF(E121="", "Nurodykite taikomą PVM dydį", "")</f>
        <v>Nurodykite taikomą PVM dydį</v>
      </c>
    </row>
    <row r="122" spans="1:8" x14ac:dyDescent="0.25">
      <c r="F122" s="35" t="s">
        <v>43</v>
      </c>
      <c r="G122" s="35">
        <f>IF(ISBLANK(G121), "", ROUND(SUM(G120:G121),2))</f>
        <v>0</v>
      </c>
    </row>
    <row r="124" spans="1:8" ht="48" customHeight="1" x14ac:dyDescent="0.25">
      <c r="A124" s="41" t="s">
        <v>250</v>
      </c>
      <c r="B124" s="41"/>
      <c r="C124" s="41"/>
      <c r="D124" s="41"/>
      <c r="E124" s="41"/>
      <c r="F124" s="41"/>
      <c r="G124" s="41"/>
      <c r="H124" s="41"/>
    </row>
    <row r="125" spans="1:8" x14ac:dyDescent="0.25">
      <c r="A125" s="16" t="s">
        <v>251</v>
      </c>
      <c r="D125" s="29"/>
      <c r="F125" s="30"/>
      <c r="G125" s="30"/>
    </row>
    <row r="126" spans="1:8" x14ac:dyDescent="0.25">
      <c r="D126" s="29"/>
      <c r="F126" s="30"/>
      <c r="G126" s="30"/>
    </row>
    <row r="127" spans="1:8" x14ac:dyDescent="0.25">
      <c r="A127" s="14" t="s">
        <v>95</v>
      </c>
      <c r="B127" s="14" t="s">
        <v>96</v>
      </c>
    </row>
    <row r="129" spans="1:8" x14ac:dyDescent="0.25">
      <c r="A129" s="14" t="s">
        <v>28</v>
      </c>
    </row>
    <row r="130" spans="1:8" ht="54" customHeight="1" x14ac:dyDescent="0.25">
      <c r="A130" s="21" t="s">
        <v>29</v>
      </c>
      <c r="B130" s="21" t="s">
        <v>30</v>
      </c>
      <c r="C130" s="21" t="s">
        <v>246</v>
      </c>
      <c r="D130" s="21" t="s">
        <v>247</v>
      </c>
      <c r="E130" s="21" t="s">
        <v>31</v>
      </c>
      <c r="F130" s="21" t="s">
        <v>248</v>
      </c>
      <c r="G130" s="21" t="s">
        <v>32</v>
      </c>
      <c r="H130" s="21" t="s">
        <v>249</v>
      </c>
    </row>
    <row r="131" spans="1:8" x14ac:dyDescent="0.25">
      <c r="A131" s="22" t="s">
        <v>97</v>
      </c>
      <c r="B131" s="22" t="s">
        <v>98</v>
      </c>
      <c r="C131" s="27"/>
      <c r="D131" s="23"/>
      <c r="E131" s="23"/>
      <c r="F131" s="23"/>
      <c r="G131" s="23"/>
      <c r="H131" s="23"/>
    </row>
    <row r="132" spans="1:8" ht="45" customHeight="1" x14ac:dyDescent="0.25">
      <c r="A132" s="24" t="s">
        <v>99</v>
      </c>
      <c r="B132" s="24" t="s">
        <v>98</v>
      </c>
      <c r="C132" s="27">
        <v>4</v>
      </c>
      <c r="D132" s="23"/>
      <c r="E132" s="23" t="s">
        <v>36</v>
      </c>
      <c r="F132" s="33"/>
      <c r="G132" s="34" t="str">
        <f>IF(ISBLANK(F132),"", PRODUCT(C132,F132))</f>
        <v/>
      </c>
      <c r="H132" s="25"/>
    </row>
    <row r="133" spans="1:8" x14ac:dyDescent="0.25">
      <c r="A133" s="24" t="s">
        <v>100</v>
      </c>
      <c r="B133" s="24" t="s">
        <v>101</v>
      </c>
      <c r="C133" s="27"/>
      <c r="D133" s="36" t="s">
        <v>253</v>
      </c>
      <c r="E133" s="23"/>
      <c r="F133" s="34"/>
      <c r="G133" s="34"/>
      <c r="H133" s="23"/>
    </row>
    <row r="134" spans="1:8" x14ac:dyDescent="0.25">
      <c r="A134" s="24" t="s">
        <v>102</v>
      </c>
      <c r="B134" s="24" t="s">
        <v>103</v>
      </c>
      <c r="C134" s="27"/>
      <c r="D134" s="36" t="s">
        <v>253</v>
      </c>
      <c r="E134" s="23"/>
      <c r="F134" s="34"/>
      <c r="G134" s="34"/>
      <c r="H134" s="23"/>
    </row>
    <row r="135" spans="1:8" x14ac:dyDescent="0.25">
      <c r="F135" s="35" t="s">
        <v>40</v>
      </c>
      <c r="G135" s="35" t="str">
        <f>IF((COUNT(C132:C134)&lt;&gt;COUNT(G132:G134)),"", ROUND(SUM(G132:G134),2))</f>
        <v/>
      </c>
      <c r="H135" s="28" t="str">
        <f>IF((COUNT(C132:C134)&lt;&gt;COUNT(G132:G134)),"Neužpildytos visų objektų kainos", "")</f>
        <v>Neužpildytos visų objektų kainos</v>
      </c>
    </row>
    <row r="136" spans="1:8" x14ac:dyDescent="0.25">
      <c r="D136" s="27" t="s">
        <v>41</v>
      </c>
      <c r="E136" s="25"/>
      <c r="F136" s="35" t="s">
        <v>42</v>
      </c>
      <c r="G136" s="35" t="str">
        <f>IF(OR(G135="",E136=""),"", ROUND(PRODUCT(E136,G135)/100,2))</f>
        <v/>
      </c>
      <c r="H136" s="28" t="str">
        <f>IF(E136="", "Nurodykite taikomą PVM dydį", "")</f>
        <v>Nurodykite taikomą PVM dydį</v>
      </c>
    </row>
    <row r="137" spans="1:8" x14ac:dyDescent="0.25">
      <c r="F137" s="35" t="s">
        <v>43</v>
      </c>
      <c r="G137" s="35">
        <f>IF(ISBLANK(G136), "", ROUND(SUM(G135:G136),2))</f>
        <v>0</v>
      </c>
    </row>
    <row r="139" spans="1:8" ht="48.75" customHeight="1" x14ac:dyDescent="0.25">
      <c r="A139" s="41" t="s">
        <v>250</v>
      </c>
      <c r="B139" s="41"/>
      <c r="C139" s="41"/>
      <c r="D139" s="41"/>
      <c r="E139" s="41"/>
      <c r="F139" s="41"/>
      <c r="G139" s="41"/>
      <c r="H139" s="41"/>
    </row>
    <row r="140" spans="1:8" x14ac:dyDescent="0.25">
      <c r="A140" s="16" t="s">
        <v>251</v>
      </c>
      <c r="D140" s="29"/>
      <c r="F140" s="30"/>
      <c r="G140" s="30"/>
    </row>
    <row r="141" spans="1:8" x14ac:dyDescent="0.25">
      <c r="D141" s="29"/>
      <c r="F141" s="30"/>
      <c r="G141" s="30"/>
    </row>
    <row r="142" spans="1:8" x14ac:dyDescent="0.25">
      <c r="A142" s="14" t="s">
        <v>104</v>
      </c>
      <c r="B142" s="14" t="s">
        <v>105</v>
      </c>
    </row>
    <row r="144" spans="1:8" x14ac:dyDescent="0.25">
      <c r="A144" s="14" t="s">
        <v>28</v>
      </c>
    </row>
    <row r="145" spans="1:8" ht="48" customHeight="1" x14ac:dyDescent="0.25">
      <c r="A145" s="21" t="s">
        <v>29</v>
      </c>
      <c r="B145" s="21" t="s">
        <v>30</v>
      </c>
      <c r="C145" s="21" t="s">
        <v>246</v>
      </c>
      <c r="D145" s="21" t="s">
        <v>247</v>
      </c>
      <c r="E145" s="21" t="s">
        <v>31</v>
      </c>
      <c r="F145" s="21" t="s">
        <v>248</v>
      </c>
      <c r="G145" s="21" t="s">
        <v>32</v>
      </c>
      <c r="H145" s="21" t="s">
        <v>249</v>
      </c>
    </row>
    <row r="146" spans="1:8" x14ac:dyDescent="0.25">
      <c r="A146" s="22" t="s">
        <v>106</v>
      </c>
      <c r="B146" s="22" t="s">
        <v>107</v>
      </c>
      <c r="C146" s="27"/>
      <c r="D146" s="23"/>
      <c r="E146" s="23"/>
      <c r="F146" s="23"/>
      <c r="G146" s="23"/>
      <c r="H146" s="23"/>
    </row>
    <row r="147" spans="1:8" ht="39.75" customHeight="1" x14ac:dyDescent="0.25">
      <c r="A147" s="24" t="s">
        <v>108</v>
      </c>
      <c r="B147" s="24" t="s">
        <v>107</v>
      </c>
      <c r="C147" s="27">
        <v>29</v>
      </c>
      <c r="D147" s="23"/>
      <c r="E147" s="23" t="s">
        <v>36</v>
      </c>
      <c r="F147" s="33"/>
      <c r="G147" s="34" t="str">
        <f>IF(ISBLANK(F147),"", PRODUCT(C147,F147))</f>
        <v/>
      </c>
      <c r="H147" s="25"/>
    </row>
    <row r="148" spans="1:8" ht="24" customHeight="1" x14ac:dyDescent="0.25">
      <c r="A148" s="24" t="s">
        <v>109</v>
      </c>
      <c r="B148" s="24" t="s">
        <v>110</v>
      </c>
      <c r="C148" s="27"/>
      <c r="D148" s="36" t="s">
        <v>253</v>
      </c>
      <c r="E148" s="23"/>
      <c r="F148" s="34"/>
      <c r="G148" s="34"/>
      <c r="H148" s="23"/>
    </row>
    <row r="149" spans="1:8" ht="30" x14ac:dyDescent="0.25">
      <c r="A149" s="24" t="s">
        <v>111</v>
      </c>
      <c r="B149" s="24" t="s">
        <v>112</v>
      </c>
      <c r="C149" s="27"/>
      <c r="D149" s="36" t="s">
        <v>254</v>
      </c>
      <c r="E149" s="23"/>
      <c r="F149" s="34"/>
      <c r="G149" s="34"/>
      <c r="H149" s="23"/>
    </row>
    <row r="150" spans="1:8" x14ac:dyDescent="0.25">
      <c r="F150" s="35" t="s">
        <v>40</v>
      </c>
      <c r="G150" s="35" t="str">
        <f>IF((COUNT(C147:C149)&lt;&gt;COUNT(G147:G149)),"", ROUND(SUM(G147:G149),2))</f>
        <v/>
      </c>
      <c r="H150" s="28" t="str">
        <f>IF((COUNT(C147:C149)&lt;&gt;COUNT(G147:G149)),"Neužpildytos visų objektų kainos", "")</f>
        <v>Neužpildytos visų objektų kainos</v>
      </c>
    </row>
    <row r="151" spans="1:8" x14ac:dyDescent="0.25">
      <c r="D151" s="27" t="s">
        <v>41</v>
      </c>
      <c r="E151" s="25"/>
      <c r="F151" s="35" t="s">
        <v>42</v>
      </c>
      <c r="G151" s="35" t="str">
        <f>IF(OR(G150="",E151=""),"", ROUND(PRODUCT(E151,G150)/100,2))</f>
        <v/>
      </c>
      <c r="H151" s="28" t="str">
        <f>IF(E151="", "Nurodykite taikomą PVM dydį", "")</f>
        <v>Nurodykite taikomą PVM dydį</v>
      </c>
    </row>
    <row r="152" spans="1:8" x14ac:dyDescent="0.25">
      <c r="F152" s="35" t="s">
        <v>43</v>
      </c>
      <c r="G152" s="35">
        <f>IF(ISBLANK(G151), "", ROUND(SUM(G150:G151),2))</f>
        <v>0</v>
      </c>
    </row>
    <row r="153" spans="1:8" x14ac:dyDescent="0.25">
      <c r="F153" s="32"/>
      <c r="G153" s="32"/>
    </row>
    <row r="154" spans="1:8" ht="46.5" customHeight="1" x14ac:dyDescent="0.25">
      <c r="A154" s="41" t="s">
        <v>250</v>
      </c>
      <c r="B154" s="41"/>
      <c r="C154" s="41"/>
      <c r="D154" s="41"/>
      <c r="E154" s="41"/>
      <c r="F154" s="41"/>
      <c r="G154" s="41"/>
      <c r="H154" s="41"/>
    </row>
    <row r="155" spans="1:8" x14ac:dyDescent="0.25">
      <c r="A155" s="16" t="s">
        <v>251</v>
      </c>
      <c r="D155" s="29"/>
      <c r="F155" s="30"/>
      <c r="G155" s="30"/>
    </row>
    <row r="156" spans="1:8" x14ac:dyDescent="0.25">
      <c r="D156" s="29"/>
      <c r="F156" s="30"/>
      <c r="G156" s="30"/>
    </row>
    <row r="157" spans="1:8" x14ac:dyDescent="0.25">
      <c r="A157" s="14" t="s">
        <v>113</v>
      </c>
      <c r="B157" s="14" t="s">
        <v>114</v>
      </c>
    </row>
    <row r="159" spans="1:8" x14ac:dyDescent="0.25">
      <c r="A159" s="14" t="s">
        <v>28</v>
      </c>
    </row>
    <row r="160" spans="1:8" ht="55.5" customHeight="1" x14ac:dyDescent="0.25">
      <c r="A160" s="21" t="s">
        <v>29</v>
      </c>
      <c r="B160" s="21" t="s">
        <v>30</v>
      </c>
      <c r="C160" s="21" t="s">
        <v>246</v>
      </c>
      <c r="D160" s="21" t="s">
        <v>247</v>
      </c>
      <c r="E160" s="21" t="s">
        <v>31</v>
      </c>
      <c r="F160" s="21" t="s">
        <v>248</v>
      </c>
      <c r="G160" s="21" t="s">
        <v>32</v>
      </c>
      <c r="H160" s="21" t="s">
        <v>249</v>
      </c>
    </row>
    <row r="161" spans="1:8" x14ac:dyDescent="0.25">
      <c r="A161" s="22" t="s">
        <v>115</v>
      </c>
      <c r="B161" s="22" t="s">
        <v>116</v>
      </c>
      <c r="C161" s="27"/>
      <c r="D161" s="23"/>
      <c r="E161" s="23"/>
      <c r="F161" s="23"/>
      <c r="G161" s="23"/>
      <c r="H161" s="23"/>
    </row>
    <row r="162" spans="1:8" ht="35.25" customHeight="1" x14ac:dyDescent="0.25">
      <c r="A162" s="24" t="s">
        <v>117</v>
      </c>
      <c r="B162" s="24" t="s">
        <v>116</v>
      </c>
      <c r="C162" s="27">
        <v>2</v>
      </c>
      <c r="D162" s="23"/>
      <c r="E162" s="23" t="s">
        <v>36</v>
      </c>
      <c r="F162" s="33"/>
      <c r="G162" s="34" t="str">
        <f>IF(ISBLANK(F162),"", PRODUCT(C162,F162))</f>
        <v/>
      </c>
      <c r="H162" s="25"/>
    </row>
    <row r="163" spans="1:8" ht="39" customHeight="1" x14ac:dyDescent="0.25">
      <c r="A163" s="24" t="s">
        <v>118</v>
      </c>
      <c r="B163" s="24" t="s">
        <v>255</v>
      </c>
      <c r="C163" s="27"/>
      <c r="D163" s="36" t="s">
        <v>252</v>
      </c>
      <c r="E163" s="23" t="s">
        <v>39</v>
      </c>
      <c r="F163" s="34"/>
      <c r="G163" s="34"/>
      <c r="H163" s="23"/>
    </row>
    <row r="164" spans="1:8" x14ac:dyDescent="0.25">
      <c r="F164" s="35" t="s">
        <v>40</v>
      </c>
      <c r="G164" s="35" t="str">
        <f>IF((COUNT(C162:C163)&lt;&gt;COUNT(G162:G163)),"", ROUND(SUM(G162:G163),2))</f>
        <v/>
      </c>
      <c r="H164" s="28" t="str">
        <f>IF((COUNT(C162:C163)&lt;&gt;COUNT(G162:G163)),"Neužpildytos visų objektų kainos", "")</f>
        <v>Neužpildytos visų objektų kainos</v>
      </c>
    </row>
    <row r="165" spans="1:8" x14ac:dyDescent="0.25">
      <c r="D165" s="27" t="s">
        <v>41</v>
      </c>
      <c r="E165" s="25"/>
      <c r="F165" s="35" t="s">
        <v>42</v>
      </c>
      <c r="G165" s="35" t="str">
        <f>IF(OR(G164="",E165=""),"", ROUND(PRODUCT(E165,G164)/100,2))</f>
        <v/>
      </c>
      <c r="H165" s="28" t="str">
        <f>IF(E165="", "Nurodykite taikomą PVM dydį", "")</f>
        <v>Nurodykite taikomą PVM dydį</v>
      </c>
    </row>
    <row r="166" spans="1:8" x14ac:dyDescent="0.25">
      <c r="F166" s="35" t="s">
        <v>43</v>
      </c>
      <c r="G166" s="35">
        <f>IF(ISBLANK(G165), "", ROUND(SUM(G164:G165),2))</f>
        <v>0</v>
      </c>
    </row>
    <row r="168" spans="1:8" ht="46.5" customHeight="1" x14ac:dyDescent="0.25">
      <c r="A168" s="41" t="s">
        <v>250</v>
      </c>
      <c r="B168" s="41"/>
      <c r="C168" s="41"/>
      <c r="D168" s="41"/>
      <c r="E168" s="41"/>
      <c r="F168" s="41"/>
      <c r="G168" s="41"/>
      <c r="H168" s="41"/>
    </row>
    <row r="169" spans="1:8" x14ac:dyDescent="0.25">
      <c r="A169" s="16" t="s">
        <v>251</v>
      </c>
      <c r="D169" s="29"/>
      <c r="F169" s="30"/>
      <c r="G169" s="30"/>
    </row>
    <row r="170" spans="1:8" x14ac:dyDescent="0.25">
      <c r="D170" s="29"/>
      <c r="F170" s="30"/>
      <c r="G170" s="30"/>
    </row>
    <row r="171" spans="1:8" x14ac:dyDescent="0.25">
      <c r="A171" s="14" t="s">
        <v>119</v>
      </c>
      <c r="B171" s="14" t="s">
        <v>120</v>
      </c>
    </row>
    <row r="173" spans="1:8" x14ac:dyDescent="0.25">
      <c r="A173" s="14" t="s">
        <v>28</v>
      </c>
    </row>
    <row r="174" spans="1:8" ht="48" customHeight="1" x14ac:dyDescent="0.25">
      <c r="A174" s="21" t="s">
        <v>29</v>
      </c>
      <c r="B174" s="21" t="s">
        <v>30</v>
      </c>
      <c r="C174" s="21" t="s">
        <v>246</v>
      </c>
      <c r="D174" s="21" t="s">
        <v>247</v>
      </c>
      <c r="E174" s="21" t="s">
        <v>31</v>
      </c>
      <c r="F174" s="21" t="s">
        <v>248</v>
      </c>
      <c r="G174" s="21" t="s">
        <v>32</v>
      </c>
      <c r="H174" s="21" t="s">
        <v>249</v>
      </c>
    </row>
    <row r="175" spans="1:8" x14ac:dyDescent="0.25">
      <c r="A175" s="22" t="s">
        <v>121</v>
      </c>
      <c r="B175" s="22" t="s">
        <v>122</v>
      </c>
      <c r="C175" s="27"/>
      <c r="D175" s="23"/>
      <c r="E175" s="23"/>
      <c r="F175" s="23"/>
      <c r="G175" s="23"/>
      <c r="H175" s="23"/>
    </row>
    <row r="176" spans="1:8" ht="39.75" customHeight="1" x14ac:dyDescent="0.25">
      <c r="A176" s="24" t="s">
        <v>123</v>
      </c>
      <c r="B176" s="24" t="s">
        <v>122</v>
      </c>
      <c r="C176" s="27">
        <v>27</v>
      </c>
      <c r="D176" s="23"/>
      <c r="E176" s="23" t="s">
        <v>36</v>
      </c>
      <c r="F176" s="33"/>
      <c r="G176" s="34" t="str">
        <f>IF(ISBLANK(F176),"", PRODUCT(C176,F176))</f>
        <v/>
      </c>
      <c r="H176" s="25"/>
    </row>
    <row r="177" spans="1:8" ht="30" x14ac:dyDescent="0.25">
      <c r="A177" s="24" t="s">
        <v>124</v>
      </c>
      <c r="B177" s="24" t="s">
        <v>125</v>
      </c>
      <c r="C177" s="27"/>
      <c r="D177" s="36" t="s">
        <v>257</v>
      </c>
      <c r="E177" s="23"/>
      <c r="F177" s="34"/>
      <c r="G177" s="34"/>
      <c r="H177" s="23"/>
    </row>
    <row r="178" spans="1:8" ht="30" x14ac:dyDescent="0.25">
      <c r="A178" s="24" t="s">
        <v>126</v>
      </c>
      <c r="B178" s="24" t="s">
        <v>127</v>
      </c>
      <c r="C178" s="27"/>
      <c r="D178" s="36" t="s">
        <v>252</v>
      </c>
      <c r="E178" s="23" t="s">
        <v>81</v>
      </c>
      <c r="F178" s="34"/>
      <c r="G178" s="34"/>
      <c r="H178" s="23"/>
    </row>
    <row r="179" spans="1:8" x14ac:dyDescent="0.25">
      <c r="F179" s="35" t="s">
        <v>40</v>
      </c>
      <c r="G179" s="35" t="str">
        <f>IF((COUNT(C176:C178)&lt;&gt;COUNT(G176:G178)),"", ROUND(SUM(G176:G178),2))</f>
        <v/>
      </c>
      <c r="H179" s="28" t="str">
        <f>IF((COUNT(C176:C178)&lt;&gt;COUNT(G176:G178)),"Neužpildytos visų objektų kainos", "")</f>
        <v>Neužpildytos visų objektų kainos</v>
      </c>
    </row>
    <row r="180" spans="1:8" x14ac:dyDescent="0.25">
      <c r="D180" s="27" t="s">
        <v>41</v>
      </c>
      <c r="E180" s="25"/>
      <c r="F180" s="35" t="s">
        <v>42</v>
      </c>
      <c r="G180" s="35" t="str">
        <f>IF(OR(G179="",E180=""),"", ROUND(PRODUCT(E180,G179)/100,2))</f>
        <v/>
      </c>
      <c r="H180" s="28" t="str">
        <f>IF(E180="", "Nurodykite taikomą PVM dydį", "")</f>
        <v>Nurodykite taikomą PVM dydį</v>
      </c>
    </row>
    <row r="181" spans="1:8" x14ac:dyDescent="0.25">
      <c r="F181" s="35" t="s">
        <v>43</v>
      </c>
      <c r="G181" s="35">
        <f>IF(ISBLANK(G180), "", ROUND(SUM(G179:G180),2))</f>
        <v>0</v>
      </c>
    </row>
    <row r="182" spans="1:8" x14ac:dyDescent="0.25">
      <c r="F182" s="32"/>
      <c r="G182" s="32"/>
    </row>
    <row r="183" spans="1:8" ht="45.75" customHeight="1" x14ac:dyDescent="0.25">
      <c r="A183" s="41" t="s">
        <v>250</v>
      </c>
      <c r="B183" s="41"/>
      <c r="C183" s="41"/>
      <c r="D183" s="41"/>
      <c r="E183" s="41"/>
      <c r="F183" s="41"/>
      <c r="G183" s="41"/>
      <c r="H183" s="41"/>
    </row>
    <row r="184" spans="1:8" x14ac:dyDescent="0.25">
      <c r="A184" s="16" t="s">
        <v>251</v>
      </c>
      <c r="D184" s="29"/>
      <c r="F184" s="30"/>
      <c r="G184" s="30"/>
    </row>
    <row r="186" spans="1:8" x14ac:dyDescent="0.25">
      <c r="A186" s="14" t="s">
        <v>128</v>
      </c>
      <c r="B186" s="14" t="s">
        <v>129</v>
      </c>
    </row>
    <row r="188" spans="1:8" x14ac:dyDescent="0.25">
      <c r="A188" s="14" t="s">
        <v>28</v>
      </c>
    </row>
    <row r="189" spans="1:8" ht="54.75" customHeight="1" x14ac:dyDescent="0.25">
      <c r="A189" s="21" t="s">
        <v>29</v>
      </c>
      <c r="B189" s="21" t="s">
        <v>30</v>
      </c>
      <c r="C189" s="21" t="s">
        <v>246</v>
      </c>
      <c r="D189" s="21" t="s">
        <v>247</v>
      </c>
      <c r="E189" s="21" t="s">
        <v>31</v>
      </c>
      <c r="F189" s="21" t="s">
        <v>248</v>
      </c>
      <c r="G189" s="21" t="s">
        <v>32</v>
      </c>
      <c r="H189" s="21" t="s">
        <v>249</v>
      </c>
    </row>
    <row r="190" spans="1:8" x14ac:dyDescent="0.25">
      <c r="A190" s="22" t="s">
        <v>130</v>
      </c>
      <c r="B190" s="22" t="s">
        <v>131</v>
      </c>
      <c r="C190" s="27"/>
      <c r="D190" s="23"/>
      <c r="E190" s="23"/>
      <c r="F190" s="23"/>
      <c r="G190" s="23"/>
      <c r="H190" s="23"/>
    </row>
    <row r="191" spans="1:8" ht="38.25" customHeight="1" x14ac:dyDescent="0.25">
      <c r="A191" s="24" t="s">
        <v>132</v>
      </c>
      <c r="B191" s="24" t="s">
        <v>131</v>
      </c>
      <c r="C191" s="27">
        <v>2</v>
      </c>
      <c r="D191" s="23"/>
      <c r="E191" s="23" t="s">
        <v>36</v>
      </c>
      <c r="F191" s="33"/>
      <c r="G191" s="34" t="str">
        <f>IF(ISBLANK(F191),"", PRODUCT(C191,F191))</f>
        <v/>
      </c>
      <c r="H191" s="25"/>
    </row>
    <row r="192" spans="1:8" x14ac:dyDescent="0.25">
      <c r="A192" s="24" t="s">
        <v>133</v>
      </c>
      <c r="B192" s="24" t="s">
        <v>134</v>
      </c>
      <c r="C192" s="27"/>
      <c r="D192" s="36" t="s">
        <v>253</v>
      </c>
      <c r="E192" s="23"/>
      <c r="F192" s="34"/>
      <c r="G192" s="34"/>
      <c r="H192" s="23"/>
    </row>
    <row r="193" spans="1:8" ht="30" x14ac:dyDescent="0.25">
      <c r="A193" s="24" t="s">
        <v>135</v>
      </c>
      <c r="B193" s="24" t="s">
        <v>136</v>
      </c>
      <c r="C193" s="27"/>
      <c r="D193" s="36" t="s">
        <v>252</v>
      </c>
      <c r="E193" s="23" t="s">
        <v>81</v>
      </c>
      <c r="F193" s="34"/>
      <c r="G193" s="34"/>
      <c r="H193" s="23"/>
    </row>
    <row r="194" spans="1:8" x14ac:dyDescent="0.25">
      <c r="F194" s="35" t="s">
        <v>40</v>
      </c>
      <c r="G194" s="35" t="str">
        <f>IF((COUNT(C191:C193)&lt;&gt;COUNT(G191:G193)),"", ROUND(SUM(G191:G193),2))</f>
        <v/>
      </c>
      <c r="H194" s="28" t="str">
        <f>IF((COUNT(C191:C193)&lt;&gt;COUNT(G191:G193)),"Neužpildytos visų objektų kainos", "")</f>
        <v>Neužpildytos visų objektų kainos</v>
      </c>
    </row>
    <row r="195" spans="1:8" x14ac:dyDescent="0.25">
      <c r="D195" s="27" t="s">
        <v>41</v>
      </c>
      <c r="E195" s="25"/>
      <c r="F195" s="35" t="s">
        <v>42</v>
      </c>
      <c r="G195" s="35" t="str">
        <f>IF(OR(G194="",E195=""),"", ROUND(PRODUCT(E195,G194)/100,2))</f>
        <v/>
      </c>
      <c r="H195" s="28" t="str">
        <f>IF(E195="", "Nurodykite taikomą PVM dydį", "")</f>
        <v>Nurodykite taikomą PVM dydį</v>
      </c>
    </row>
    <row r="196" spans="1:8" x14ac:dyDescent="0.25">
      <c r="F196" s="35" t="s">
        <v>43</v>
      </c>
      <c r="G196" s="35">
        <f>IF(ISBLANK(G195), "", ROUND(SUM(G194:G195),2))</f>
        <v>0</v>
      </c>
    </row>
    <row r="198" spans="1:8" ht="46.5" customHeight="1" x14ac:dyDescent="0.25">
      <c r="A198" s="41" t="s">
        <v>250</v>
      </c>
      <c r="B198" s="41"/>
      <c r="C198" s="41"/>
      <c r="D198" s="41"/>
      <c r="E198" s="41"/>
      <c r="F198" s="41"/>
      <c r="G198" s="41"/>
      <c r="H198" s="41"/>
    </row>
    <row r="199" spans="1:8" x14ac:dyDescent="0.25">
      <c r="A199" s="16" t="s">
        <v>251</v>
      </c>
      <c r="D199" s="29"/>
      <c r="F199" s="30"/>
      <c r="G199" s="30"/>
    </row>
    <row r="200" spans="1:8" x14ac:dyDescent="0.25">
      <c r="D200" s="29"/>
      <c r="F200" s="30"/>
      <c r="G200" s="30"/>
    </row>
    <row r="201" spans="1:8" x14ac:dyDescent="0.25">
      <c r="A201" s="14" t="s">
        <v>137</v>
      </c>
      <c r="B201" s="14" t="s">
        <v>138</v>
      </c>
    </row>
    <row r="203" spans="1:8" x14ac:dyDescent="0.25">
      <c r="A203" s="14" t="s">
        <v>28</v>
      </c>
    </row>
    <row r="204" spans="1:8" ht="51.75" customHeight="1" x14ac:dyDescent="0.25">
      <c r="A204" s="21" t="s">
        <v>29</v>
      </c>
      <c r="B204" s="21" t="s">
        <v>30</v>
      </c>
      <c r="C204" s="21" t="s">
        <v>246</v>
      </c>
      <c r="D204" s="21" t="s">
        <v>247</v>
      </c>
      <c r="E204" s="21" t="s">
        <v>31</v>
      </c>
      <c r="F204" s="21" t="s">
        <v>248</v>
      </c>
      <c r="G204" s="21" t="s">
        <v>32</v>
      </c>
      <c r="H204" s="21" t="s">
        <v>249</v>
      </c>
    </row>
    <row r="205" spans="1:8" x14ac:dyDescent="0.25">
      <c r="A205" s="22" t="s">
        <v>139</v>
      </c>
      <c r="B205" s="22" t="s">
        <v>140</v>
      </c>
      <c r="C205" s="27"/>
      <c r="D205" s="23"/>
      <c r="E205" s="23"/>
      <c r="F205" s="23"/>
      <c r="G205" s="23"/>
      <c r="H205" s="23"/>
    </row>
    <row r="206" spans="1:8" x14ac:dyDescent="0.25">
      <c r="A206" s="24" t="s">
        <v>141</v>
      </c>
      <c r="B206" s="24" t="s">
        <v>140</v>
      </c>
      <c r="C206" s="27">
        <v>3</v>
      </c>
      <c r="D206" s="23"/>
      <c r="E206" s="23" t="s">
        <v>36</v>
      </c>
      <c r="F206" s="33"/>
      <c r="G206" s="34" t="str">
        <f>IF(ISBLANK(F206),"", PRODUCT(C206,F206))</f>
        <v/>
      </c>
      <c r="H206" s="25"/>
    </row>
    <row r="207" spans="1:8" ht="30" x14ac:dyDescent="0.25">
      <c r="A207" s="24" t="s">
        <v>142</v>
      </c>
      <c r="B207" s="24" t="s">
        <v>136</v>
      </c>
      <c r="C207" s="27"/>
      <c r="D207" s="36" t="s">
        <v>252</v>
      </c>
      <c r="E207" s="23" t="s">
        <v>81</v>
      </c>
      <c r="F207" s="34"/>
      <c r="G207" s="34"/>
      <c r="H207" s="23"/>
    </row>
    <row r="208" spans="1:8" x14ac:dyDescent="0.25">
      <c r="F208" s="35" t="s">
        <v>40</v>
      </c>
      <c r="G208" s="35" t="str">
        <f>IF((COUNT(C206:C207)&lt;&gt;COUNT(G206:G207)),"", ROUND(SUM(G206:G207),2))</f>
        <v/>
      </c>
      <c r="H208" s="28" t="str">
        <f>IF((COUNT(C206:C207)&lt;&gt;COUNT(G206:G207)),"Neužpildytos visų objektų kainos", "")</f>
        <v>Neužpildytos visų objektų kainos</v>
      </c>
    </row>
    <row r="209" spans="1:8" x14ac:dyDescent="0.25">
      <c r="D209" s="27" t="s">
        <v>41</v>
      </c>
      <c r="E209" s="25"/>
      <c r="F209" s="35" t="s">
        <v>42</v>
      </c>
      <c r="G209" s="35" t="str">
        <f>IF(OR(G208="",E209=""),"", ROUND(PRODUCT(E209,G208)/100,2))</f>
        <v/>
      </c>
      <c r="H209" s="28" t="str">
        <f>IF(E209="", "Nurodykite taikomą PVM dydį", "")</f>
        <v>Nurodykite taikomą PVM dydį</v>
      </c>
    </row>
    <row r="210" spans="1:8" x14ac:dyDescent="0.25">
      <c r="F210" s="35" t="s">
        <v>43</v>
      </c>
      <c r="G210" s="35">
        <f>IF(ISBLANK(G209), "", ROUND(SUM(G208:G209),2))</f>
        <v>0</v>
      </c>
    </row>
    <row r="212" spans="1:8" ht="43.5" customHeight="1" x14ac:dyDescent="0.25">
      <c r="A212" s="41" t="s">
        <v>250</v>
      </c>
      <c r="B212" s="41"/>
      <c r="C212" s="41"/>
      <c r="D212" s="41"/>
      <c r="E212" s="41"/>
      <c r="F212" s="41"/>
      <c r="G212" s="41"/>
      <c r="H212" s="41"/>
    </row>
    <row r="213" spans="1:8" x14ac:dyDescent="0.25">
      <c r="A213" s="16" t="s">
        <v>251</v>
      </c>
      <c r="D213" s="29"/>
      <c r="F213" s="30"/>
      <c r="G213" s="30"/>
    </row>
    <row r="214" spans="1:8" x14ac:dyDescent="0.25">
      <c r="D214" s="29"/>
      <c r="F214" s="30"/>
      <c r="G214" s="30"/>
    </row>
    <row r="215" spans="1:8" x14ac:dyDescent="0.25">
      <c r="A215" s="14" t="s">
        <v>143</v>
      </c>
      <c r="B215" s="14" t="s">
        <v>144</v>
      </c>
    </row>
    <row r="217" spans="1:8" x14ac:dyDescent="0.25">
      <c r="A217" s="14" t="s">
        <v>28</v>
      </c>
    </row>
    <row r="218" spans="1:8" ht="57.75" customHeight="1" x14ac:dyDescent="0.25">
      <c r="A218" s="21" t="s">
        <v>29</v>
      </c>
      <c r="B218" s="21" t="s">
        <v>30</v>
      </c>
      <c r="C218" s="21" t="s">
        <v>246</v>
      </c>
      <c r="D218" s="21" t="s">
        <v>247</v>
      </c>
      <c r="E218" s="21" t="s">
        <v>31</v>
      </c>
      <c r="F218" s="21" t="s">
        <v>248</v>
      </c>
      <c r="G218" s="21" t="s">
        <v>32</v>
      </c>
      <c r="H218" s="21" t="s">
        <v>249</v>
      </c>
    </row>
    <row r="219" spans="1:8" x14ac:dyDescent="0.25">
      <c r="A219" s="22" t="s">
        <v>145</v>
      </c>
      <c r="B219" s="22" t="s">
        <v>146</v>
      </c>
      <c r="C219" s="27"/>
      <c r="D219" s="23"/>
      <c r="E219" s="23"/>
      <c r="F219" s="23"/>
      <c r="G219" s="23"/>
      <c r="H219" s="23"/>
    </row>
    <row r="220" spans="1:8" ht="41.25" customHeight="1" x14ac:dyDescent="0.25">
      <c r="A220" s="24" t="s">
        <v>147</v>
      </c>
      <c r="B220" s="24" t="s">
        <v>148</v>
      </c>
      <c r="C220" s="27">
        <v>12</v>
      </c>
      <c r="D220" s="23"/>
      <c r="E220" s="23" t="s">
        <v>36</v>
      </c>
      <c r="F220" s="33"/>
      <c r="G220" s="34" t="str">
        <f>IF(ISBLANK(F220),"", PRODUCT(C220,F220))</f>
        <v/>
      </c>
      <c r="H220" s="25"/>
    </row>
    <row r="221" spans="1:8" ht="30" x14ac:dyDescent="0.25">
      <c r="A221" s="24" t="s">
        <v>149</v>
      </c>
      <c r="B221" s="24" t="s">
        <v>150</v>
      </c>
      <c r="C221" s="27"/>
      <c r="D221" s="36" t="s">
        <v>258</v>
      </c>
      <c r="E221" s="23"/>
      <c r="F221" s="34"/>
      <c r="G221" s="34"/>
      <c r="H221" s="23"/>
    </row>
    <row r="222" spans="1:8" ht="30" x14ac:dyDescent="0.25">
      <c r="A222" s="24" t="s">
        <v>151</v>
      </c>
      <c r="B222" s="24" t="s">
        <v>152</v>
      </c>
      <c r="C222" s="27"/>
      <c r="D222" s="36" t="s">
        <v>259</v>
      </c>
      <c r="E222" s="23"/>
      <c r="F222" s="34"/>
      <c r="G222" s="34"/>
      <c r="H222" s="23"/>
    </row>
    <row r="223" spans="1:8" x14ac:dyDescent="0.25">
      <c r="A223" s="24" t="s">
        <v>153</v>
      </c>
      <c r="B223" s="24" t="s">
        <v>154</v>
      </c>
      <c r="C223" s="27"/>
      <c r="D223" s="36" t="s">
        <v>253</v>
      </c>
      <c r="E223" s="23"/>
      <c r="F223" s="34"/>
      <c r="G223" s="34"/>
      <c r="H223" s="23"/>
    </row>
    <row r="224" spans="1:8" x14ac:dyDescent="0.25">
      <c r="F224" s="35" t="s">
        <v>40</v>
      </c>
      <c r="G224" s="35" t="str">
        <f>IF((COUNT(C220:C223)&lt;&gt;COUNT(G220:G223)),"", ROUND(SUM(G220:G223),2))</f>
        <v/>
      </c>
      <c r="H224" s="28" t="str">
        <f>IF((COUNT(C220:C223)&lt;&gt;COUNT(G220:G223)),"Neužpildytos visų objektų kainos", "")</f>
        <v>Neužpildytos visų objektų kainos</v>
      </c>
    </row>
    <row r="225" spans="1:8" x14ac:dyDescent="0.25">
      <c r="D225" s="27" t="s">
        <v>41</v>
      </c>
      <c r="E225" s="25"/>
      <c r="F225" s="35" t="s">
        <v>42</v>
      </c>
      <c r="G225" s="35" t="str">
        <f>IF(OR(G224="",E225=""),"", ROUND(PRODUCT(E225,G224)/100,2))</f>
        <v/>
      </c>
      <c r="H225" s="28" t="str">
        <f>IF(E225="", "Nurodykite taikomą PVM dydį", "")</f>
        <v>Nurodykite taikomą PVM dydį</v>
      </c>
    </row>
    <row r="226" spans="1:8" x14ac:dyDescent="0.25">
      <c r="F226" s="35" t="s">
        <v>43</v>
      </c>
      <c r="G226" s="35">
        <f>IF(ISBLANK(G225), "", ROUND(SUM(G224:G225),2))</f>
        <v>0</v>
      </c>
    </row>
    <row r="228" spans="1:8" ht="43.5" customHeight="1" x14ac:dyDescent="0.25">
      <c r="A228" s="41" t="s">
        <v>250</v>
      </c>
      <c r="B228" s="41"/>
      <c r="C228" s="41"/>
      <c r="D228" s="41"/>
      <c r="E228" s="41"/>
      <c r="F228" s="41"/>
      <c r="G228" s="41"/>
      <c r="H228" s="41"/>
    </row>
    <row r="229" spans="1:8" x14ac:dyDescent="0.25">
      <c r="A229" s="16" t="s">
        <v>251</v>
      </c>
      <c r="D229" s="29"/>
      <c r="F229" s="30"/>
      <c r="G229" s="30"/>
    </row>
    <row r="230" spans="1:8" x14ac:dyDescent="0.25">
      <c r="D230" s="29"/>
      <c r="F230" s="30"/>
      <c r="G230" s="30"/>
    </row>
    <row r="231" spans="1:8" x14ac:dyDescent="0.25">
      <c r="A231" s="14" t="s">
        <v>155</v>
      </c>
      <c r="B231" s="14" t="s">
        <v>156</v>
      </c>
    </row>
    <row r="233" spans="1:8" x14ac:dyDescent="0.25">
      <c r="A233" s="14" t="s">
        <v>28</v>
      </c>
    </row>
    <row r="234" spans="1:8" ht="46.5" customHeight="1" x14ac:dyDescent="0.25">
      <c r="A234" s="21" t="s">
        <v>29</v>
      </c>
      <c r="B234" s="21" t="s">
        <v>30</v>
      </c>
      <c r="C234" s="21" t="s">
        <v>246</v>
      </c>
      <c r="D234" s="21" t="s">
        <v>247</v>
      </c>
      <c r="E234" s="21" t="s">
        <v>31</v>
      </c>
      <c r="F234" s="21" t="s">
        <v>248</v>
      </c>
      <c r="G234" s="21" t="s">
        <v>32</v>
      </c>
      <c r="H234" s="21" t="s">
        <v>249</v>
      </c>
    </row>
    <row r="235" spans="1:8" x14ac:dyDescent="0.25">
      <c r="A235" s="22" t="s">
        <v>157</v>
      </c>
      <c r="B235" s="22" t="s">
        <v>158</v>
      </c>
      <c r="C235" s="27"/>
      <c r="D235" s="23"/>
      <c r="E235" s="23"/>
      <c r="F235" s="23"/>
      <c r="G235" s="23"/>
      <c r="H235" s="23"/>
    </row>
    <row r="236" spans="1:8" ht="41.25" customHeight="1" x14ac:dyDescent="0.25">
      <c r="A236" s="24" t="s">
        <v>159</v>
      </c>
      <c r="B236" s="24" t="s">
        <v>158</v>
      </c>
      <c r="C236" s="27">
        <v>2</v>
      </c>
      <c r="D236" s="23"/>
      <c r="E236" s="23" t="s">
        <v>36</v>
      </c>
      <c r="F236" s="33"/>
      <c r="G236" s="34" t="str">
        <f>IF(ISBLANK(F236),"", PRODUCT(C236,F236))</f>
        <v/>
      </c>
      <c r="H236" s="25"/>
    </row>
    <row r="237" spans="1:8" x14ac:dyDescent="0.25">
      <c r="A237" s="24" t="s">
        <v>160</v>
      </c>
      <c r="B237" s="24" t="s">
        <v>161</v>
      </c>
      <c r="C237" s="27"/>
      <c r="D237" s="36" t="s">
        <v>253</v>
      </c>
      <c r="E237" s="23"/>
      <c r="F237" s="34"/>
      <c r="G237" s="34"/>
      <c r="H237" s="23"/>
    </row>
    <row r="238" spans="1:8" x14ac:dyDescent="0.25">
      <c r="A238" s="24" t="s">
        <v>162</v>
      </c>
      <c r="B238" s="24" t="s">
        <v>260</v>
      </c>
      <c r="C238" s="27"/>
      <c r="D238" s="36" t="s">
        <v>253</v>
      </c>
      <c r="E238" s="23"/>
      <c r="F238" s="34"/>
      <c r="G238" s="34"/>
      <c r="H238" s="23"/>
    </row>
    <row r="239" spans="1:8" x14ac:dyDescent="0.25">
      <c r="A239" s="24" t="s">
        <v>163</v>
      </c>
      <c r="B239" s="24" t="s">
        <v>164</v>
      </c>
      <c r="C239" s="27"/>
      <c r="D239" s="36" t="s">
        <v>253</v>
      </c>
      <c r="E239" s="23"/>
      <c r="F239" s="34"/>
      <c r="G239" s="34"/>
      <c r="H239" s="23"/>
    </row>
    <row r="240" spans="1:8" x14ac:dyDescent="0.25">
      <c r="F240" s="35" t="s">
        <v>40</v>
      </c>
      <c r="G240" s="35" t="str">
        <f>IF((COUNT(C236:C239)&lt;&gt;COUNT(G236:G239)),"", ROUND(SUM(G236:G239),2))</f>
        <v/>
      </c>
      <c r="H240" s="28" t="str">
        <f>IF((COUNT(C236:C239)&lt;&gt;COUNT(G236:G239)),"Neužpildytos visų objektų kainos", "")</f>
        <v>Neužpildytos visų objektų kainos</v>
      </c>
    </row>
    <row r="241" spans="1:8" x14ac:dyDescent="0.25">
      <c r="D241" s="27" t="s">
        <v>41</v>
      </c>
      <c r="E241" s="25"/>
      <c r="F241" s="35" t="s">
        <v>42</v>
      </c>
      <c r="G241" s="35" t="str">
        <f>IF(OR(G240="",E241=""),"", ROUND(PRODUCT(E241,G240)/100,2))</f>
        <v/>
      </c>
      <c r="H241" s="28" t="str">
        <f>IF(E241="", "Nurodykite taikomą PVM dydį", "")</f>
        <v>Nurodykite taikomą PVM dydį</v>
      </c>
    </row>
    <row r="242" spans="1:8" x14ac:dyDescent="0.25">
      <c r="F242" s="35" t="s">
        <v>43</v>
      </c>
      <c r="G242" s="35">
        <f>IF(ISBLANK(G241), "", ROUND(SUM(G240:G241),2))</f>
        <v>0</v>
      </c>
    </row>
    <row r="244" spans="1:8" ht="46.5" customHeight="1" x14ac:dyDescent="0.25">
      <c r="A244" s="41" t="s">
        <v>250</v>
      </c>
      <c r="B244" s="41"/>
      <c r="C244" s="41"/>
      <c r="D244" s="41"/>
      <c r="E244" s="41"/>
      <c r="F244" s="41"/>
      <c r="G244" s="41"/>
      <c r="H244" s="41"/>
    </row>
    <row r="245" spans="1:8" x14ac:dyDescent="0.25">
      <c r="A245" s="16" t="s">
        <v>251</v>
      </c>
      <c r="D245" s="29"/>
      <c r="F245" s="30"/>
      <c r="G245" s="30"/>
    </row>
    <row r="246" spans="1:8" x14ac:dyDescent="0.25">
      <c r="D246" s="29"/>
      <c r="F246" s="30"/>
      <c r="G246" s="30"/>
    </row>
    <row r="247" spans="1:8" x14ac:dyDescent="0.25">
      <c r="A247" s="14" t="s">
        <v>165</v>
      </c>
      <c r="B247" s="14" t="s">
        <v>166</v>
      </c>
    </row>
    <row r="249" spans="1:8" x14ac:dyDescent="0.25">
      <c r="A249" s="14" t="s">
        <v>28</v>
      </c>
    </row>
    <row r="250" spans="1:8" ht="55.5" customHeight="1" x14ac:dyDescent="0.25">
      <c r="A250" s="21" t="s">
        <v>29</v>
      </c>
      <c r="B250" s="21" t="s">
        <v>30</v>
      </c>
      <c r="C250" s="21" t="s">
        <v>246</v>
      </c>
      <c r="D250" s="21" t="s">
        <v>247</v>
      </c>
      <c r="E250" s="21" t="s">
        <v>31</v>
      </c>
      <c r="F250" s="21" t="s">
        <v>248</v>
      </c>
      <c r="G250" s="21" t="s">
        <v>32</v>
      </c>
      <c r="H250" s="21" t="s">
        <v>249</v>
      </c>
    </row>
    <row r="251" spans="1:8" x14ac:dyDescent="0.25">
      <c r="A251" s="22" t="s">
        <v>167</v>
      </c>
      <c r="B251" s="22" t="s">
        <v>168</v>
      </c>
      <c r="C251" s="27"/>
      <c r="D251" s="23"/>
      <c r="E251" s="23"/>
      <c r="F251" s="23"/>
      <c r="G251" s="23"/>
      <c r="H251" s="23"/>
    </row>
    <row r="252" spans="1:8" ht="36" customHeight="1" x14ac:dyDescent="0.25">
      <c r="A252" s="24" t="s">
        <v>169</v>
      </c>
      <c r="B252" s="24" t="s">
        <v>170</v>
      </c>
      <c r="C252" s="27">
        <v>2</v>
      </c>
      <c r="D252" s="23"/>
      <c r="E252" s="23" t="s">
        <v>36</v>
      </c>
      <c r="F252" s="33"/>
      <c r="G252" s="34" t="str">
        <f>IF(ISBLANK(F252),"", PRODUCT(C252,F252))</f>
        <v/>
      </c>
      <c r="H252" s="25"/>
    </row>
    <row r="253" spans="1:8" x14ac:dyDescent="0.25">
      <c r="A253" s="24" t="s">
        <v>171</v>
      </c>
      <c r="B253" s="24" t="s">
        <v>172</v>
      </c>
      <c r="C253" s="27"/>
      <c r="D253" s="36" t="s">
        <v>253</v>
      </c>
      <c r="E253" s="23"/>
      <c r="F253" s="34"/>
      <c r="G253" s="34"/>
      <c r="H253" s="23"/>
    </row>
    <row r="254" spans="1:8" ht="30" x14ac:dyDescent="0.25">
      <c r="A254" s="24" t="s">
        <v>173</v>
      </c>
      <c r="B254" s="24" t="s">
        <v>174</v>
      </c>
      <c r="C254" s="27"/>
      <c r="D254" s="36" t="s">
        <v>252</v>
      </c>
      <c r="E254" s="23" t="s">
        <v>81</v>
      </c>
      <c r="F254" s="34"/>
      <c r="G254" s="34"/>
      <c r="H254" s="23"/>
    </row>
    <row r="255" spans="1:8" x14ac:dyDescent="0.25">
      <c r="F255" s="35" t="s">
        <v>40</v>
      </c>
      <c r="G255" s="35" t="str">
        <f>IF((COUNT(C252:C254)&lt;&gt;COUNT(G252:G254)),"", ROUND(SUM(G252:G254),2))</f>
        <v/>
      </c>
      <c r="H255" s="28" t="str">
        <f>IF((COUNT(C252:C254)&lt;&gt;COUNT(G252:G254)),"Neužpildytos visų objektų kainos", "")</f>
        <v>Neužpildytos visų objektų kainos</v>
      </c>
    </row>
    <row r="256" spans="1:8" x14ac:dyDescent="0.25">
      <c r="D256" s="27" t="s">
        <v>41</v>
      </c>
      <c r="E256" s="25"/>
      <c r="F256" s="35" t="s">
        <v>42</v>
      </c>
      <c r="G256" s="35" t="str">
        <f>IF(OR(G255="",E256=""),"", ROUND(PRODUCT(E256,G255)/100,2))</f>
        <v/>
      </c>
      <c r="H256" s="28" t="str">
        <f>IF(E256="", "Nurodykite taikomą PVM dydį", "")</f>
        <v>Nurodykite taikomą PVM dydį</v>
      </c>
    </row>
    <row r="257" spans="1:8" x14ac:dyDescent="0.25">
      <c r="F257" s="35" t="s">
        <v>43</v>
      </c>
      <c r="G257" s="35">
        <f>IF(ISBLANK(G256), "", ROUND(SUM(G255:G256),2))</f>
        <v>0</v>
      </c>
    </row>
    <row r="259" spans="1:8" ht="45" customHeight="1" x14ac:dyDescent="0.25">
      <c r="A259" s="41" t="s">
        <v>250</v>
      </c>
      <c r="B259" s="41"/>
      <c r="C259" s="41"/>
      <c r="D259" s="41"/>
      <c r="E259" s="41"/>
      <c r="F259" s="41"/>
      <c r="G259" s="41"/>
      <c r="H259" s="41"/>
    </row>
    <row r="260" spans="1:8" x14ac:dyDescent="0.25">
      <c r="A260" s="16" t="s">
        <v>251</v>
      </c>
      <c r="D260" s="29"/>
      <c r="F260" s="30"/>
      <c r="G260" s="30"/>
    </row>
    <row r="261" spans="1:8" x14ac:dyDescent="0.25">
      <c r="D261" s="29"/>
      <c r="F261" s="30"/>
      <c r="G261" s="30"/>
    </row>
    <row r="262" spans="1:8" x14ac:dyDescent="0.25">
      <c r="A262" s="14" t="s">
        <v>175</v>
      </c>
      <c r="B262" s="14" t="s">
        <v>176</v>
      </c>
    </row>
    <row r="264" spans="1:8" x14ac:dyDescent="0.25">
      <c r="A264" s="14" t="s">
        <v>28</v>
      </c>
    </row>
    <row r="265" spans="1:8" ht="45" customHeight="1" x14ac:dyDescent="0.25">
      <c r="A265" s="21" t="s">
        <v>29</v>
      </c>
      <c r="B265" s="21" t="s">
        <v>30</v>
      </c>
      <c r="C265" s="21" t="s">
        <v>246</v>
      </c>
      <c r="D265" s="21" t="s">
        <v>247</v>
      </c>
      <c r="E265" s="21" t="s">
        <v>31</v>
      </c>
      <c r="F265" s="21" t="s">
        <v>248</v>
      </c>
      <c r="G265" s="21" t="s">
        <v>32</v>
      </c>
      <c r="H265" s="21" t="s">
        <v>249</v>
      </c>
    </row>
    <row r="266" spans="1:8" x14ac:dyDescent="0.25">
      <c r="A266" s="22" t="s">
        <v>177</v>
      </c>
      <c r="B266" s="22" t="s">
        <v>178</v>
      </c>
      <c r="C266" s="27"/>
      <c r="D266" s="23"/>
      <c r="E266" s="23"/>
      <c r="F266" s="23"/>
      <c r="G266" s="23"/>
      <c r="H266" s="23"/>
    </row>
    <row r="267" spans="1:8" ht="45.75" customHeight="1" x14ac:dyDescent="0.25">
      <c r="A267" s="24" t="s">
        <v>179</v>
      </c>
      <c r="B267" s="24" t="s">
        <v>178</v>
      </c>
      <c r="C267" s="27">
        <v>10</v>
      </c>
      <c r="D267" s="23"/>
      <c r="E267" s="23" t="s">
        <v>36</v>
      </c>
      <c r="F267" s="33"/>
      <c r="G267" s="34" t="str">
        <f>IF(ISBLANK(F267),"", PRODUCT(C267,F267))</f>
        <v/>
      </c>
      <c r="H267" s="25"/>
    </row>
    <row r="268" spans="1:8" x14ac:dyDescent="0.25">
      <c r="A268" s="24" t="s">
        <v>180</v>
      </c>
      <c r="B268" s="24" t="s">
        <v>181</v>
      </c>
      <c r="C268" s="27"/>
      <c r="D268" s="36" t="s">
        <v>253</v>
      </c>
      <c r="E268" s="23"/>
      <c r="F268" s="34"/>
      <c r="G268" s="34"/>
      <c r="H268" s="23"/>
    </row>
    <row r="269" spans="1:8" ht="30" x14ac:dyDescent="0.25">
      <c r="A269" s="24" t="s">
        <v>182</v>
      </c>
      <c r="B269" s="24" t="s">
        <v>183</v>
      </c>
      <c r="C269" s="27"/>
      <c r="D269" s="36" t="s">
        <v>261</v>
      </c>
      <c r="E269" s="23"/>
      <c r="F269" s="34"/>
      <c r="G269" s="34"/>
      <c r="H269" s="23"/>
    </row>
    <row r="270" spans="1:8" x14ac:dyDescent="0.25">
      <c r="A270" s="24" t="s">
        <v>184</v>
      </c>
      <c r="B270" s="24" t="s">
        <v>185</v>
      </c>
      <c r="C270" s="27"/>
      <c r="D270" s="36" t="s">
        <v>253</v>
      </c>
      <c r="E270" s="23"/>
      <c r="F270" s="34"/>
      <c r="G270" s="34"/>
      <c r="H270" s="23"/>
    </row>
    <row r="271" spans="1:8" x14ac:dyDescent="0.25">
      <c r="A271" s="24" t="s">
        <v>186</v>
      </c>
      <c r="B271" s="24" t="s">
        <v>187</v>
      </c>
      <c r="C271" s="27"/>
      <c r="D271" s="36" t="s">
        <v>253</v>
      </c>
      <c r="E271" s="23"/>
      <c r="F271" s="34"/>
      <c r="G271" s="34"/>
      <c r="H271" s="23"/>
    </row>
    <row r="272" spans="1:8" x14ac:dyDescent="0.25">
      <c r="A272" s="24" t="s">
        <v>188</v>
      </c>
      <c r="B272" s="24" t="s">
        <v>189</v>
      </c>
      <c r="C272" s="27"/>
      <c r="D272" s="36" t="s">
        <v>253</v>
      </c>
      <c r="E272" s="23"/>
      <c r="F272" s="34"/>
      <c r="G272" s="34"/>
      <c r="H272" s="23"/>
    </row>
    <row r="273" spans="1:8" x14ac:dyDescent="0.25">
      <c r="F273" s="35" t="s">
        <v>40</v>
      </c>
      <c r="G273" s="35" t="str">
        <f>IF((COUNT(C267:C272)&lt;&gt;COUNT(G267:G272)),"", ROUND(SUM(G267:G272),2))</f>
        <v/>
      </c>
      <c r="H273" s="28" t="str">
        <f>IF((COUNT(C267:C272)&lt;&gt;COUNT(G267:G272)),"Neužpildytos visų objektų kainos", "")</f>
        <v>Neužpildytos visų objektų kainos</v>
      </c>
    </row>
    <row r="274" spans="1:8" x14ac:dyDescent="0.25">
      <c r="D274" s="27" t="s">
        <v>41</v>
      </c>
      <c r="E274" s="25"/>
      <c r="F274" s="35" t="s">
        <v>42</v>
      </c>
      <c r="G274" s="35" t="str">
        <f>IF(OR(G273="",E274=""),"", ROUND(PRODUCT(E274,G273)/100,2))</f>
        <v/>
      </c>
      <c r="H274" s="28" t="str">
        <f>IF(E274="", "Nurodykite taikomą PVM dydį", "")</f>
        <v>Nurodykite taikomą PVM dydį</v>
      </c>
    </row>
    <row r="275" spans="1:8" x14ac:dyDescent="0.25">
      <c r="F275" s="35" t="s">
        <v>43</v>
      </c>
      <c r="G275" s="35">
        <f>IF(ISBLANK(G274), "", ROUND(SUM(G273:G274),2))</f>
        <v>0</v>
      </c>
    </row>
    <row r="277" spans="1:8" ht="51.75" customHeight="1" x14ac:dyDescent="0.25">
      <c r="A277" s="41" t="s">
        <v>250</v>
      </c>
      <c r="B277" s="41"/>
      <c r="C277" s="41"/>
      <c r="D277" s="41"/>
      <c r="E277" s="41"/>
      <c r="F277" s="41"/>
      <c r="G277" s="41"/>
      <c r="H277" s="41"/>
    </row>
    <row r="278" spans="1:8" x14ac:dyDescent="0.25">
      <c r="A278" s="16" t="s">
        <v>251</v>
      </c>
      <c r="D278" s="29"/>
      <c r="F278" s="30"/>
      <c r="G278" s="30"/>
    </row>
    <row r="279" spans="1:8" x14ac:dyDescent="0.25">
      <c r="D279" s="29"/>
      <c r="F279" s="30"/>
      <c r="G279" s="30"/>
    </row>
    <row r="280" spans="1:8" ht="15.75" customHeight="1" x14ac:dyDescent="0.25">
      <c r="A280" s="14" t="s">
        <v>190</v>
      </c>
      <c r="B280" s="14" t="s">
        <v>191</v>
      </c>
    </row>
    <row r="282" spans="1:8" x14ac:dyDescent="0.25">
      <c r="A282" s="14" t="s">
        <v>28</v>
      </c>
    </row>
    <row r="283" spans="1:8" ht="48" customHeight="1" x14ac:dyDescent="0.25">
      <c r="A283" s="21" t="s">
        <v>29</v>
      </c>
      <c r="B283" s="21" t="s">
        <v>30</v>
      </c>
      <c r="C283" s="21" t="s">
        <v>246</v>
      </c>
      <c r="D283" s="21" t="s">
        <v>247</v>
      </c>
      <c r="E283" s="21" t="s">
        <v>31</v>
      </c>
      <c r="F283" s="21" t="s">
        <v>248</v>
      </c>
      <c r="G283" s="21" t="s">
        <v>32</v>
      </c>
      <c r="H283" s="21" t="s">
        <v>249</v>
      </c>
    </row>
    <row r="284" spans="1:8" x14ac:dyDescent="0.25">
      <c r="A284" s="22" t="s">
        <v>192</v>
      </c>
      <c r="B284" s="22" t="s">
        <v>193</v>
      </c>
      <c r="C284" s="27"/>
      <c r="D284" s="23"/>
      <c r="E284" s="23"/>
      <c r="F284" s="23"/>
      <c r="G284" s="23"/>
      <c r="H284" s="23"/>
    </row>
    <row r="285" spans="1:8" ht="41.25" customHeight="1" x14ac:dyDescent="0.25">
      <c r="A285" s="24" t="s">
        <v>194</v>
      </c>
      <c r="B285" s="24" t="s">
        <v>193</v>
      </c>
      <c r="C285" s="27">
        <v>2</v>
      </c>
      <c r="D285" s="23"/>
      <c r="E285" s="23" t="s">
        <v>36</v>
      </c>
      <c r="F285" s="33"/>
      <c r="G285" s="34" t="str">
        <f>IF(ISBLANK(F285),"", PRODUCT(C285,F285))</f>
        <v/>
      </c>
      <c r="H285" s="25"/>
    </row>
    <row r="286" spans="1:8" x14ac:dyDescent="0.25">
      <c r="A286" s="24" t="s">
        <v>195</v>
      </c>
      <c r="B286" s="24" t="s">
        <v>196</v>
      </c>
      <c r="C286" s="27"/>
      <c r="D286" s="36" t="s">
        <v>253</v>
      </c>
      <c r="E286" s="23"/>
      <c r="F286" s="34"/>
      <c r="G286" s="34"/>
      <c r="H286" s="23"/>
    </row>
    <row r="287" spans="1:8" ht="30" x14ac:dyDescent="0.25">
      <c r="A287" s="24" t="s">
        <v>197</v>
      </c>
      <c r="B287" s="24" t="s">
        <v>198</v>
      </c>
      <c r="C287" s="27"/>
      <c r="D287" s="36" t="s">
        <v>262</v>
      </c>
      <c r="E287" s="23"/>
      <c r="F287" s="34"/>
      <c r="G287" s="34"/>
      <c r="H287" s="23"/>
    </row>
    <row r="288" spans="1:8" x14ac:dyDescent="0.25">
      <c r="F288" s="35" t="s">
        <v>40</v>
      </c>
      <c r="G288" s="35" t="str">
        <f>IF((COUNT(C285:C287)&lt;&gt;COUNT(G285:G287)),"", ROUND(SUM(G285:G287),2))</f>
        <v/>
      </c>
      <c r="H288" s="28" t="str">
        <f>IF((COUNT(C285:C287)&lt;&gt;COUNT(G285:G287)),"Neužpildytos visų objektų kainos", "")</f>
        <v>Neužpildytos visų objektų kainos</v>
      </c>
    </row>
    <row r="289" spans="1:8" x14ac:dyDescent="0.25">
      <c r="D289" s="27" t="s">
        <v>41</v>
      </c>
      <c r="E289" s="25"/>
      <c r="F289" s="35" t="s">
        <v>42</v>
      </c>
      <c r="G289" s="35" t="str">
        <f>IF(OR(G288="",E289=""),"", ROUND(PRODUCT(E289,G288)/100,2))</f>
        <v/>
      </c>
      <c r="H289" s="28" t="str">
        <f>IF(E289="", "Nurodykite taikomą PVM dydį", "")</f>
        <v>Nurodykite taikomą PVM dydį</v>
      </c>
    </row>
    <row r="290" spans="1:8" x14ac:dyDescent="0.25">
      <c r="F290" s="35" t="s">
        <v>43</v>
      </c>
      <c r="G290" s="35">
        <f>IF(ISBLANK(G289), "", ROUND(SUM(G288:G289),2))</f>
        <v>0</v>
      </c>
    </row>
    <row r="292" spans="1:8" ht="45.75" customHeight="1" x14ac:dyDescent="0.25">
      <c r="A292" s="41" t="s">
        <v>250</v>
      </c>
      <c r="B292" s="41"/>
      <c r="C292" s="41"/>
      <c r="D292" s="41"/>
      <c r="E292" s="41"/>
      <c r="F292" s="41"/>
      <c r="G292" s="41"/>
      <c r="H292" s="41"/>
    </row>
    <row r="293" spans="1:8" x14ac:dyDescent="0.25">
      <c r="A293" s="16" t="s">
        <v>251</v>
      </c>
      <c r="D293" s="29"/>
      <c r="F293" s="30"/>
      <c r="G293" s="30"/>
    </row>
    <row r="294" spans="1:8" x14ac:dyDescent="0.25">
      <c r="D294" s="29"/>
      <c r="F294" s="30"/>
      <c r="G294" s="30"/>
    </row>
    <row r="295" spans="1:8" x14ac:dyDescent="0.25">
      <c r="A295" s="14" t="s">
        <v>199</v>
      </c>
      <c r="B295" s="14" t="s">
        <v>200</v>
      </c>
    </row>
    <row r="297" spans="1:8" x14ac:dyDescent="0.25">
      <c r="A297" s="14" t="s">
        <v>28</v>
      </c>
    </row>
    <row r="298" spans="1:8" ht="49.5" customHeight="1" x14ac:dyDescent="0.25">
      <c r="A298" s="21" t="s">
        <v>29</v>
      </c>
      <c r="B298" s="21" t="s">
        <v>30</v>
      </c>
      <c r="C298" s="21" t="s">
        <v>246</v>
      </c>
      <c r="D298" s="21" t="s">
        <v>247</v>
      </c>
      <c r="E298" s="21" t="s">
        <v>31</v>
      </c>
      <c r="F298" s="21" t="s">
        <v>248</v>
      </c>
      <c r="G298" s="21" t="s">
        <v>32</v>
      </c>
      <c r="H298" s="21" t="s">
        <v>249</v>
      </c>
    </row>
    <row r="299" spans="1:8" x14ac:dyDescent="0.25">
      <c r="A299" s="22" t="s">
        <v>201</v>
      </c>
      <c r="B299" s="22" t="s">
        <v>202</v>
      </c>
      <c r="C299" s="27"/>
      <c r="D299" s="23"/>
      <c r="E299" s="23"/>
      <c r="F299" s="23"/>
      <c r="G299" s="23"/>
      <c r="H299" s="23"/>
    </row>
    <row r="300" spans="1:8" ht="51.75" customHeight="1" x14ac:dyDescent="0.25">
      <c r="A300" s="24" t="s">
        <v>203</v>
      </c>
      <c r="B300" s="24" t="s">
        <v>202</v>
      </c>
      <c r="C300" s="27">
        <v>2</v>
      </c>
      <c r="D300" s="23"/>
      <c r="E300" s="23" t="s">
        <v>36</v>
      </c>
      <c r="F300" s="33"/>
      <c r="G300" s="34" t="str">
        <f>IF(ISBLANK(F300),"", PRODUCT(C300,F300))</f>
        <v/>
      </c>
      <c r="H300" s="25"/>
    </row>
    <row r="301" spans="1:8" ht="30" x14ac:dyDescent="0.25">
      <c r="A301" s="24" t="s">
        <v>204</v>
      </c>
      <c r="B301" s="24" t="s">
        <v>205</v>
      </c>
      <c r="C301" s="27"/>
      <c r="D301" s="36" t="s">
        <v>252</v>
      </c>
      <c r="E301" s="23" t="s">
        <v>81</v>
      </c>
      <c r="F301" s="34"/>
      <c r="G301" s="34"/>
      <c r="H301" s="23"/>
    </row>
    <row r="302" spans="1:8" x14ac:dyDescent="0.25">
      <c r="F302" s="35" t="s">
        <v>40</v>
      </c>
      <c r="G302" s="35" t="str">
        <f>IF((COUNT(C300:C301)&lt;&gt;COUNT(G300:G301)),"", ROUND(SUM(G300:G301),2))</f>
        <v/>
      </c>
      <c r="H302" s="28" t="str">
        <f>IF((COUNT(C300:C301)&lt;&gt;COUNT(G300:G301)),"Neužpildytos visų objektų kainos", "")</f>
        <v>Neužpildytos visų objektų kainos</v>
      </c>
    </row>
    <row r="303" spans="1:8" x14ac:dyDescent="0.25">
      <c r="D303" s="27" t="s">
        <v>41</v>
      </c>
      <c r="E303" s="25"/>
      <c r="F303" s="35" t="s">
        <v>42</v>
      </c>
      <c r="G303" s="35" t="str">
        <f>IF(OR(G302="",E303=""),"", ROUND(PRODUCT(E303,G302)/100,2))</f>
        <v/>
      </c>
      <c r="H303" s="28" t="str">
        <f>IF(E303="", "Nurodykite taikomą PVM dydį", "")</f>
        <v>Nurodykite taikomą PVM dydį</v>
      </c>
    </row>
    <row r="304" spans="1:8" x14ac:dyDescent="0.25">
      <c r="F304" s="35" t="s">
        <v>43</v>
      </c>
      <c r="G304" s="35">
        <f>IF(ISBLANK(G303), "", ROUND(SUM(G302:G303),2))</f>
        <v>0</v>
      </c>
    </row>
    <row r="306" spans="1:8" ht="54" customHeight="1" x14ac:dyDescent="0.25">
      <c r="A306" s="41" t="s">
        <v>250</v>
      </c>
      <c r="B306" s="41"/>
      <c r="C306" s="41"/>
      <c r="D306" s="41"/>
      <c r="E306" s="41"/>
      <c r="F306" s="41"/>
      <c r="G306" s="41"/>
      <c r="H306" s="41"/>
    </row>
    <row r="307" spans="1:8" x14ac:dyDescent="0.25">
      <c r="A307" s="16" t="s">
        <v>251</v>
      </c>
      <c r="D307" s="29"/>
      <c r="F307" s="30"/>
      <c r="G307" s="30"/>
    </row>
    <row r="308" spans="1:8" x14ac:dyDescent="0.25">
      <c r="D308" s="29"/>
      <c r="F308" s="30"/>
      <c r="G308" s="30"/>
    </row>
    <row r="309" spans="1:8" x14ac:dyDescent="0.25">
      <c r="A309" s="14" t="s">
        <v>206</v>
      </c>
      <c r="B309" s="14" t="s">
        <v>207</v>
      </c>
    </row>
    <row r="311" spans="1:8" x14ac:dyDescent="0.25">
      <c r="A311" s="14" t="s">
        <v>28</v>
      </c>
    </row>
    <row r="312" spans="1:8" ht="43.5" customHeight="1" x14ac:dyDescent="0.25">
      <c r="A312" s="21" t="s">
        <v>29</v>
      </c>
      <c r="B312" s="21" t="s">
        <v>30</v>
      </c>
      <c r="C312" s="21" t="s">
        <v>246</v>
      </c>
      <c r="D312" s="21" t="s">
        <v>247</v>
      </c>
      <c r="E312" s="21" t="s">
        <v>31</v>
      </c>
      <c r="F312" s="21" t="s">
        <v>248</v>
      </c>
      <c r="G312" s="21" t="s">
        <v>32</v>
      </c>
      <c r="H312" s="21" t="s">
        <v>249</v>
      </c>
    </row>
    <row r="313" spans="1:8" x14ac:dyDescent="0.25">
      <c r="A313" s="22" t="s">
        <v>208</v>
      </c>
      <c r="B313" s="22" t="s">
        <v>209</v>
      </c>
      <c r="C313" s="27"/>
      <c r="D313" s="23"/>
      <c r="E313" s="23"/>
      <c r="F313" s="23"/>
      <c r="G313" s="23"/>
      <c r="H313" s="23"/>
    </row>
    <row r="314" spans="1:8" ht="55.5" customHeight="1" x14ac:dyDescent="0.25">
      <c r="A314" s="24" t="s">
        <v>210</v>
      </c>
      <c r="B314" s="24" t="s">
        <v>211</v>
      </c>
      <c r="C314" s="27">
        <v>2</v>
      </c>
      <c r="D314" s="23"/>
      <c r="E314" s="23" t="s">
        <v>36</v>
      </c>
      <c r="F314" s="33"/>
      <c r="G314" s="34" t="str">
        <f>IF(ISBLANK(F314),"", PRODUCT(C314,F314))</f>
        <v/>
      </c>
      <c r="H314" s="25"/>
    </row>
    <row r="315" spans="1:8" x14ac:dyDescent="0.25">
      <c r="A315" s="24" t="s">
        <v>212</v>
      </c>
      <c r="B315" s="24" t="s">
        <v>213</v>
      </c>
      <c r="C315" s="27"/>
      <c r="D315" s="36" t="s">
        <v>253</v>
      </c>
      <c r="E315" s="23"/>
      <c r="F315" s="34"/>
      <c r="G315" s="34"/>
      <c r="H315" s="23"/>
    </row>
    <row r="316" spans="1:8" x14ac:dyDescent="0.25">
      <c r="A316" s="24" t="s">
        <v>214</v>
      </c>
      <c r="B316" s="24" t="s">
        <v>215</v>
      </c>
      <c r="C316" s="27"/>
      <c r="D316" s="36" t="s">
        <v>253</v>
      </c>
      <c r="E316" s="23"/>
      <c r="F316" s="34"/>
      <c r="G316" s="34"/>
      <c r="H316" s="23"/>
    </row>
    <row r="317" spans="1:8" x14ac:dyDescent="0.25">
      <c r="A317" s="24" t="s">
        <v>216</v>
      </c>
      <c r="B317" s="24" t="s">
        <v>217</v>
      </c>
      <c r="C317" s="27"/>
      <c r="D317" s="36" t="s">
        <v>253</v>
      </c>
      <c r="E317" s="23"/>
      <c r="F317" s="34"/>
      <c r="G317" s="34"/>
      <c r="H317" s="23"/>
    </row>
    <row r="318" spans="1:8" x14ac:dyDescent="0.25">
      <c r="F318" s="35" t="s">
        <v>40</v>
      </c>
      <c r="G318" s="35" t="str">
        <f>IF((COUNT(C314:C317)&lt;&gt;COUNT(G314:G317)),"", ROUND(SUM(G314:G317),2))</f>
        <v/>
      </c>
      <c r="H318" s="28" t="str">
        <f>IF((COUNT(C314:C317)&lt;&gt;COUNT(G314:G317)),"Neužpildytos visų objektų kainos", "")</f>
        <v>Neužpildytos visų objektų kainos</v>
      </c>
    </row>
    <row r="319" spans="1:8" x14ac:dyDescent="0.25">
      <c r="D319" s="27" t="s">
        <v>41</v>
      </c>
      <c r="E319" s="25"/>
      <c r="F319" s="35" t="s">
        <v>42</v>
      </c>
      <c r="G319" s="35" t="str">
        <f>IF(OR(G318="",E319=""),"", ROUND(PRODUCT(E319,G318)/100,2))</f>
        <v/>
      </c>
      <c r="H319" s="28" t="str">
        <f>IF(E319="", "Nurodykite taikomą PVM dydį", "")</f>
        <v>Nurodykite taikomą PVM dydį</v>
      </c>
    </row>
    <row r="320" spans="1:8" x14ac:dyDescent="0.25">
      <c r="F320" s="35" t="s">
        <v>43</v>
      </c>
      <c r="G320" s="35">
        <f>IF(ISBLANK(G319), "", ROUND(SUM(G318:G319),2))</f>
        <v>0</v>
      </c>
    </row>
    <row r="322" spans="1:8" ht="51.75" customHeight="1" x14ac:dyDescent="0.25">
      <c r="A322" s="41" t="s">
        <v>250</v>
      </c>
      <c r="B322" s="41"/>
      <c r="C322" s="41"/>
      <c r="D322" s="41"/>
      <c r="E322" s="41"/>
      <c r="F322" s="41"/>
      <c r="G322" s="41"/>
      <c r="H322" s="41"/>
    </row>
    <row r="323" spans="1:8" x14ac:dyDescent="0.25">
      <c r="A323" s="16" t="s">
        <v>251</v>
      </c>
      <c r="D323" s="29"/>
      <c r="F323" s="30"/>
      <c r="G323" s="30"/>
    </row>
  </sheetData>
  <mergeCells count="46">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107:H107"/>
    <mergeCell ref="A124:H124"/>
    <mergeCell ref="A139:H139"/>
    <mergeCell ref="A154:H154"/>
    <mergeCell ref="A44:H44"/>
    <mergeCell ref="A59:H59"/>
    <mergeCell ref="A77:H77"/>
    <mergeCell ref="A93:H93"/>
    <mergeCell ref="A168:H168"/>
    <mergeCell ref="A183:H183"/>
    <mergeCell ref="A198:H198"/>
    <mergeCell ref="A212:H212"/>
    <mergeCell ref="A228:H228"/>
    <mergeCell ref="A322:H322"/>
    <mergeCell ref="A244:H244"/>
    <mergeCell ref="A259:H259"/>
    <mergeCell ref="A277:H277"/>
    <mergeCell ref="A292:H292"/>
    <mergeCell ref="A306:H30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heetViews>
  <sheetFormatPr defaultColWidth="10.875" defaultRowHeight="15" x14ac:dyDescent="0.25"/>
  <cols>
    <col min="1" max="1" width="13.875" style="5" customWidth="1"/>
    <col min="2" max="2" width="10.875" style="5" customWidth="1"/>
    <col min="3" max="16384" width="10.875" style="5"/>
  </cols>
  <sheetData>
    <row r="2" spans="1:11" x14ac:dyDescent="0.25">
      <c r="A2" s="57" t="s">
        <v>218</v>
      </c>
      <c r="B2" s="58"/>
      <c r="C2" s="58"/>
      <c r="D2" s="58"/>
      <c r="E2" s="58"/>
      <c r="F2" s="58"/>
      <c r="G2" s="58"/>
      <c r="H2" s="58"/>
      <c r="I2" s="58"/>
      <c r="J2" s="58"/>
      <c r="K2" s="58"/>
    </row>
    <row r="3" spans="1:11" x14ac:dyDescent="0.25">
      <c r="A3" s="58"/>
      <c r="B3" s="58"/>
      <c r="C3" s="58"/>
      <c r="D3" s="58"/>
      <c r="E3" s="58"/>
      <c r="F3" s="58"/>
      <c r="G3" s="58"/>
      <c r="H3" s="58"/>
      <c r="I3" s="58"/>
      <c r="J3" s="58"/>
      <c r="K3" s="58"/>
    </row>
    <row r="4" spans="1:11" ht="15.95" customHeight="1" thickBot="1" x14ac:dyDescent="0.3">
      <c r="A4" s="1"/>
      <c r="B4" s="1"/>
      <c r="C4" s="1"/>
      <c r="D4" s="1"/>
      <c r="E4" s="1"/>
      <c r="F4" s="1"/>
      <c r="G4" s="1"/>
      <c r="H4" s="1"/>
      <c r="I4" s="1"/>
      <c r="J4" s="1"/>
    </row>
    <row r="5" spans="1:11" ht="48" customHeight="1" x14ac:dyDescent="0.25">
      <c r="A5" s="86" t="s">
        <v>219</v>
      </c>
      <c r="B5" s="70"/>
      <c r="C5" s="68" t="s">
        <v>220</v>
      </c>
      <c r="D5" s="69"/>
      <c r="E5" s="70"/>
      <c r="F5" s="68" t="s">
        <v>221</v>
      </c>
      <c r="G5" s="69"/>
      <c r="H5" s="70"/>
      <c r="I5" s="68" t="s">
        <v>222</v>
      </c>
      <c r="J5" s="70"/>
      <c r="K5" s="2" t="s">
        <v>223</v>
      </c>
    </row>
    <row r="6" spans="1:11" ht="48.95" customHeight="1" x14ac:dyDescent="0.25">
      <c r="A6" s="62"/>
      <c r="B6" s="61"/>
      <c r="C6" s="63"/>
      <c r="D6" s="60"/>
      <c r="E6" s="61"/>
      <c r="F6" s="63"/>
      <c r="G6" s="60"/>
      <c r="H6" s="61"/>
      <c r="I6" s="63"/>
      <c r="J6" s="61"/>
      <c r="K6" s="7"/>
    </row>
    <row r="7" spans="1:11" ht="48.95" customHeight="1" x14ac:dyDescent="0.25">
      <c r="A7" s="62"/>
      <c r="B7" s="61"/>
      <c r="C7" s="63"/>
      <c r="D7" s="60"/>
      <c r="E7" s="61"/>
      <c r="F7" s="63"/>
      <c r="G7" s="60"/>
      <c r="H7" s="61"/>
      <c r="I7" s="63"/>
      <c r="J7" s="61"/>
      <c r="K7" s="7"/>
    </row>
    <row r="8" spans="1:11" ht="48.95" customHeight="1" x14ac:dyDescent="0.25">
      <c r="A8" s="62"/>
      <c r="B8" s="61"/>
      <c r="C8" s="63"/>
      <c r="D8" s="60"/>
      <c r="E8" s="61"/>
      <c r="F8" s="63"/>
      <c r="G8" s="60"/>
      <c r="H8" s="61"/>
      <c r="I8" s="63"/>
      <c r="J8" s="61"/>
      <c r="K8" s="7"/>
    </row>
    <row r="9" spans="1:11" ht="48.95" customHeight="1" x14ac:dyDescent="0.25">
      <c r="A9" s="62"/>
      <c r="B9" s="61"/>
      <c r="C9" s="63"/>
      <c r="D9" s="60"/>
      <c r="E9" s="61"/>
      <c r="F9" s="63"/>
      <c r="G9" s="60"/>
      <c r="H9" s="61"/>
      <c r="I9" s="63"/>
      <c r="J9" s="61"/>
      <c r="K9" s="7"/>
    </row>
    <row r="10" spans="1:11" ht="48.95" customHeight="1" x14ac:dyDescent="0.25">
      <c r="A10" s="62"/>
      <c r="B10" s="61"/>
      <c r="C10" s="63"/>
      <c r="D10" s="60"/>
      <c r="E10" s="61"/>
      <c r="F10" s="63"/>
      <c r="G10" s="60"/>
      <c r="H10" s="61"/>
      <c r="I10" s="63"/>
      <c r="J10" s="61"/>
      <c r="K10" s="7"/>
    </row>
    <row r="11" spans="1:11" ht="48.95" customHeight="1" x14ac:dyDescent="0.25">
      <c r="A11" s="62"/>
      <c r="B11" s="61"/>
      <c r="C11" s="63"/>
      <c r="D11" s="60"/>
      <c r="E11" s="61"/>
      <c r="F11" s="63"/>
      <c r="G11" s="60"/>
      <c r="H11" s="61"/>
      <c r="I11" s="63"/>
      <c r="J11" s="61"/>
      <c r="K11" s="7"/>
    </row>
    <row r="12" spans="1:11" ht="48.95" customHeight="1" x14ac:dyDescent="0.25">
      <c r="A12" s="62"/>
      <c r="B12" s="61"/>
      <c r="C12" s="63"/>
      <c r="D12" s="60"/>
      <c r="E12" s="61"/>
      <c r="F12" s="63"/>
      <c r="G12" s="60"/>
      <c r="H12" s="61"/>
      <c r="I12" s="63"/>
      <c r="J12" s="61"/>
      <c r="K12" s="7"/>
    </row>
    <row r="13" spans="1:11" ht="48.95" customHeight="1" x14ac:dyDescent="0.25">
      <c r="A13" s="62"/>
      <c r="B13" s="61"/>
      <c r="C13" s="63"/>
      <c r="D13" s="60"/>
      <c r="E13" s="61"/>
      <c r="F13" s="63"/>
      <c r="G13" s="60"/>
      <c r="H13" s="61"/>
      <c r="I13" s="63"/>
      <c r="J13" s="61"/>
      <c r="K13" s="7"/>
    </row>
    <row r="14" spans="1:11" ht="48.95" customHeight="1" x14ac:dyDescent="0.25">
      <c r="A14" s="62"/>
      <c r="B14" s="61"/>
      <c r="C14" s="63"/>
      <c r="D14" s="60"/>
      <c r="E14" s="61"/>
      <c r="F14" s="63"/>
      <c r="G14" s="60"/>
      <c r="H14" s="61"/>
      <c r="I14" s="63"/>
      <c r="J14" s="61"/>
      <c r="K14" s="7"/>
    </row>
    <row r="15" spans="1:11" ht="48" customHeight="1" thickBot="1" x14ac:dyDescent="0.3">
      <c r="A15" s="88"/>
      <c r="B15" s="76"/>
      <c r="C15" s="81"/>
      <c r="D15" s="75"/>
      <c r="E15" s="76"/>
      <c r="F15" s="81"/>
      <c r="G15" s="75"/>
      <c r="H15" s="76"/>
      <c r="I15" s="81"/>
      <c r="J15" s="76"/>
      <c r="K15" s="8"/>
    </row>
    <row r="16" spans="1:11" ht="18.95" customHeight="1" x14ac:dyDescent="0.25">
      <c r="A16" s="3"/>
      <c r="B16" s="3"/>
      <c r="C16" s="3"/>
      <c r="D16" s="3"/>
      <c r="E16" s="3"/>
      <c r="F16" s="3"/>
      <c r="G16" s="3"/>
      <c r="H16" s="3"/>
      <c r="I16" s="3"/>
      <c r="J16" s="3"/>
      <c r="K16" s="4"/>
    </row>
    <row r="17" spans="1:11" ht="48.95" customHeight="1" x14ac:dyDescent="0.25">
      <c r="A17" s="85" t="s">
        <v>224</v>
      </c>
      <c r="B17" s="58"/>
      <c r="C17" s="58"/>
      <c r="D17" s="58"/>
      <c r="E17" s="58"/>
      <c r="F17" s="58"/>
      <c r="G17" s="58"/>
      <c r="H17" s="58"/>
      <c r="I17" s="58"/>
      <c r="J17" s="58"/>
      <c r="K17" s="58"/>
    </row>
    <row r="18" spans="1:11" ht="15.95" customHeight="1" thickBot="1" x14ac:dyDescent="0.3">
      <c r="A18" s="3"/>
      <c r="B18" s="3"/>
      <c r="C18" s="3"/>
      <c r="D18" s="3"/>
      <c r="E18" s="3"/>
      <c r="F18" s="3"/>
      <c r="G18" s="3"/>
      <c r="H18" s="3"/>
      <c r="I18" s="3"/>
      <c r="J18" s="3"/>
      <c r="K18" s="4"/>
    </row>
    <row r="19" spans="1:11" ht="48.95" customHeight="1" x14ac:dyDescent="0.25">
      <c r="A19" s="86" t="s">
        <v>30</v>
      </c>
      <c r="B19" s="70"/>
      <c r="C19" s="68" t="s">
        <v>220</v>
      </c>
      <c r="D19" s="69"/>
      <c r="E19" s="70"/>
      <c r="F19" s="68" t="s">
        <v>225</v>
      </c>
      <c r="G19" s="69"/>
      <c r="H19" s="70"/>
      <c r="I19" s="87" t="s">
        <v>222</v>
      </c>
      <c r="J19" s="84"/>
      <c r="K19" s="4"/>
    </row>
    <row r="20" spans="1:11" ht="48.95" customHeight="1" x14ac:dyDescent="0.25">
      <c r="A20" s="62"/>
      <c r="B20" s="61"/>
      <c r="C20" s="63"/>
      <c r="D20" s="60"/>
      <c r="E20" s="61"/>
      <c r="F20" s="63"/>
      <c r="G20" s="60"/>
      <c r="H20" s="61"/>
      <c r="I20" s="67"/>
      <c r="J20" s="66"/>
      <c r="K20" s="4"/>
    </row>
    <row r="21" spans="1:11" ht="48.95" customHeight="1" x14ac:dyDescent="0.25">
      <c r="A21" s="62"/>
      <c r="B21" s="61"/>
      <c r="C21" s="63"/>
      <c r="D21" s="60"/>
      <c r="E21" s="61"/>
      <c r="F21" s="63"/>
      <c r="G21" s="60"/>
      <c r="H21" s="61"/>
      <c r="I21" s="67"/>
      <c r="J21" s="66"/>
      <c r="K21" s="4"/>
    </row>
    <row r="22" spans="1:11" ht="48.95" customHeight="1" x14ac:dyDescent="0.25">
      <c r="A22" s="62"/>
      <c r="B22" s="61"/>
      <c r="C22" s="63"/>
      <c r="D22" s="60"/>
      <c r="E22" s="61"/>
      <c r="F22" s="63"/>
      <c r="G22" s="60"/>
      <c r="H22" s="61"/>
      <c r="I22" s="67"/>
      <c r="J22" s="66"/>
      <c r="K22" s="4"/>
    </row>
    <row r="23" spans="1:11" ht="48.95" customHeight="1" x14ac:dyDescent="0.25">
      <c r="A23" s="62"/>
      <c r="B23" s="61"/>
      <c r="C23" s="63"/>
      <c r="D23" s="60"/>
      <c r="E23" s="61"/>
      <c r="F23" s="63"/>
      <c r="G23" s="60"/>
      <c r="H23" s="61"/>
      <c r="I23" s="67"/>
      <c r="J23" s="66"/>
      <c r="K23" s="4"/>
    </row>
    <row r="24" spans="1:11" ht="48.95" customHeight="1" x14ac:dyDescent="0.25">
      <c r="A24" s="62"/>
      <c r="B24" s="61"/>
      <c r="C24" s="63"/>
      <c r="D24" s="60"/>
      <c r="E24" s="61"/>
      <c r="F24" s="63"/>
      <c r="G24" s="60"/>
      <c r="H24" s="61"/>
      <c r="I24" s="67"/>
      <c r="J24" s="66"/>
      <c r="K24" s="4"/>
    </row>
    <row r="25" spans="1:11" ht="48.95" customHeight="1" x14ac:dyDescent="0.25">
      <c r="A25" s="62"/>
      <c r="B25" s="61"/>
      <c r="C25" s="63"/>
      <c r="D25" s="60"/>
      <c r="E25" s="61"/>
      <c r="F25" s="63"/>
      <c r="G25" s="60"/>
      <c r="H25" s="61"/>
      <c r="I25" s="67"/>
      <c r="J25" s="66"/>
      <c r="K25" s="4"/>
    </row>
    <row r="26" spans="1:11" ht="48.95" customHeight="1" x14ac:dyDescent="0.25">
      <c r="A26" s="62"/>
      <c r="B26" s="61"/>
      <c r="C26" s="63"/>
      <c r="D26" s="60"/>
      <c r="E26" s="61"/>
      <c r="F26" s="63"/>
      <c r="G26" s="60"/>
      <c r="H26" s="61"/>
      <c r="I26" s="67"/>
      <c r="J26" s="66"/>
      <c r="K26" s="4"/>
    </row>
    <row r="27" spans="1:11" ht="48.95" customHeight="1" x14ac:dyDescent="0.25">
      <c r="A27" s="62"/>
      <c r="B27" s="61"/>
      <c r="C27" s="63"/>
      <c r="D27" s="60"/>
      <c r="E27" s="61"/>
      <c r="F27" s="63"/>
      <c r="G27" s="60"/>
      <c r="H27" s="61"/>
      <c r="I27" s="67"/>
      <c r="J27" s="66"/>
      <c r="K27" s="4"/>
    </row>
    <row r="28" spans="1:11" ht="48.95" customHeight="1" x14ac:dyDescent="0.25">
      <c r="A28" s="62"/>
      <c r="B28" s="61"/>
      <c r="C28" s="63"/>
      <c r="D28" s="60"/>
      <c r="E28" s="61"/>
      <c r="F28" s="63"/>
      <c r="G28" s="60"/>
      <c r="H28" s="61"/>
      <c r="I28" s="67"/>
      <c r="J28" s="66"/>
      <c r="K28" s="4"/>
    </row>
    <row r="29" spans="1:11" ht="48.95" customHeight="1" x14ac:dyDescent="0.25">
      <c r="A29" s="62"/>
      <c r="B29" s="61"/>
      <c r="C29" s="63"/>
      <c r="D29" s="60"/>
      <c r="E29" s="61"/>
      <c r="F29" s="63"/>
      <c r="G29" s="60"/>
      <c r="H29" s="61"/>
      <c r="I29" s="67"/>
      <c r="J29" s="66"/>
      <c r="K29" s="4"/>
    </row>
    <row r="31" spans="1:11" ht="33" customHeight="1" x14ac:dyDescent="0.25">
      <c r="A31" s="73"/>
      <c r="B31" s="58"/>
      <c r="C31" s="58"/>
      <c r="D31" s="58"/>
      <c r="E31" s="58"/>
      <c r="F31" s="58"/>
      <c r="G31" s="58"/>
      <c r="H31" s="58"/>
      <c r="I31" s="58"/>
      <c r="J31" s="58"/>
    </row>
    <row r="33" spans="1:10" ht="15.95" customHeight="1" x14ac:dyDescent="0.25">
      <c r="A33" s="72" t="s">
        <v>226</v>
      </c>
      <c r="B33" s="58"/>
      <c r="C33" s="58"/>
      <c r="D33" s="58"/>
      <c r="E33" s="58"/>
      <c r="F33" s="58"/>
      <c r="G33" s="58"/>
      <c r="H33" s="58"/>
      <c r="I33" s="58"/>
      <c r="J33" s="58"/>
    </row>
    <row r="34" spans="1:10" ht="15.95" customHeight="1" thickBot="1" x14ac:dyDescent="0.3"/>
    <row r="35" spans="1:10" ht="15.95" customHeight="1" x14ac:dyDescent="0.25">
      <c r="A35" s="6" t="s">
        <v>29</v>
      </c>
      <c r="B35" s="82" t="s">
        <v>227</v>
      </c>
      <c r="C35" s="69"/>
      <c r="D35" s="69"/>
      <c r="E35" s="69"/>
      <c r="F35" s="69"/>
      <c r="G35" s="70"/>
      <c r="H35" s="83" t="s">
        <v>228</v>
      </c>
      <c r="I35" s="69"/>
      <c r="J35" s="84"/>
    </row>
    <row r="36" spans="1:10" ht="48" customHeight="1" x14ac:dyDescent="0.25">
      <c r="A36" s="9" t="s">
        <v>229</v>
      </c>
      <c r="B36" s="64" t="s">
        <v>230</v>
      </c>
      <c r="C36" s="60"/>
      <c r="D36" s="60"/>
      <c r="E36" s="60"/>
      <c r="F36" s="60"/>
      <c r="G36" s="61"/>
      <c r="H36" s="65"/>
      <c r="I36" s="60"/>
      <c r="J36" s="66"/>
    </row>
    <row r="37" spans="1:10" ht="48" customHeight="1" x14ac:dyDescent="0.25">
      <c r="A37" s="9" t="s">
        <v>231</v>
      </c>
      <c r="B37" s="64" t="s">
        <v>232</v>
      </c>
      <c r="C37" s="60"/>
      <c r="D37" s="60"/>
      <c r="E37" s="60"/>
      <c r="F37" s="60"/>
      <c r="G37" s="61"/>
      <c r="H37" s="65"/>
      <c r="I37" s="60"/>
      <c r="J37" s="66"/>
    </row>
    <row r="38" spans="1:10" ht="48" customHeight="1" x14ac:dyDescent="0.25">
      <c r="A38" s="9" t="s">
        <v>233</v>
      </c>
      <c r="B38" s="64" t="s">
        <v>234</v>
      </c>
      <c r="C38" s="60"/>
      <c r="D38" s="60"/>
      <c r="E38" s="60"/>
      <c r="F38" s="60"/>
      <c r="G38" s="61"/>
      <c r="H38" s="65"/>
      <c r="I38" s="60"/>
      <c r="J38" s="66"/>
    </row>
    <row r="39" spans="1:10" ht="48" customHeight="1" x14ac:dyDescent="0.25">
      <c r="A39" s="9" t="s">
        <v>235</v>
      </c>
      <c r="B39" s="64" t="s">
        <v>236</v>
      </c>
      <c r="C39" s="60"/>
      <c r="D39" s="60"/>
      <c r="E39" s="60"/>
      <c r="F39" s="60"/>
      <c r="G39" s="61"/>
      <c r="H39" s="65"/>
      <c r="I39" s="60"/>
      <c r="J39" s="66"/>
    </row>
    <row r="40" spans="1:10" ht="48" customHeight="1" x14ac:dyDescent="0.25">
      <c r="A40" s="9" t="s">
        <v>237</v>
      </c>
      <c r="B40" s="64" t="s">
        <v>238</v>
      </c>
      <c r="C40" s="60"/>
      <c r="D40" s="60"/>
      <c r="E40" s="60"/>
      <c r="F40" s="60"/>
      <c r="G40" s="61"/>
      <c r="H40" s="65"/>
      <c r="I40" s="60"/>
      <c r="J40" s="66"/>
    </row>
    <row r="41" spans="1:10" ht="48" customHeight="1" x14ac:dyDescent="0.25">
      <c r="A41" s="9" t="s">
        <v>239</v>
      </c>
      <c r="B41" s="64" t="s">
        <v>240</v>
      </c>
      <c r="C41" s="60"/>
      <c r="D41" s="60"/>
      <c r="E41" s="60"/>
      <c r="F41" s="60"/>
      <c r="G41" s="61"/>
      <c r="H41" s="65"/>
      <c r="I41" s="60"/>
      <c r="J41" s="66"/>
    </row>
    <row r="42" spans="1:10" ht="48" customHeight="1" x14ac:dyDescent="0.25">
      <c r="A42" s="10"/>
      <c r="B42" s="59"/>
      <c r="C42" s="60"/>
      <c r="D42" s="60"/>
      <c r="E42" s="60"/>
      <c r="F42" s="60"/>
      <c r="G42" s="61"/>
      <c r="H42" s="65"/>
      <c r="I42" s="60"/>
      <c r="J42" s="66"/>
    </row>
    <row r="43" spans="1:10" ht="48" customHeight="1" x14ac:dyDescent="0.25">
      <c r="A43" s="10"/>
      <c r="B43" s="59"/>
      <c r="C43" s="60"/>
      <c r="D43" s="60"/>
      <c r="E43" s="60"/>
      <c r="F43" s="60"/>
      <c r="G43" s="61"/>
      <c r="H43" s="65"/>
      <c r="I43" s="60"/>
      <c r="J43" s="66"/>
    </row>
    <row r="44" spans="1:10" ht="48" customHeight="1" x14ac:dyDescent="0.25">
      <c r="A44" s="10"/>
      <c r="B44" s="59"/>
      <c r="C44" s="60"/>
      <c r="D44" s="60"/>
      <c r="E44" s="60"/>
      <c r="F44" s="60"/>
      <c r="G44" s="61"/>
      <c r="H44" s="65"/>
      <c r="I44" s="60"/>
      <c r="J44" s="66"/>
    </row>
    <row r="45" spans="1:10" ht="48" customHeight="1" x14ac:dyDescent="0.25">
      <c r="A45" s="10"/>
      <c r="B45" s="59"/>
      <c r="C45" s="60"/>
      <c r="D45" s="60"/>
      <c r="E45" s="60"/>
      <c r="F45" s="60"/>
      <c r="G45" s="61"/>
      <c r="H45" s="65"/>
      <c r="I45" s="60"/>
      <c r="J45" s="66"/>
    </row>
    <row r="46" spans="1:10" ht="48.95" customHeight="1" thickBot="1" x14ac:dyDescent="0.3">
      <c r="A46" s="11"/>
      <c r="B46" s="74"/>
      <c r="C46" s="75"/>
      <c r="D46" s="75"/>
      <c r="E46" s="75"/>
      <c r="F46" s="75"/>
      <c r="G46" s="76"/>
      <c r="H46" s="77"/>
      <c r="I46" s="78"/>
      <c r="J46" s="79"/>
    </row>
    <row r="48" spans="1:10" ht="102" customHeight="1" x14ac:dyDescent="0.25">
      <c r="A48" s="73" t="s">
        <v>241</v>
      </c>
      <c r="B48" s="58"/>
      <c r="C48" s="58"/>
      <c r="D48" s="58"/>
      <c r="E48" s="58"/>
      <c r="F48" s="58"/>
      <c r="G48" s="58"/>
      <c r="H48" s="58"/>
      <c r="I48" s="58"/>
      <c r="J48" s="58"/>
    </row>
    <row r="51" spans="1:10" x14ac:dyDescent="0.25">
      <c r="A51" s="80" t="s">
        <v>242</v>
      </c>
      <c r="B51" s="58"/>
      <c r="C51" s="58"/>
      <c r="D51" s="58"/>
      <c r="E51" s="71"/>
      <c r="F51" s="58"/>
      <c r="G51" s="58"/>
      <c r="H51" s="58"/>
      <c r="I51" s="58"/>
      <c r="J51" s="58"/>
    </row>
    <row r="53" spans="1:10" x14ac:dyDescent="0.25">
      <c r="A53" s="80" t="s">
        <v>243</v>
      </c>
      <c r="B53" s="58"/>
      <c r="C53" s="58"/>
      <c r="D53" s="58"/>
      <c r="E53" s="71"/>
      <c r="F53" s="58"/>
      <c r="G53" s="58"/>
      <c r="H53" s="58"/>
      <c r="I53" s="58"/>
      <c r="J53" s="58"/>
    </row>
    <row r="100" spans="1:1" ht="15.75" x14ac:dyDescent="0.25">
      <c r="A100" t="s">
        <v>244</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Jūratė Žėkienė</cp:lastModifiedBy>
  <dcterms:created xsi:type="dcterms:W3CDTF">2023-04-04T12:16:45Z</dcterms:created>
  <dcterms:modified xsi:type="dcterms:W3CDTF">2025-12-17T09:00:18Z</dcterms:modified>
</cp:coreProperties>
</file>