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66925"/>
  <xr:revisionPtr revIDLastSave="30" documentId="13_ncr:1_{A8A31964-6CF5-4C34-A612-6FCD127F2354}" xr6:coauthVersionLast="47" xr6:coauthVersionMax="47" xr10:uidLastSave="{B0BAF28A-9CB5-4CBD-9F13-C0A83EC799E0}"/>
  <bookViews>
    <workbookView xWindow="-120" yWindow="-120" windowWidth="29040" windowHeight="15720" firstSheet="2" activeTab="5" xr2:uid="{00000000-000D-0000-FFFF-FFFF00000000}"/>
  </bookViews>
  <sheets>
    <sheet name="Vertinimo sąlygos" sheetId="22" r:id="rId1"/>
    <sheet name="Vertinimo tvarka" sheetId="23" r:id="rId2"/>
    <sheet name="Pasiūlymas" sheetId="24" r:id="rId3"/>
    <sheet name="Subtiekėjai ir priedai" sheetId="2" r:id="rId4"/>
    <sheet name="Specialieji reikalavimai" sheetId="9" r:id="rId5"/>
    <sheet name="TS" sheetId="20" r:id="rId6"/>
    <sheet name="Pasiūlymų suvestinė_Bendra" sheetId="25" r:id="rId7"/>
    <sheet name="Pasiūlymų vertinimo rezultatai" sheetId="26"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0" l="1"/>
  <c r="B3" i="26"/>
  <c r="D3" i="26"/>
  <c r="D7" i="26"/>
  <c r="D8" i="26"/>
  <c r="D6" i="26"/>
  <c r="C7" i="26"/>
  <c r="C8" i="26"/>
  <c r="C6" i="26"/>
  <c r="C9" i="26"/>
  <c r="D9" i="26"/>
  <c r="B9" i="26"/>
  <c r="B7" i="26"/>
  <c r="B8" i="26"/>
  <c r="B6" i="26"/>
  <c r="C37" i="24"/>
  <c r="C38" i="24"/>
  <c r="C36" i="24"/>
  <c r="G30" i="24" l="1"/>
  <c r="H30" i="24" s="1"/>
  <c r="H18" i="23"/>
  <c r="H17" i="23"/>
  <c r="H16" i="23"/>
  <c r="B5" i="26" l="1"/>
  <c r="D5" i="26"/>
  <c r="C5" i="26"/>
  <c r="B4" i="26"/>
  <c r="D4" i="26"/>
  <c r="C4" i="26"/>
  <c r="C10" i="26" l="1"/>
  <c r="D10" i="26"/>
  <c r="B10" i="26"/>
  <c r="B11" i="26" s="1"/>
  <c r="C11" i="26" l="1"/>
  <c r="D11" i="26"/>
</calcChain>
</file>

<file path=xl/sharedStrings.xml><?xml version="1.0" encoding="utf-8"?>
<sst xmlns="http://schemas.openxmlformats.org/spreadsheetml/2006/main" count="215" uniqueCount="193">
  <si>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</si>
  <si>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</si>
  <si>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</si>
  <si>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</si>
  <si>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</si>
  <si>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</si>
  <si>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</si>
  <si>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</si>
  <si>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</si>
  <si>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</si>
  <si>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</si>
  <si>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</si>
  <si>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</si>
  <si>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</si>
  <si>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</si>
  <si>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</si>
  <si>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</si>
  <si>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</si>
  <si>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</si>
  <si>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</si>
  <si>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</si>
  <si>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</si>
  <si>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</si>
  <si>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</si>
  <si>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</si>
  <si>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</si>
  <si>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</si>
  <si>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</si>
  <si>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</si>
  <si>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</si>
  <si>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</si>
  <si>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</si>
  <si>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</si>
  <si>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</si>
  <si>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</si>
  <si>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</si>
  <si>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</si>
  <si>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</si>
  <si>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</si>
  <si>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</si>
  <si>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</si>
  <si>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</si>
  <si>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</si>
  <si>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</si>
  <si>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</si>
  <si>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</si>
  <si>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</si>
  <si>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</si>
  <si>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</si>
  <si>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</si>
  <si>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</si>
  <si>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</si>
  <si>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</si>
  <si>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</si>
  <si>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</si>
  <si>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</si>
  <si>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</si>
  <si>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</si>
  <si>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</si>
  <si>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Siūlomos prekės pavadinimas (modelis, konkreti modifikacija), gamintojas, kilmės šalis</t>
  </si>
  <si>
    <t>Nurodyti</t>
  </si>
  <si>
    <t>Bendra pasiūlymo kaina Eur su 21 % PVM</t>
  </si>
  <si>
    <t>Garantinis laikotarpis</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</si>
  <si>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</si>
  <si>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</si>
  <si>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2. Mokymai ≥ 1 inžinieriui (mokymų trukmė: ne mažiau 4 akademinės valandos).</t>
  </si>
  <si>
    <t>Daugiataškisskenuojantis lazeris su priedais tinklainės ligų ir glaukomos gydymui</t>
  </si>
  <si>
    <t xml:space="preserve">1 vnt. </t>
  </si>
  <si>
    <t xml:space="preserve">Darbinės šviesos bangos ilgis </t>
  </si>
  <si>
    <r>
      <t xml:space="preserve">577 nm ( geltonas) </t>
    </r>
    <r>
      <rPr>
        <sz val="12"/>
        <color rgb="FF000000"/>
        <rFont val="Times New Roman"/>
        <family val="1"/>
        <charset val="186"/>
      </rPr>
      <t>±</t>
    </r>
    <r>
      <rPr>
        <sz val="12"/>
        <color theme="1"/>
        <rFont val="Times New Roman"/>
        <family val="1"/>
        <charset val="186"/>
      </rPr>
      <t>10 nm</t>
    </r>
  </si>
  <si>
    <t>Spindulio, naudojamo taikikliui, galingumas</t>
  </si>
  <si>
    <r>
      <t>Daugiataškio (Multi Spot) darbo režimo šablonai (</t>
    </r>
    <r>
      <rPr>
        <sz val="12"/>
        <color theme="1"/>
        <rFont val="Times New Roman"/>
        <family val="1"/>
        <charset val="186"/>
      </rPr>
      <t xml:space="preserve">matricos,  trafaretai) </t>
    </r>
  </si>
  <si>
    <t xml:space="preserve">Darbinio lazerio taško  diametras  </t>
  </si>
  <si>
    <t>Plyšinė lempa</t>
  </si>
  <si>
    <t xml:space="preserve">Valdymas </t>
  </si>
  <si>
    <t>Elektros pavara reguliuojamo aukščio staliukas</t>
  </si>
  <si>
    <t>Skirtas lazerio ir plyšinės lempos sumontavimui, ant jo būtinai turi tilpti ir lazeriui valdyti skirtas liečiamas ekranas. Tinkamas paciento, sėdinčio neįgaliojo vežimėlyje, gydymui</t>
  </si>
  <si>
    <t xml:space="preserve">Maitinimo įtampa </t>
  </si>
  <si>
    <t xml:space="preserve">Apsauginiai akiniai </t>
  </si>
  <si>
    <t>Būtinas</t>
  </si>
  <si>
    <t>Daugiataškis skenuojantis lazeris su subslenkstinio ( subthreshold) gydymo funkcija, skirtas fotokoaguliacijai užpakaliame akies segmente</t>
  </si>
  <si>
    <t xml:space="preserve">Lazerio valdymo kojinis jungiklis (pedalas) </t>
  </si>
  <si>
    <t>220 V ± 10%, 50Hz elektros tinklas</t>
  </si>
  <si>
    <t>Mikromanipuliatorius</t>
  </si>
  <si>
    <t>Pilnai integruota. Su ≥ 5 padidinimų perjungimu ne siauresniame  padidinimų diapazone nei  6x - 32x</t>
  </si>
  <si>
    <t>Kiekvienam lazerio taško dydžiui naudojamas atskiras šviesolaidis</t>
  </si>
  <si>
    <t>Vertinimo sąlygos</t>
  </si>
  <si>
    <t>Minimalus garantinis laikotarpis (gamintojo garantija arba garantija pagal įstatymą) (MGL)</t>
  </si>
  <si>
    <t>metai</t>
  </si>
  <si>
    <t>PASIŪLYMŲ VERTINIMO TVARKA</t>
  </si>
  <si>
    <t>1. Ekonomiškai naudingiausią pasiūlymą perkančioji organizacija išrenka pagal kainą ir kokybę.</t>
  </si>
  <si>
    <t>2. Ekonomiškai naudingiausias pasiūlymas - tai pasiūlymas, kurio balų suma, apskaičiuota pagal toliau nustatytus pasiūlymų vertinimo kriterijus ir sąlygas, yra didžiausia.</t>
  </si>
  <si>
    <t>Numatytų vertinimo kriterijų lyginamieji svoriai:</t>
  </si>
  <si>
    <t>2) Techniniai pranašumai (T)</t>
  </si>
  <si>
    <t>3) Išplėstinė garantija (G)</t>
  </si>
  <si>
    <t>Vertinimo kriterijai ir jų parametrų lyginamieji svoriai:</t>
  </si>
  <si>
    <t>Vertinimo kriterijai</t>
  </si>
  <si>
    <t>Lyginamasis svoris ekonominio naudingumo įvertinime</t>
  </si>
  <si>
    <t>X =</t>
  </si>
  <si>
    <t>Techniniai pranašumai (T)</t>
  </si>
  <si>
    <t>Y =</t>
  </si>
  <si>
    <t>Išplėstinė garantija (G)</t>
  </si>
  <si>
    <t>Q =</t>
  </si>
  <si>
    <t>Formulės rūšis</t>
  </si>
  <si>
    <t>Parametro lyginamasis svoris</t>
  </si>
  <si>
    <t>T1</t>
  </si>
  <si>
    <t>Statinis:
(yra/nėra)</t>
  </si>
  <si>
    <t>L1 =</t>
  </si>
  <si>
    <r>
      <t xml:space="preserve">Įrašyti parametro vertę: </t>
    </r>
    <r>
      <rPr>
        <b/>
        <sz val="12"/>
        <rFont val="Times New Roman"/>
        <family val="1"/>
      </rPr>
      <t>yra / nėra</t>
    </r>
  </si>
  <si>
    <t>T2</t>
  </si>
  <si>
    <t>L2 =</t>
  </si>
  <si>
    <r>
      <t>Įrašyti parametro vertę:</t>
    </r>
    <r>
      <rPr>
        <b/>
        <sz val="12"/>
        <rFont val="Times New Roman"/>
        <family val="1"/>
      </rPr>
      <t xml:space="preserve"> yra / nėra</t>
    </r>
  </si>
  <si>
    <t>T3</t>
  </si>
  <si>
    <t>L3 =</t>
  </si>
  <si>
    <t>G</t>
  </si>
  <si>
    <t>Tiekėjas siūlomiems prietaisams suteikia 4 metų (48 mėnesių) garantiją</t>
  </si>
  <si>
    <t>W =</t>
  </si>
  <si>
    <t>Įrašyti parametro vertę: Taip / Ne</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</si>
  <si>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</si>
  <si>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</si>
  <si>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</si>
  <si>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4. Informuoja pirkėją apie prevencinius veiksmus (jei tokių būtina imtis),</t>
  </si>
  <si>
    <t>5. Teikia pirkėjui išsamias konsultacijas ir paaiškinimus,</t>
  </si>
  <si>
    <t>6. Gedimo atveju atvyksta remontuoti ne vėliau kaip per 24 (dvidešimt keturias) valandas nuo pranešimo apie prekės gedimą gavimo,</t>
  </si>
  <si>
    <t>Pasiūlymo ekonominio naudingumo apskaičiavimo tvarka (formulė) yra pateikiama žemiau:</t>
  </si>
  <si>
    <t>1. Pasiūlymo ekonominis naudingumas (E) apskaičiuojamas sudedant tiekėjo pasiūlymo kainos (K), techninių pranašumų (T) ir išplėstinės garantijos (G) balus:</t>
  </si>
  <si>
    <t>E = K + T + G</t>
  </si>
  <si>
    <t>2. Pasiūlymo kainos (K) balai apskaičiuojami mažiausios pasiūlytos kainos (Kmin) ir vertinamo pasiūlymo kainos (Kv) santykį padauginant iš kainos lyginamojo svorio (X) **:</t>
  </si>
  <si>
    <t>3. Kadangi siūlomo objekto T1 - T4 techniniai parametrai neturi skaitinių išraiškų (yra arba nėra), todėl parametrų įvertinimas apskaičiuojamas pagal metodiką:</t>
  </si>
  <si>
    <t>Techninių pranašumų (T) balai apskaičiuojami visų techninių kriterijų parametrų įvertinimų sumą padauginant iš techninių pranašumų lyginamojo svorio (Y):</t>
  </si>
  <si>
    <t>4. Siūlomo objekto išplėstinė 4 metų garantinė priežiūra (G) aprašoma statiniu vertinimo būdu ir neturi skaitinių išraiškų (taip arba ne), todėl garantinės priežiūros įvertinimas apskaičiuojamas pagal formulę:</t>
  </si>
  <si>
    <r>
      <t xml:space="preserve">Jei siūlomas objektas turi nurodytą pranašumą: W = 1, tuomet </t>
    </r>
    <r>
      <rPr>
        <b/>
        <sz val="12"/>
        <rFont val="Times New Roman"/>
        <family val="1"/>
      </rPr>
      <t>G = W x Q</t>
    </r>
  </si>
  <si>
    <t>Jei siūlomas objektas neturi nurodyto pranašumo: W = 0, tuomet G = 0</t>
  </si>
  <si>
    <t>kur W – parametro lyginamasis svoris, Q - garantinės priežiūros lyginamasis svoris.</t>
  </si>
  <si>
    <t>**</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</si>
  <si>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</si>
  <si>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 xml:space="preserve"> VšĮ Vilniaus universiteto ligoninė Santaros klinikos</t>
  </si>
  <si>
    <t>Kiekis, mato vnt.</t>
  </si>
  <si>
    <t>Kaina 1 vnt. eur be PVM</t>
  </si>
  <si>
    <t>Bendra pasiūlymo kaina Eur be PVM</t>
  </si>
  <si>
    <r>
      <t>2. Siūlomi Techniniai funkcionalumai (</t>
    </r>
    <r>
      <rPr>
        <b/>
        <sz val="12"/>
        <color rgb="FFFF0000"/>
        <rFont val="Times New Roman"/>
        <family val="1"/>
      </rPr>
      <t>Pildo Tiekėjas</t>
    </r>
    <r>
      <rPr>
        <b/>
        <sz val="12"/>
        <color theme="1"/>
        <rFont val="Times New Roman"/>
        <family val="1"/>
      </rPr>
      <t>):</t>
    </r>
  </si>
  <si>
    <t>Siūlomas techninis funkcionalumas</t>
  </si>
  <si>
    <t>Pasirinkti (Yra / Nėra) parametro reikšmę</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</si>
  <si>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</si>
  <si>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</si>
  <si>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</si>
  <si>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</si>
  <si>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</si>
  <si>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</si>
  <si>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</si>
  <si>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2. Į garantiją įskaičiuotas nemokamai atliekamas įrangos remontas, įskaitant remontui atlikti reikalingas detales bei medžiagas, o taip pat ir gamintojo rekomenduojamu periodiškumu nemokamai atliekama techninės būklės tikrinimas (jeigu taikoma), techninė priežiūra įskaitant techninei priežiūrai atlikti reikalingas detales ir medžiagas. Reikalavimai netaikomi garantijos sąlygų neatitinkančių gedimų atvejams, kai įranga sugenda dėl vartotojo kaltės.</t>
  </si>
  <si>
    <t>1. Mokymai ≥ 10 vartotojų (mokymų trukmė: ne mažiau 5 akademinės valandos),</t>
  </si>
  <si>
    <t>Tiekėjas 1</t>
  </si>
  <si>
    <t>Tiekėjas 2</t>
  </si>
  <si>
    <t>Tiekėjas 3</t>
  </si>
  <si>
    <t>Pasiūlymo kaina (Pkn), € su PVM</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</si>
  <si>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</si>
  <si>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</si>
  <si>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</si>
  <si>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</si>
  <si>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t>Žymėjimų paaiškinimai: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</si>
  <si>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dirbtinės plaučių ventiliacijos aparatų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</si>
  <si>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dirbtinės plaučių ventiliacijos aparatų garantinis laikotarpis (metais). </t>
    </r>
  </si>
  <si>
    <t>Pasiūlymo kainos balas (PkBn)</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</si>
  <si>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</si>
  <si>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</si>
  <si>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</si>
  <si>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T3</t>
    </r>
    <r>
      <rPr>
        <vertAlign val="subscript"/>
        <sz val="12"/>
        <rFont val="Times New Roman"/>
        <family val="1"/>
      </rPr>
      <t>n</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</si>
  <si>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</si>
  <si>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</si>
  <si>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</si>
  <si>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</si>
  <si>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1) Daugiataškisskenuojančio lazerio su priedais tinklainės ligų ir glaukomos gydymui kaina (K)</t>
  </si>
  <si>
    <t>Daugiataškisskenuojantis lazeris su priedais tinklainės ligų ir glaukomos gydymui kaina (K)</t>
  </si>
  <si>
    <t>3. Nemokamai atlieka techninės būklės patikrinimus pagal gamintojo reikalavimus/rekomendacijas (jeigu taikoma),</t>
  </si>
  <si>
    <t>Galimybė įjungti/išjungti šablonų ribinius taškus (Landmarks), kad galima būtų lengviau atskirti ikislenkstiniu režimu gydytas tinklainės vietas nuo negydytų</t>
  </si>
  <si>
    <t>Jei siūlomas objektas turi nurodytą pranašumą gauna maksimalų balų skaičių pagal lyginamąjį svorį: T1 = L1 = 0.20, T2 = L2 = 0.60, T3 = L3 = 0.20. Jei siūlomas objektas neturi nurodyto pranašumo gauna 0 balų: T1 = L1 = 0, T2 = L2 = 0, T3 = L3 = 0.</t>
  </si>
  <si>
    <r>
      <rPr>
        <b/>
        <sz val="12"/>
        <color theme="1"/>
        <rFont val="Times New Roman"/>
        <family val="1"/>
      </rPr>
      <t>T1</t>
    </r>
    <r>
      <rPr>
        <b/>
        <vertAlign val="subscript"/>
        <sz val="12"/>
        <color theme="1"/>
        <rFont val="Times New Roman"/>
        <family val="1"/>
      </rPr>
      <t>n</t>
    </r>
    <r>
      <rPr>
        <b/>
        <sz val="12"/>
        <color theme="1"/>
        <rFont val="Times New Roman"/>
        <family val="1"/>
      </rPr>
      <t xml:space="preserve"> - T3</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</si>
  <si>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Tiekėjo siūlomos prekės parametrų reikšmės (Failo, dokumento pavadinimas ir puslapio Nr., pažymintis vietą, kurioje yra siūlomus techninius parametrus patvirtinantys dokumentai, siūlomos prekės katalogo numeris)</t>
  </si>
  <si>
    <t>Ne siauresniame diapazone nei nuo 100 μm iki 400 μm</t>
  </si>
  <si>
    <t>Ikislenkstinis (Subthreshold) darbo režimas</t>
  </si>
  <si>
    <t>Maksimali lazerio galia</t>
  </si>
  <si>
    <t>Ne mažiau 2W</t>
  </si>
  <si>
    <t>Lazerio impulso trukmė</t>
  </si>
  <si>
    <t>Reguliuojama ne siauresniame negu 10-1000 ms diapazone</t>
  </si>
  <si>
    <t>Vieno taško (Single Spot) darbo režimas</t>
  </si>
  <si>
    <t>Būtini kvadrato, lanko, apskritimo trafaretai.</t>
  </si>
  <si>
    <t>Ikislenkstinis gydymas nepažeidžiant tinklainės (nesukeliant koagulacijos) – Endpoint Management ar lygiavertė. Užima tiek pat laiko kaip ir įprastinis gydymas, t.y. vieno impulso trukmė ne didesnė nei 20 ms</t>
  </si>
  <si>
    <t xml:space="preserve">Lietimui jautrus valdymo skydelis </t>
  </si>
  <si>
    <t>Mikrosekundinių impulsų seka reguliuojant lazerio darbo ciklą nuo 5% iki 100% arba galutinio rezultato valdymas (endpoint management) nuo 15% iki 95%.</t>
  </si>
  <si>
    <r>
      <t xml:space="preserve">Reguliuojamos galios iki ne mažiau kaip 950 </t>
    </r>
    <r>
      <rPr>
        <sz val="12"/>
        <color rgb="FF474747"/>
        <rFont val="Times New Roman"/>
        <family val="1"/>
        <charset val="186"/>
      </rPr>
      <t>µW</t>
    </r>
  </si>
  <si>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</si>
  <si>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Prekėms nustatomas Tiekėjo pasiūlytas arba Prekių gamintojo taikomas Garantinis terminas, tačiau bet kokiu atveju ne trumpesnis kaip 24 (dvidešimt keturi) mėnesiai. Garantinis terminas, skaičiuojamas nuo Prekių perdavimo–priėmimo akto ar Sąskaitos (kai Prekių perdavimo–priėmimo aktas nėra pasirašomas) pasirašymo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</si>
</sst>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sz val="12"/>
      <color theme="1"/>
      <name val="Times New Roman"/>
      <family val="1"/>
      <charset val="186"/>
    </font>
    <font>
      <sz val="12"/>
      <color rgb="FF000000"/>
      <name val="Times New Roman"/>
      <family val="1"/>
      <charset val="186"/>
    </font>
    <font>
      <sz val="12"/>
      <color rgb="FF474747"/>
      <name val="Times New Roman"/>
      <family val="1"/>
      <charset val="186"/>
    </font>
    <font>
      <sz val="12"/>
      <name val="Times New Roman"/>
      <family val="1"/>
      <charset val="186"/>
    </font>
    <font>
      <b/>
      <sz val="16"/>
      <color rgb="FFFF0000"/>
      <name val="Times New Roman"/>
      <family val="1"/>
    </font>
    <font>
      <b/>
      <sz val="12"/>
      <name val="Times New Roman"/>
      <family val="1"/>
    </font>
    <font>
      <b/>
      <sz val="14"/>
      <name val="Times New Roman"/>
      <family val="1"/>
      <charset val="186"/>
    </font>
    <font>
      <sz val="14"/>
      <name val="Times New Roman"/>
      <family val="1"/>
      <charset val="186"/>
    </font>
    <font>
      <b/>
      <sz val="12"/>
      <name val="Times New Roman"/>
      <family val="1"/>
      <charset val="186"/>
    </font>
    <font>
      <sz val="11"/>
      <name val="Times New Roman"/>
      <family val="1"/>
      <charset val="186"/>
    </font>
    <font>
      <i/>
      <sz val="11"/>
      <name val="Times New Roman"/>
      <family val="1"/>
      <charset val="186"/>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vertAlign val="subscript"/>
      <sz val="12"/>
      <name val="Times New Roman"/>
      <family val="1"/>
    </font>
    <font>
      <b/>
      <u/>
      <sz val="12"/>
      <name val="Times New Roman"/>
      <family val="1"/>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rgb="FFD8D8D8"/>
      </patternFill>
    </fill>
    <fill>
      <patternFill patternType="solid">
        <fgColor rgb="FFD8D8D8"/>
        <bgColor rgb="FFD8D8D8"/>
      </patternFill>
    </fill>
    <fill>
      <patternFill patternType="solid">
        <fgColor theme="7"/>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s>
  <cellStyleXfs count="1">
    <xf numFmtId="0" fontId="0" fillId="0" borderId="0"/>
  </cellStyleXfs>
  <cellXfs count="22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horizontal="left" vertical="top" wrapText="1"/>
      <protection locked="0"/>
    </xf>
    <xf numFmtId="0" fontId="11" fillId="5" borderId="0" xfId="0" applyFont="1" applyFill="1"/>
    <xf numFmtId="0" fontId="11" fillId="5" borderId="0" xfId="0" applyFont="1" applyFill="1" applyAlignment="1">
      <alignment horizontal="right"/>
    </xf>
    <xf numFmtId="0" fontId="1"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2" fillId="5" borderId="0" xfId="0" applyFont="1" applyFill="1"/>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0" fillId="5" borderId="0" xfId="0" applyFill="1" applyAlignment="1">
      <alignment vertical="top"/>
    </xf>
    <xf numFmtId="0" fontId="2" fillId="5" borderId="0" xfId="0" applyFont="1" applyFill="1" applyAlignment="1">
      <alignment horizontal="left" vertical="top"/>
    </xf>
    <xf numFmtId="0" fontId="0" fillId="5" borderId="0" xfId="0" applyFill="1" applyAlignment="1">
      <alignment horizontal="left" vertical="top"/>
    </xf>
    <xf numFmtId="49" fontId="1" fillId="0" borderId="1" xfId="0" applyNumberFormat="1" applyFont="1" applyBorder="1" applyAlignment="1">
      <alignment horizontal="center" vertical="center" wrapText="1"/>
    </xf>
    <xf numFmtId="1" fontId="1" fillId="5" borderId="1" xfId="0" applyNumberFormat="1" applyFont="1" applyFill="1" applyBorder="1" applyAlignment="1">
      <alignment horizontal="center" vertical="center"/>
    </xf>
    <xf numFmtId="0" fontId="1" fillId="4" borderId="0" xfId="0" applyFont="1" applyFill="1"/>
    <xf numFmtId="0" fontId="11" fillId="4" borderId="0" xfId="0" applyFont="1" applyFill="1"/>
    <xf numFmtId="0" fontId="1" fillId="6" borderId="1" xfId="0" applyFont="1" applyFill="1" applyBorder="1" applyAlignment="1">
      <alignment horizontal="center" vertical="center"/>
    </xf>
    <xf numFmtId="0" fontId="11" fillId="4" borderId="0" xfId="0" applyFont="1" applyFill="1" applyAlignment="1">
      <alignment horizontal="right"/>
    </xf>
    <xf numFmtId="0" fontId="5" fillId="5" borderId="0" xfId="0" applyFont="1" applyFill="1"/>
    <xf numFmtId="0" fontId="5" fillId="5" borderId="0" xfId="0" applyFont="1" applyFill="1" applyAlignment="1">
      <alignment horizontal="right"/>
    </xf>
    <xf numFmtId="0" fontId="15" fillId="8" borderId="0" xfId="0" applyFont="1" applyFill="1"/>
    <xf numFmtId="0" fontId="18" fillId="5" borderId="36" xfId="0" applyFont="1" applyFill="1" applyBorder="1" applyAlignment="1">
      <alignment horizontal="justify" vertical="center" wrapText="1"/>
    </xf>
    <xf numFmtId="0" fontId="15" fillId="9" borderId="0" xfId="0" applyFont="1" applyFill="1"/>
    <xf numFmtId="0" fontId="18" fillId="5" borderId="0" xfId="0" applyFont="1" applyFill="1"/>
    <xf numFmtId="0" fontId="21" fillId="5" borderId="0" xfId="0" applyFont="1" applyFill="1" applyAlignment="1">
      <alignment vertical="center"/>
    </xf>
    <xf numFmtId="0" fontId="22" fillId="5" borderId="0" xfId="0" applyFont="1" applyFill="1"/>
    <xf numFmtId="0" fontId="18" fillId="5" borderId="1" xfId="0" applyFont="1" applyFill="1" applyBorder="1"/>
    <xf numFmtId="0" fontId="18" fillId="5" borderId="1" xfId="0" applyFont="1" applyFill="1" applyBorder="1" applyAlignment="1">
      <alignment horizontal="center"/>
    </xf>
    <xf numFmtId="0" fontId="23" fillId="5" borderId="30" xfId="0" applyFont="1" applyFill="1" applyBorder="1" applyAlignment="1">
      <alignment horizontal="center" vertical="center" wrapText="1"/>
    </xf>
    <xf numFmtId="0" fontId="23" fillId="5" borderId="31" xfId="0" applyFont="1" applyFill="1" applyBorder="1" applyAlignment="1">
      <alignment horizontal="center" vertical="center" wrapText="1"/>
    </xf>
    <xf numFmtId="0" fontId="23" fillId="5" borderId="3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18" fillId="5" borderId="35" xfId="0" applyFont="1" applyFill="1" applyBorder="1" applyAlignment="1">
      <alignment horizontal="center" vertical="top" wrapText="1"/>
    </xf>
    <xf numFmtId="0" fontId="24" fillId="5" borderId="32" xfId="0" applyFont="1" applyFill="1" applyBorder="1" applyAlignment="1">
      <alignment horizontal="center" vertical="center" wrapText="1"/>
    </xf>
    <xf numFmtId="0" fontId="24" fillId="5" borderId="31" xfId="0" applyFont="1" applyFill="1" applyBorder="1" applyAlignment="1">
      <alignment vertical="center" wrapText="1"/>
    </xf>
    <xf numFmtId="2" fontId="24" fillId="5" borderId="31" xfId="0" applyNumberFormat="1" applyFont="1" applyFill="1" applyBorder="1" applyAlignment="1">
      <alignment horizontal="center" vertical="center" wrapText="1"/>
    </xf>
    <xf numFmtId="0" fontId="18" fillId="5" borderId="28" xfId="0" applyFont="1" applyFill="1" applyBorder="1" applyAlignment="1">
      <alignment horizontal="center" vertical="top" wrapText="1"/>
    </xf>
    <xf numFmtId="0" fontId="18" fillId="5" borderId="28" xfId="0" applyFont="1" applyFill="1" applyBorder="1" applyAlignment="1">
      <alignment horizontal="justify" vertical="top" wrapText="1"/>
    </xf>
    <xf numFmtId="0" fontId="18" fillId="5" borderId="31" xfId="0" applyFont="1" applyFill="1" applyBorder="1" applyAlignment="1">
      <alignment horizontal="center" vertical="center" wrapText="1"/>
    </xf>
    <xf numFmtId="1" fontId="24" fillId="5" borderId="31" xfId="0" applyNumberFormat="1" applyFont="1" applyFill="1" applyBorder="1" applyAlignment="1">
      <alignment horizontal="center" vertical="center" wrapText="1"/>
    </xf>
    <xf numFmtId="0" fontId="18" fillId="5" borderId="0" xfId="0" applyFont="1" applyFill="1" applyAlignment="1">
      <alignment horizontal="center" vertical="top" wrapText="1"/>
    </xf>
    <xf numFmtId="0" fontId="18" fillId="5" borderId="0" xfId="0" applyFont="1" applyFill="1" applyAlignment="1">
      <alignment horizontal="justify" vertical="top" wrapText="1"/>
    </xf>
    <xf numFmtId="0" fontId="18" fillId="5" borderId="0" xfId="0" applyFont="1" applyFill="1" applyAlignment="1">
      <alignment horizontal="center" vertical="center" wrapText="1"/>
    </xf>
    <xf numFmtId="0" fontId="24" fillId="5" borderId="0" xfId="0" applyFont="1" applyFill="1" applyAlignment="1">
      <alignment vertical="center" wrapText="1"/>
    </xf>
    <xf numFmtId="1" fontId="24" fillId="5" borderId="0" xfId="0" applyNumberFormat="1" applyFont="1" applyFill="1" applyAlignment="1">
      <alignment horizontal="center" vertical="center" wrapText="1"/>
    </xf>
    <xf numFmtId="0" fontId="18" fillId="5" borderId="0" xfId="0" applyFont="1" applyFill="1" applyAlignment="1">
      <alignment vertical="center" wrapText="1"/>
    </xf>
    <xf numFmtId="0" fontId="23" fillId="5" borderId="0" xfId="0" applyFont="1" applyFill="1"/>
    <xf numFmtId="0" fontId="18" fillId="5" borderId="0" xfId="0" applyFont="1" applyFill="1" applyAlignment="1">
      <alignment vertical="top"/>
    </xf>
    <xf numFmtId="0" fontId="9"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0" fillId="0" borderId="1" xfId="0" applyFont="1" applyBorder="1" applyAlignment="1" applyProtection="1">
      <alignment horizontal="center" vertical="center" wrapText="1"/>
      <protection locked="0"/>
    </xf>
    <xf numFmtId="0" fontId="2" fillId="4" borderId="0" xfId="0" applyFont="1" applyFill="1" applyAlignment="1">
      <alignment horizontal="right" vertical="center" wrapText="1"/>
    </xf>
    <xf numFmtId="0" fontId="2" fillId="4" borderId="31" xfId="0" applyFont="1" applyFill="1" applyBorder="1" applyAlignment="1">
      <alignment horizontal="center" vertical="center"/>
    </xf>
    <xf numFmtId="0" fontId="2" fillId="4" borderId="31" xfId="0" applyFont="1" applyFill="1" applyBorder="1" applyAlignment="1">
      <alignment horizontal="justify" vertical="center" wrapText="1"/>
    </xf>
    <xf numFmtId="0" fontId="1" fillId="4" borderId="40"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0" xfId="0" applyFont="1" applyFill="1" applyAlignment="1">
      <alignment horizontal="right"/>
    </xf>
    <xf numFmtId="0" fontId="5" fillId="0" borderId="0" xfId="0" applyFont="1"/>
    <xf numFmtId="0" fontId="20" fillId="7" borderId="31" xfId="0" applyFont="1" applyFill="1" applyBorder="1" applyAlignment="1">
      <alignment horizontal="center" vertical="center"/>
    </xf>
    <xf numFmtId="0" fontId="5" fillId="0" borderId="0" xfId="0" applyFont="1" applyAlignment="1">
      <alignment horizontal="right" indent="2"/>
    </xf>
    <xf numFmtId="0" fontId="29" fillId="4" borderId="31" xfId="0" applyFont="1" applyFill="1" applyBorder="1" applyAlignment="1">
      <alignment horizontal="center" vertical="center"/>
    </xf>
    <xf numFmtId="2" fontId="5" fillId="6" borderId="31" xfId="0" applyNumberFormat="1" applyFont="1" applyFill="1" applyBorder="1" applyAlignment="1">
      <alignment horizontal="center" vertical="center"/>
    </xf>
    <xf numFmtId="0" fontId="5" fillId="0" borderId="0" xfId="0" applyFont="1" applyAlignment="1">
      <alignment horizontal="right" vertical="center" wrapText="1" indent="2"/>
    </xf>
    <xf numFmtId="2" fontId="5" fillId="4" borderId="24"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2" fontId="5" fillId="10" borderId="32" xfId="0" applyNumberFormat="1" applyFont="1" applyFill="1" applyBorder="1" applyAlignment="1">
      <alignment horizontal="center" vertical="center"/>
    </xf>
    <xf numFmtId="0" fontId="5" fillId="0" borderId="31" xfId="0" applyFont="1" applyBorder="1" applyAlignment="1">
      <alignment horizontal="center" vertical="center"/>
    </xf>
    <xf numFmtId="0" fontId="31" fillId="0" borderId="0" xfId="0" applyFont="1" applyAlignment="1">
      <alignment horizontal="left"/>
    </xf>
    <xf numFmtId="0" fontId="8" fillId="0" borderId="0" xfId="0" applyFont="1"/>
    <xf numFmtId="0" fontId="18" fillId="5" borderId="1" xfId="0" applyFont="1" applyFill="1" applyBorder="1" applyAlignment="1">
      <alignment wrapText="1"/>
    </xf>
    <xf numFmtId="0" fontId="18" fillId="5" borderId="36" xfId="0" applyFont="1" applyFill="1" applyBorder="1" applyAlignment="1">
      <alignment horizontal="justify" vertical="top"/>
    </xf>
    <xf numFmtId="0" fontId="2" fillId="0" borderId="31" xfId="0" applyFont="1" applyBorder="1" applyAlignment="1">
      <alignment horizontal="justify" vertical="center" wrapText="1"/>
    </xf>
    <xf numFmtId="0" fontId="1" fillId="0" borderId="40" xfId="0" applyFont="1" applyBorder="1" applyAlignment="1">
      <alignment horizontal="center" vertical="center" wrapText="1"/>
    </xf>
    <xf numFmtId="0" fontId="1" fillId="0" borderId="0" xfId="0" applyFont="1" applyAlignment="1">
      <alignment horizontal="right"/>
    </xf>
    <xf numFmtId="0" fontId="28" fillId="0" borderId="0" xfId="0" applyFont="1" applyAlignment="1">
      <alignment horizontal="left"/>
    </xf>
    <xf numFmtId="49" fontId="1" fillId="5" borderId="23" xfId="0" applyNumberFormat="1" applyFont="1" applyFill="1" applyBorder="1" applyAlignment="1">
      <alignment horizontal="left" vertical="top" wrapText="1"/>
    </xf>
    <xf numFmtId="0" fontId="1" fillId="5" borderId="23" xfId="0" applyFont="1" applyFill="1" applyBorder="1" applyAlignment="1">
      <alignment horizontal="center" vertical="center" wrapText="1"/>
    </xf>
    <xf numFmtId="0" fontId="19" fillId="4" borderId="0" xfId="0" applyFont="1" applyFill="1" applyAlignment="1">
      <alignment horizontal="center"/>
    </xf>
    <xf numFmtId="0" fontId="1" fillId="6" borderId="15" xfId="0" applyFont="1" applyFill="1" applyBorder="1" applyAlignment="1">
      <alignment horizontal="justify" wrapText="1"/>
    </xf>
    <xf numFmtId="0" fontId="1" fillId="6" borderId="16" xfId="0" applyFont="1" applyFill="1" applyBorder="1" applyAlignment="1">
      <alignment horizontal="justify" wrapText="1"/>
    </xf>
    <xf numFmtId="0" fontId="1" fillId="6" borderId="14" xfId="0" applyFont="1" applyFill="1" applyBorder="1" applyAlignment="1">
      <alignment horizontal="justify" wrapText="1"/>
    </xf>
    <xf numFmtId="0" fontId="25" fillId="5" borderId="0" xfId="0" applyFont="1" applyFill="1" applyAlignment="1">
      <alignment horizontal="left" vertical="top" wrapText="1"/>
    </xf>
    <xf numFmtId="0" fontId="18" fillId="5" borderId="0" xfId="0" applyFont="1" applyFill="1" applyAlignment="1">
      <alignment horizontal="left" vertical="top" wrapText="1"/>
    </xf>
    <xf numFmtId="0" fontId="18" fillId="5" borderId="0" xfId="0" applyFont="1" applyFill="1" applyAlignment="1">
      <alignment horizontal="justify" wrapText="1"/>
    </xf>
    <xf numFmtId="0" fontId="18" fillId="5" borderId="0" xfId="0" applyFont="1" applyFill="1" applyAlignment="1">
      <alignment horizontal="justify" vertical="top" wrapText="1"/>
    </xf>
    <xf numFmtId="0" fontId="18" fillId="5" borderId="0" xfId="0" applyFont="1" applyFill="1" applyAlignment="1">
      <alignment horizontal="left"/>
    </xf>
    <xf numFmtId="0" fontId="18" fillId="5" borderId="0" xfId="0" applyFont="1" applyFill="1" applyAlignment="1">
      <alignment horizontal="left" wrapText="1"/>
    </xf>
    <xf numFmtId="0" fontId="18" fillId="5" borderId="28"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33" xfId="0" applyFont="1" applyFill="1" applyBorder="1" applyAlignment="1">
      <alignment horizontal="left" vertical="top" wrapText="1"/>
    </xf>
    <xf numFmtId="0" fontId="18" fillId="5" borderId="34" xfId="0" applyFont="1" applyFill="1" applyBorder="1" applyAlignment="1">
      <alignment horizontal="left" vertical="top" wrapText="1"/>
    </xf>
    <xf numFmtId="0" fontId="18" fillId="5" borderId="37" xfId="0" applyFont="1" applyFill="1" applyBorder="1" applyAlignment="1">
      <alignment horizontal="left" vertical="top" wrapText="1"/>
    </xf>
    <xf numFmtId="0" fontId="18" fillId="5" borderId="38" xfId="0" applyFont="1" applyFill="1" applyBorder="1" applyAlignment="1">
      <alignment horizontal="left" vertical="top" wrapText="1"/>
    </xf>
    <xf numFmtId="0" fontId="18" fillId="5" borderId="39" xfId="0" applyFont="1" applyFill="1" applyBorder="1" applyAlignment="1">
      <alignment horizontal="left" vertical="top" wrapText="1"/>
    </xf>
    <xf numFmtId="0" fontId="18" fillId="5" borderId="35" xfId="0" applyFont="1" applyFill="1" applyBorder="1" applyAlignment="1">
      <alignment horizontal="left" vertical="top" wrapText="1"/>
    </xf>
    <xf numFmtId="0" fontId="18" fillId="5" borderId="2" xfId="0" applyFont="1" applyFill="1" applyBorder="1" applyAlignment="1">
      <alignment horizontal="left" vertical="top" wrapText="1"/>
    </xf>
    <xf numFmtId="0" fontId="18" fillId="5" borderId="22" xfId="0" applyFont="1" applyFill="1" applyBorder="1" applyAlignment="1">
      <alignment horizontal="left" vertical="top" wrapText="1"/>
    </xf>
    <xf numFmtId="0" fontId="18" fillId="5" borderId="29" xfId="0" applyFont="1" applyFill="1" applyBorder="1" applyAlignment="1">
      <alignment horizontal="center" vertical="center" wrapText="1"/>
    </xf>
    <xf numFmtId="0" fontId="21" fillId="5" borderId="0" xfId="0" applyFont="1" applyFill="1" applyAlignment="1">
      <alignment horizontal="center" vertical="center"/>
    </xf>
    <xf numFmtId="0" fontId="18" fillId="5" borderId="0" xfId="0" applyFont="1" applyFill="1" applyAlignment="1">
      <alignment horizontal="justify" vertical="center" wrapText="1"/>
    </xf>
    <xf numFmtId="0" fontId="23" fillId="5" borderId="28"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23" fillId="5" borderId="30" xfId="0" applyFont="1" applyFill="1" applyBorder="1" applyAlignment="1">
      <alignment horizontal="center" vertical="center" wrapText="1"/>
    </xf>
    <xf numFmtId="0" fontId="23" fillId="5" borderId="28" xfId="0" applyFont="1" applyFill="1" applyBorder="1" applyAlignment="1">
      <alignment vertical="center" wrapText="1"/>
    </xf>
    <xf numFmtId="0" fontId="23" fillId="5" borderId="29" xfId="0" applyFont="1" applyFill="1" applyBorder="1" applyAlignment="1">
      <alignment vertical="center" wrapText="1"/>
    </xf>
    <xf numFmtId="0" fontId="23" fillId="5" borderId="30" xfId="0" applyFont="1" applyFill="1" applyBorder="1" applyAlignment="1">
      <alignment vertical="center" wrapText="1"/>
    </xf>
    <xf numFmtId="0" fontId="23" fillId="5" borderId="33" xfId="0" applyFont="1" applyFill="1" applyBorder="1" applyAlignment="1">
      <alignment horizontal="center" vertical="center" wrapText="1"/>
    </xf>
    <xf numFmtId="0" fontId="23" fillId="5" borderId="34" xfId="0" applyFont="1" applyFill="1" applyBorder="1" applyAlignment="1">
      <alignment horizontal="center"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5" fillId="5" borderId="1" xfId="0" applyFont="1" applyFill="1" applyBorder="1" applyAlignment="1">
      <alignment horizontal="justify" vertical="top" wrapText="1"/>
    </xf>
    <xf numFmtId="0" fontId="2" fillId="5" borderId="0" xfId="0" applyFont="1" applyFill="1" applyAlignment="1">
      <alignment horizontal="left"/>
    </xf>
    <xf numFmtId="0" fontId="2" fillId="5" borderId="1"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4" borderId="1" xfId="0" applyFont="1" applyFill="1" applyBorder="1" applyAlignment="1" applyProtection="1">
      <alignment horizontal="center" vertical="center" wrapText="1"/>
      <protection locked="0"/>
    </xf>
    <xf numFmtId="0" fontId="1" fillId="5" borderId="0" xfId="0" applyFont="1" applyFill="1" applyAlignment="1">
      <alignment horizontal="left"/>
    </xf>
    <xf numFmtId="0" fontId="1" fillId="5" borderId="0" xfId="0" applyFont="1" applyFill="1" applyAlignment="1">
      <alignment horizontal="left" vertical="center" wrapText="1"/>
    </xf>
    <xf numFmtId="0" fontId="2" fillId="5" borderId="0" xfId="0" applyFont="1" applyFill="1"/>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6"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4" fillId="2" borderId="0" xfId="0" applyFont="1" applyFill="1" applyAlignment="1">
      <alignment horizontal="justify" vertical="top" wrapText="1"/>
    </xf>
    <xf numFmtId="0" fontId="12"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center" vertical="center" wrapText="1"/>
      <protection locked="0"/>
    </xf>
    <xf numFmtId="0" fontId="6" fillId="5" borderId="0" xfId="0" applyFont="1" applyFill="1" applyAlignment="1">
      <alignment horizontal="center"/>
    </xf>
    <xf numFmtId="0" fontId="1" fillId="5" borderId="0" xfId="0" applyFont="1" applyFill="1" applyAlignment="1">
      <alignment horizontal="justify" vertical="top" wrapText="1"/>
    </xf>
    <xf numFmtId="0" fontId="5" fillId="5" borderId="0" xfId="0" applyFont="1" applyFill="1" applyAlignment="1">
      <alignment horizontal="justify" vertical="top" wrapText="1"/>
    </xf>
    <xf numFmtId="0" fontId="5" fillId="5" borderId="0" xfId="0" applyFont="1" applyFill="1" applyAlignment="1">
      <alignment horizontal="justify" vertical="top"/>
    </xf>
    <xf numFmtId="0" fontId="1" fillId="5" borderId="0" xfId="0" applyFont="1" applyFill="1" applyAlignment="1">
      <alignment horizontal="justify" vertical="top"/>
    </xf>
    <xf numFmtId="49" fontId="1" fillId="0" borderId="23"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49" fontId="1" fillId="5" borderId="23"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49" fontId="15" fillId="5" borderId="23" xfId="0" applyNumberFormat="1" applyFont="1" applyFill="1" applyBorder="1" applyAlignment="1">
      <alignment horizontal="left" vertical="top" wrapText="1"/>
    </xf>
    <xf numFmtId="49" fontId="15" fillId="5" borderId="24" xfId="0" applyNumberFormat="1" applyFont="1" applyFill="1" applyBorder="1" applyAlignment="1">
      <alignment horizontal="left" vertical="top" wrapText="1"/>
    </xf>
    <xf numFmtId="0" fontId="26" fillId="4" borderId="0" xfId="0" applyFont="1" applyFill="1" applyAlignment="1">
      <alignment horizontal="center" vertical="center"/>
    </xf>
    <xf numFmtId="0" fontId="1" fillId="0" borderId="0" xfId="0" applyFont="1" applyAlignment="1">
      <alignment horizontal="left"/>
    </xf>
    <xf numFmtId="0" fontId="1" fillId="0" borderId="0" xfId="0" applyFont="1" applyAlignment="1">
      <alignment horizontal="justify" vertical="top"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3263278</xdr:colOff>
      <xdr:row>47</xdr:row>
      <xdr:rowOff>57036</xdr:rowOff>
    </xdr:from>
    <xdr:ext cx="1515863" cy="7927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F4A0EC47-60F5-4E4B-836B-B6E78D079C1F}"/>
                </a:ext>
              </a:extLst>
            </xdr:cNvPr>
            <xdr:cNvSpPr txBox="1"/>
          </xdr:nvSpPr>
          <xdr:spPr>
            <a:xfrm>
              <a:off x="4206253" y="1407783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3</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2" name="TextBox 1">
              <a:extLst>
                <a:ext uri="{FF2B5EF4-FFF2-40B4-BE49-F238E27FC236}">
                  <a16:creationId xmlns:a16="http://schemas.microsoft.com/office/drawing/2014/main" id="{F4A0EC47-60F5-4E4B-836B-B6E78D079C1F}"/>
                </a:ext>
              </a:extLst>
            </xdr:cNvPr>
            <xdr:cNvSpPr txBox="1"/>
          </xdr:nvSpPr>
          <xdr:spPr>
            <a:xfrm>
              <a:off x="4206253" y="1407783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^3</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38</xdr:row>
      <xdr:rowOff>85381</xdr:rowOff>
    </xdr:from>
    <xdr:to>
      <xdr:col>3</xdr:col>
      <xdr:colOff>1248442</xdr:colOff>
      <xdr:row>40</xdr:row>
      <xdr:rowOff>51585</xdr:rowOff>
    </xdr:to>
    <xdr:pic>
      <xdr:nvPicPr>
        <xdr:cNvPr id="3" name="Picture 2">
          <a:extLst>
            <a:ext uri="{FF2B5EF4-FFF2-40B4-BE49-F238E27FC236}">
              <a16:creationId xmlns:a16="http://schemas.microsoft.com/office/drawing/2014/main" id="{1FC49B70-DB79-4DF1-A235-57201DDCF81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94068" y="11905906"/>
          <a:ext cx="1602574" cy="366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32333-9800-4D66-8488-873E2ED01293}">
  <sheetPr>
    <pageSetUpPr fitToPage="1"/>
  </sheetPr>
  <dimension ref="B2:L5"/>
  <sheetViews>
    <sheetView zoomScaleNormal="100" workbookViewId="0">
      <selection activeCell="G5" sqref="G5"/>
    </sheetView>
  </sheetViews>
  <sheetFormatPr defaultColWidth="9.140625" defaultRowHeight="15.75" x14ac:dyDescent="0.25"/>
  <cols>
    <col min="1" max="2" width="9.140625" style="52"/>
    <col min="3" max="3" width="25.85546875" style="52" customWidth="1"/>
    <col min="4" max="5" width="11" style="52" bestFit="1" customWidth="1"/>
    <col min="6" max="6" width="16.28515625" style="52" customWidth="1"/>
    <col min="7" max="7" width="11" style="52" bestFit="1" customWidth="1"/>
    <col min="8" max="8" width="13.42578125" style="52" bestFit="1" customWidth="1"/>
    <col min="9" max="12" width="11" style="52" bestFit="1" customWidth="1"/>
    <col min="13" max="13" width="12.140625" style="52" bestFit="1" customWidth="1"/>
    <col min="14" max="16384" width="9.140625" style="52"/>
  </cols>
  <sheetData>
    <row r="2" spans="2:12" ht="20.25" x14ac:dyDescent="0.3">
      <c r="B2" s="115" t="s">
        <v>86</v>
      </c>
      <c r="C2" s="115"/>
      <c r="D2" s="115"/>
      <c r="E2" s="115"/>
      <c r="F2" s="115"/>
      <c r="G2" s="115"/>
      <c r="H2" s="115"/>
      <c r="L2" s="53"/>
    </row>
    <row r="4" spans="2:12" x14ac:dyDescent="0.25">
      <c r="B4" s="116" t="s">
        <v>87</v>
      </c>
      <c r="C4" s="117"/>
      <c r="D4" s="117"/>
      <c r="E4" s="117"/>
      <c r="F4" s="118"/>
      <c r="G4" s="54">
        <v>2</v>
      </c>
      <c r="H4" s="54" t="s">
        <v>88</v>
      </c>
    </row>
    <row r="5" spans="2:12" x14ac:dyDescent="0.25">
      <c r="K5" s="55"/>
    </row>
  </sheetData>
  <mergeCells count="2">
    <mergeCell ref="B2:H2"/>
    <mergeCell ref="B4:F4"/>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4A89-1C02-4319-8FF7-29E7FB9DEB25}">
  <sheetPr>
    <pageSetUpPr fitToPage="1"/>
  </sheetPr>
  <dimension ref="A1:J82"/>
  <sheetViews>
    <sheetView topLeftCell="A13" zoomScale="110" zoomScaleNormal="110" workbookViewId="0">
      <selection activeCell="C20" sqref="C20:C23"/>
    </sheetView>
  </sheetViews>
  <sheetFormatPr defaultColWidth="9.140625" defaultRowHeight="15.75" x14ac:dyDescent="0.25"/>
  <cols>
    <col min="1" max="1" width="9.140625" style="56"/>
    <col min="2" max="2" width="5" style="56" customWidth="1"/>
    <col min="3" max="3" width="57.28515625" style="56" customWidth="1"/>
    <col min="4" max="4" width="17" style="56" customWidth="1"/>
    <col min="5" max="5" width="5.85546875" style="56" customWidth="1"/>
    <col min="6" max="6" width="5.140625" style="56" customWidth="1"/>
    <col min="7" max="7" width="11.7109375" style="56" customWidth="1"/>
    <col min="8" max="8" width="19.42578125" style="56" customWidth="1"/>
    <col min="9" max="16384" width="9.140625" style="56"/>
  </cols>
  <sheetData>
    <row r="1" spans="1:8" x14ac:dyDescent="0.25">
      <c r="H1" s="57"/>
    </row>
    <row r="2" spans="1:8" ht="18.75" x14ac:dyDescent="0.25">
      <c r="A2" s="136" t="s">
        <v>89</v>
      </c>
      <c r="B2" s="136"/>
      <c r="C2" s="136"/>
      <c r="D2" s="136"/>
      <c r="E2" s="136"/>
      <c r="F2" s="136"/>
      <c r="G2" s="136"/>
      <c r="H2" s="136"/>
    </row>
    <row r="3" spans="1:8" ht="18.75" x14ac:dyDescent="0.3">
      <c r="A3" s="61"/>
      <c r="B3" s="62"/>
      <c r="C3" s="63"/>
      <c r="D3" s="63"/>
      <c r="E3" s="63"/>
      <c r="F3" s="63"/>
      <c r="G3" s="61"/>
      <c r="H3" s="61"/>
    </row>
    <row r="4" spans="1:8" x14ac:dyDescent="0.25">
      <c r="A4" s="61"/>
      <c r="B4" s="137" t="s">
        <v>90</v>
      </c>
      <c r="C4" s="137"/>
      <c r="D4" s="137"/>
      <c r="E4" s="137"/>
      <c r="F4" s="137"/>
      <c r="G4" s="137"/>
      <c r="H4" s="137"/>
    </row>
    <row r="5" spans="1:8" ht="15.95" customHeight="1" x14ac:dyDescent="0.25">
      <c r="A5" s="61"/>
      <c r="B5" s="137" t="s">
        <v>91</v>
      </c>
      <c r="C5" s="137"/>
      <c r="D5" s="137"/>
      <c r="E5" s="137"/>
      <c r="F5" s="137"/>
      <c r="G5" s="137"/>
      <c r="H5" s="137"/>
    </row>
    <row r="6" spans="1:8" x14ac:dyDescent="0.25">
      <c r="A6" s="61"/>
      <c r="B6" s="137"/>
      <c r="C6" s="137"/>
      <c r="D6" s="137"/>
      <c r="E6" s="137"/>
      <c r="F6" s="137"/>
      <c r="G6" s="137"/>
      <c r="H6" s="137"/>
    </row>
    <row r="7" spans="1:8" x14ac:dyDescent="0.25">
      <c r="A7" s="61"/>
      <c r="B7" s="61"/>
      <c r="C7" s="61"/>
      <c r="D7" s="61"/>
      <c r="E7" s="61"/>
      <c r="F7" s="61"/>
      <c r="G7" s="61"/>
      <c r="H7" s="61"/>
    </row>
    <row r="8" spans="1:8" x14ac:dyDescent="0.25">
      <c r="A8" s="61"/>
      <c r="B8" s="61" t="s">
        <v>92</v>
      </c>
      <c r="C8" s="61"/>
      <c r="D8" s="61"/>
      <c r="E8" s="61"/>
      <c r="F8" s="61"/>
      <c r="G8" s="61"/>
      <c r="H8" s="61"/>
    </row>
    <row r="9" spans="1:8" ht="31.5" x14ac:dyDescent="0.25">
      <c r="A9" s="61"/>
      <c r="B9" s="61"/>
      <c r="C9" s="107" t="s">
        <v>172</v>
      </c>
      <c r="D9" s="65">
        <v>65</v>
      </c>
      <c r="E9" s="61"/>
      <c r="F9" s="61"/>
      <c r="G9" s="61"/>
      <c r="H9" s="61"/>
    </row>
    <row r="10" spans="1:8" x14ac:dyDescent="0.25">
      <c r="A10" s="61"/>
      <c r="B10" s="61"/>
      <c r="C10" s="64" t="s">
        <v>93</v>
      </c>
      <c r="D10" s="65">
        <v>25</v>
      </c>
      <c r="E10" s="61"/>
      <c r="F10" s="61"/>
      <c r="G10" s="61"/>
      <c r="H10" s="61"/>
    </row>
    <row r="11" spans="1:8" x14ac:dyDescent="0.25">
      <c r="A11" s="61"/>
      <c r="B11" s="61"/>
      <c r="C11" s="64" t="s">
        <v>94</v>
      </c>
      <c r="D11" s="65">
        <v>10</v>
      </c>
      <c r="E11" s="61"/>
      <c r="F11" s="61"/>
      <c r="G11" s="61"/>
      <c r="H11" s="61"/>
    </row>
    <row r="12" spans="1:8" x14ac:dyDescent="0.25">
      <c r="A12" s="61"/>
      <c r="B12" s="61"/>
      <c r="C12" s="61"/>
      <c r="D12" s="61"/>
      <c r="E12" s="61"/>
      <c r="F12" s="61"/>
      <c r="G12" s="61"/>
      <c r="H12" s="61"/>
    </row>
    <row r="13" spans="1:8" x14ac:dyDescent="0.25">
      <c r="A13" s="61"/>
      <c r="B13" s="61" t="s">
        <v>95</v>
      </c>
      <c r="C13" s="61"/>
      <c r="D13" s="61"/>
      <c r="E13" s="61"/>
      <c r="F13" s="61"/>
      <c r="G13" s="61"/>
      <c r="H13" s="61"/>
    </row>
    <row r="14" spans="1:8" ht="16.5" thickBot="1" x14ac:dyDescent="0.3">
      <c r="A14" s="61"/>
      <c r="B14" s="61"/>
      <c r="C14" s="61"/>
      <c r="D14" s="61"/>
      <c r="E14" s="61"/>
      <c r="F14" s="61"/>
      <c r="G14" s="61"/>
      <c r="H14" s="61"/>
    </row>
    <row r="15" spans="1:8" ht="49.5" customHeight="1" thickBot="1" x14ac:dyDescent="0.3">
      <c r="A15" s="61"/>
      <c r="B15" s="138" t="s">
        <v>96</v>
      </c>
      <c r="C15" s="139"/>
      <c r="D15" s="139"/>
      <c r="E15" s="139"/>
      <c r="F15" s="140"/>
      <c r="G15" s="138" t="s">
        <v>97</v>
      </c>
      <c r="H15" s="140"/>
    </row>
    <row r="16" spans="1:8" ht="30.75" customHeight="1" thickBot="1" x14ac:dyDescent="0.3">
      <c r="A16" s="61"/>
      <c r="B16" s="141" t="s">
        <v>173</v>
      </c>
      <c r="C16" s="142"/>
      <c r="D16" s="142"/>
      <c r="E16" s="142"/>
      <c r="F16" s="143"/>
      <c r="G16" s="67" t="s">
        <v>98</v>
      </c>
      <c r="H16" s="66">
        <f>D9</f>
        <v>65</v>
      </c>
    </row>
    <row r="17" spans="1:10" ht="16.5" thickBot="1" x14ac:dyDescent="0.3">
      <c r="A17" s="61"/>
      <c r="B17" s="141" t="s">
        <v>99</v>
      </c>
      <c r="C17" s="142"/>
      <c r="D17" s="142"/>
      <c r="E17" s="142"/>
      <c r="F17" s="143"/>
      <c r="G17" s="67" t="s">
        <v>100</v>
      </c>
      <c r="H17" s="66">
        <f>D10</f>
        <v>25</v>
      </c>
    </row>
    <row r="18" spans="1:10" ht="16.5" thickBot="1" x14ac:dyDescent="0.3">
      <c r="A18" s="61"/>
      <c r="B18" s="141" t="s">
        <v>101</v>
      </c>
      <c r="C18" s="142"/>
      <c r="D18" s="142"/>
      <c r="E18" s="142"/>
      <c r="F18" s="143"/>
      <c r="G18" s="67" t="s">
        <v>102</v>
      </c>
      <c r="H18" s="66">
        <f>D11</f>
        <v>10</v>
      </c>
    </row>
    <row r="19" spans="1:10" ht="16.5" customHeight="1" thickBot="1" x14ac:dyDescent="0.3">
      <c r="A19" s="61"/>
      <c r="B19" s="68" t="s">
        <v>12</v>
      </c>
      <c r="C19" s="69" t="s">
        <v>29</v>
      </c>
      <c r="D19" s="69" t="s">
        <v>103</v>
      </c>
      <c r="E19" s="144" t="s">
        <v>104</v>
      </c>
      <c r="F19" s="145"/>
      <c r="G19" s="139"/>
      <c r="H19" s="140"/>
    </row>
    <row r="20" spans="1:10" ht="32.25" thickBot="1" x14ac:dyDescent="0.3">
      <c r="A20" s="61"/>
      <c r="B20" s="70" t="s">
        <v>105</v>
      </c>
      <c r="C20" s="59" t="s">
        <v>85</v>
      </c>
      <c r="D20" s="71" t="s">
        <v>106</v>
      </c>
      <c r="E20" s="72" t="s">
        <v>107</v>
      </c>
      <c r="F20" s="73">
        <v>0.2</v>
      </c>
      <c r="G20" s="135" t="s">
        <v>108</v>
      </c>
      <c r="H20" s="126"/>
      <c r="I20" s="58"/>
    </row>
    <row r="21" spans="1:10" ht="63.75" customHeight="1" thickBot="1" x14ac:dyDescent="0.3">
      <c r="A21" s="61"/>
      <c r="B21" s="70" t="s">
        <v>109</v>
      </c>
      <c r="C21" s="108" t="s">
        <v>187</v>
      </c>
      <c r="D21" s="71" t="s">
        <v>106</v>
      </c>
      <c r="E21" s="72" t="s">
        <v>110</v>
      </c>
      <c r="F21" s="73">
        <v>0.6</v>
      </c>
      <c r="G21" s="135" t="s">
        <v>111</v>
      </c>
      <c r="H21" s="126"/>
      <c r="I21" s="60"/>
    </row>
    <row r="22" spans="1:10" ht="51.75" customHeight="1" thickBot="1" x14ac:dyDescent="0.3">
      <c r="A22" s="61"/>
      <c r="B22" s="70" t="s">
        <v>112</v>
      </c>
      <c r="C22" s="59" t="s">
        <v>175</v>
      </c>
      <c r="D22" s="71" t="s">
        <v>106</v>
      </c>
      <c r="E22" s="72" t="s">
        <v>113</v>
      </c>
      <c r="F22" s="73">
        <v>0.2</v>
      </c>
      <c r="G22" s="135" t="s">
        <v>111</v>
      </c>
      <c r="H22" s="126"/>
      <c r="I22" s="60"/>
    </row>
    <row r="23" spans="1:10" ht="33" customHeight="1" thickBot="1" x14ac:dyDescent="0.3">
      <c r="A23" s="61"/>
      <c r="B23" s="74" t="s">
        <v>114</v>
      </c>
      <c r="C23" s="75" t="s">
        <v>115</v>
      </c>
      <c r="D23" s="76" t="s">
        <v>106</v>
      </c>
      <c r="E23" s="72" t="s">
        <v>116</v>
      </c>
      <c r="F23" s="77">
        <v>1</v>
      </c>
      <c r="G23" s="125" t="s">
        <v>117</v>
      </c>
      <c r="H23" s="126"/>
      <c r="I23" s="34"/>
      <c r="J23" s="34"/>
    </row>
    <row r="24" spans="1:10" ht="33" customHeight="1" thickBot="1" x14ac:dyDescent="0.3">
      <c r="A24" s="61"/>
      <c r="B24" s="78"/>
      <c r="C24" s="79"/>
      <c r="D24" s="80"/>
      <c r="E24" s="81"/>
      <c r="F24" s="82"/>
      <c r="G24" s="80"/>
      <c r="H24" s="80"/>
      <c r="I24" s="34"/>
      <c r="J24" s="34"/>
    </row>
    <row r="25" spans="1:10" ht="17.25" customHeight="1" x14ac:dyDescent="0.25">
      <c r="A25" s="61"/>
      <c r="B25" s="127" t="s">
        <v>118</v>
      </c>
      <c r="C25" s="128"/>
      <c r="D25" s="129"/>
      <c r="E25" s="81"/>
      <c r="F25" s="82"/>
      <c r="G25" s="80"/>
      <c r="H25" s="80"/>
      <c r="I25" s="34"/>
      <c r="J25" s="34"/>
    </row>
    <row r="26" spans="1:10" ht="33" customHeight="1" x14ac:dyDescent="0.25">
      <c r="A26" s="61"/>
      <c r="B26" s="130" t="s">
        <v>119</v>
      </c>
      <c r="C26" s="120"/>
      <c r="D26" s="131"/>
      <c r="E26" s="81"/>
      <c r="F26" s="82"/>
      <c r="G26" s="80"/>
      <c r="H26" s="80"/>
      <c r="I26" s="34"/>
      <c r="J26" s="34"/>
    </row>
    <row r="27" spans="1:10" ht="33" customHeight="1" x14ac:dyDescent="0.25">
      <c r="A27" s="61"/>
      <c r="B27" s="130" t="s">
        <v>120</v>
      </c>
      <c r="C27" s="120"/>
      <c r="D27" s="131"/>
      <c r="E27" s="81"/>
      <c r="F27" s="82"/>
      <c r="G27" s="80"/>
      <c r="H27" s="80"/>
      <c r="I27" s="34"/>
      <c r="J27" s="34"/>
    </row>
    <row r="28" spans="1:10" ht="33" customHeight="1" x14ac:dyDescent="0.25">
      <c r="A28" s="61"/>
      <c r="B28" s="130" t="s">
        <v>174</v>
      </c>
      <c r="C28" s="120"/>
      <c r="D28" s="131"/>
      <c r="E28" s="81"/>
      <c r="F28" s="82"/>
      <c r="G28" s="80"/>
      <c r="H28" s="80"/>
      <c r="I28" s="34"/>
      <c r="J28" s="34"/>
    </row>
    <row r="29" spans="1:10" ht="19.5" customHeight="1" x14ac:dyDescent="0.25">
      <c r="A29" s="61"/>
      <c r="B29" s="130" t="s">
        <v>121</v>
      </c>
      <c r="C29" s="120"/>
      <c r="D29" s="131"/>
      <c r="E29" s="81"/>
      <c r="F29" s="82"/>
      <c r="G29" s="80"/>
      <c r="H29" s="80"/>
      <c r="I29" s="34"/>
      <c r="J29" s="34"/>
    </row>
    <row r="30" spans="1:10" ht="19.5" customHeight="1" x14ac:dyDescent="0.25">
      <c r="A30" s="61"/>
      <c r="B30" s="130" t="s">
        <v>122</v>
      </c>
      <c r="C30" s="120"/>
      <c r="D30" s="131"/>
      <c r="E30" s="81"/>
      <c r="F30" s="82"/>
      <c r="G30" s="80"/>
      <c r="H30" s="80"/>
      <c r="I30" s="34"/>
      <c r="J30" s="34"/>
    </row>
    <row r="31" spans="1:10" ht="33" customHeight="1" thickBot="1" x14ac:dyDescent="0.3">
      <c r="A31" s="61"/>
      <c r="B31" s="132" t="s">
        <v>123</v>
      </c>
      <c r="C31" s="133"/>
      <c r="D31" s="134"/>
      <c r="E31" s="81"/>
      <c r="F31" s="82"/>
      <c r="G31" s="80"/>
      <c r="H31" s="80"/>
      <c r="I31" s="34"/>
      <c r="J31" s="34"/>
    </row>
    <row r="32" spans="1:10" x14ac:dyDescent="0.25">
      <c r="A32" s="61"/>
      <c r="B32" s="80"/>
      <c r="C32" s="83"/>
      <c r="D32" s="80"/>
      <c r="E32" s="81"/>
      <c r="F32" s="82"/>
      <c r="G32" s="80"/>
      <c r="H32" s="80"/>
    </row>
    <row r="33" spans="1:8" ht="33.75" customHeight="1" x14ac:dyDescent="0.25">
      <c r="A33" s="61"/>
      <c r="B33" s="121" t="s">
        <v>124</v>
      </c>
      <c r="C33" s="121"/>
      <c r="D33" s="121"/>
      <c r="E33" s="121"/>
      <c r="F33" s="121"/>
      <c r="G33" s="121"/>
      <c r="H33" s="121"/>
    </row>
    <row r="34" spans="1:8" x14ac:dyDescent="0.25">
      <c r="A34" s="61"/>
      <c r="B34" s="61"/>
      <c r="C34" s="61"/>
      <c r="D34" s="61"/>
      <c r="E34" s="61"/>
      <c r="F34" s="61"/>
      <c r="G34" s="61"/>
      <c r="H34" s="61"/>
    </row>
    <row r="35" spans="1:8" ht="31.5" customHeight="1" x14ac:dyDescent="0.25">
      <c r="A35" s="61"/>
      <c r="B35" s="121" t="s">
        <v>125</v>
      </c>
      <c r="C35" s="121"/>
      <c r="D35" s="121"/>
      <c r="E35" s="121"/>
      <c r="F35" s="121"/>
      <c r="G35" s="121"/>
      <c r="H35" s="121"/>
    </row>
    <row r="36" spans="1:8" x14ac:dyDescent="0.25">
      <c r="A36" s="61"/>
      <c r="B36" s="61"/>
      <c r="C36" s="61"/>
      <c r="D36" s="84" t="s">
        <v>126</v>
      </c>
      <c r="E36" s="61"/>
      <c r="F36" s="61"/>
      <c r="G36" s="61"/>
      <c r="H36" s="61"/>
    </row>
    <row r="37" spans="1:8" x14ac:dyDescent="0.25">
      <c r="A37" s="61"/>
      <c r="B37" s="61"/>
      <c r="C37" s="61"/>
      <c r="D37" s="61"/>
      <c r="E37" s="61"/>
      <c r="F37" s="61"/>
      <c r="G37" s="61"/>
      <c r="H37" s="61"/>
    </row>
    <row r="38" spans="1:8" ht="31.5" customHeight="1" x14ac:dyDescent="0.25">
      <c r="A38" s="61"/>
      <c r="B38" s="121" t="s">
        <v>127</v>
      </c>
      <c r="C38" s="121"/>
      <c r="D38" s="121"/>
      <c r="E38" s="121"/>
      <c r="F38" s="121"/>
      <c r="G38" s="121"/>
      <c r="H38" s="121"/>
    </row>
    <row r="39" spans="1:8" x14ac:dyDescent="0.25">
      <c r="A39" s="61"/>
      <c r="B39" s="61"/>
      <c r="C39" s="61"/>
      <c r="D39" s="61"/>
      <c r="E39" s="61"/>
      <c r="F39" s="61"/>
      <c r="G39" s="61"/>
      <c r="H39" s="61"/>
    </row>
    <row r="40" spans="1:8" x14ac:dyDescent="0.25">
      <c r="A40" s="61"/>
      <c r="B40" s="61"/>
      <c r="C40" s="61"/>
      <c r="D40" s="61"/>
      <c r="E40" s="61"/>
      <c r="F40" s="61"/>
      <c r="G40" s="61"/>
      <c r="H40" s="61"/>
    </row>
    <row r="41" spans="1:8" x14ac:dyDescent="0.25">
      <c r="A41" s="61"/>
      <c r="B41" s="61"/>
      <c r="C41" s="61"/>
      <c r="D41" s="61"/>
      <c r="E41" s="61"/>
      <c r="F41" s="61"/>
      <c r="G41" s="61"/>
      <c r="H41" s="61"/>
    </row>
    <row r="42" spans="1:8" ht="30.75" customHeight="1" x14ac:dyDescent="0.25">
      <c r="A42" s="61"/>
      <c r="B42" s="121" t="s">
        <v>128</v>
      </c>
      <c r="C42" s="121"/>
      <c r="D42" s="121"/>
      <c r="E42" s="121"/>
      <c r="F42" s="121"/>
      <c r="G42" s="121"/>
      <c r="H42" s="121"/>
    </row>
    <row r="43" spans="1:8" x14ac:dyDescent="0.25">
      <c r="A43" s="61"/>
      <c r="B43" s="122" t="s">
        <v>176</v>
      </c>
      <c r="C43" s="122"/>
      <c r="D43" s="122"/>
      <c r="E43" s="122"/>
      <c r="F43" s="122"/>
      <c r="G43" s="122"/>
      <c r="H43" s="122"/>
    </row>
    <row r="44" spans="1:8" x14ac:dyDescent="0.25">
      <c r="A44" s="61"/>
      <c r="B44" s="122"/>
      <c r="C44" s="122"/>
      <c r="D44" s="122"/>
      <c r="E44" s="122"/>
      <c r="F44" s="122"/>
      <c r="G44" s="122"/>
      <c r="H44" s="122"/>
    </row>
    <row r="45" spans="1:8" x14ac:dyDescent="0.25">
      <c r="A45" s="61"/>
      <c r="B45" s="122"/>
      <c r="C45" s="122"/>
      <c r="D45" s="122"/>
      <c r="E45" s="122"/>
      <c r="F45" s="122"/>
      <c r="G45" s="122"/>
      <c r="H45" s="122"/>
    </row>
    <row r="46" spans="1:8" x14ac:dyDescent="0.25">
      <c r="A46" s="61"/>
      <c r="B46" s="61"/>
      <c r="C46" s="61"/>
      <c r="D46" s="61"/>
      <c r="E46" s="61"/>
      <c r="F46" s="61"/>
      <c r="G46" s="61"/>
      <c r="H46" s="61"/>
    </row>
    <row r="47" spans="1:8" ht="32.25" customHeight="1" x14ac:dyDescent="0.25">
      <c r="A47" s="61"/>
      <c r="B47" s="121" t="s">
        <v>129</v>
      </c>
      <c r="C47" s="121"/>
      <c r="D47" s="121"/>
      <c r="E47" s="121"/>
      <c r="F47" s="121"/>
      <c r="G47" s="121"/>
      <c r="H47" s="121"/>
    </row>
    <row r="48" spans="1:8" x14ac:dyDescent="0.25">
      <c r="A48" s="61"/>
      <c r="B48" s="61"/>
      <c r="C48" s="61"/>
      <c r="D48" s="61"/>
      <c r="E48" s="61"/>
      <c r="F48" s="61"/>
      <c r="G48" s="61"/>
      <c r="H48" s="61"/>
    </row>
    <row r="49" spans="1:8" x14ac:dyDescent="0.25">
      <c r="A49" s="61"/>
      <c r="B49" s="61"/>
      <c r="C49" s="61"/>
      <c r="D49" s="61"/>
      <c r="E49" s="61"/>
      <c r="F49" s="61"/>
      <c r="G49" s="61"/>
      <c r="H49" s="61"/>
    </row>
    <row r="50" spans="1:8" x14ac:dyDescent="0.25">
      <c r="A50" s="61"/>
      <c r="B50" s="61"/>
      <c r="C50" s="61"/>
      <c r="D50" s="61"/>
      <c r="E50" s="61"/>
      <c r="F50" s="61"/>
      <c r="G50" s="61"/>
      <c r="H50" s="61"/>
    </row>
    <row r="51" spans="1:8" x14ac:dyDescent="0.25">
      <c r="A51" s="61"/>
      <c r="B51" s="61"/>
      <c r="C51" s="61"/>
      <c r="D51" s="61"/>
      <c r="E51" s="61"/>
      <c r="F51" s="61"/>
      <c r="G51" s="61"/>
      <c r="H51" s="61"/>
    </row>
    <row r="52" spans="1:8" x14ac:dyDescent="0.25">
      <c r="A52" s="61"/>
      <c r="B52" s="61"/>
      <c r="C52" s="61"/>
      <c r="D52" s="61"/>
      <c r="E52" s="61"/>
      <c r="F52" s="61"/>
      <c r="G52" s="61"/>
      <c r="H52" s="61"/>
    </row>
    <row r="53" spans="1:8" x14ac:dyDescent="0.25">
      <c r="A53" s="61"/>
      <c r="B53" s="122" t="s">
        <v>130</v>
      </c>
      <c r="C53" s="122"/>
      <c r="D53" s="122"/>
      <c r="E53" s="122"/>
      <c r="F53" s="122"/>
      <c r="G53" s="122"/>
      <c r="H53" s="122"/>
    </row>
    <row r="54" spans="1:8" x14ac:dyDescent="0.25">
      <c r="A54" s="61"/>
      <c r="B54" s="122"/>
      <c r="C54" s="122"/>
      <c r="D54" s="122"/>
      <c r="E54" s="122"/>
      <c r="F54" s="122"/>
      <c r="G54" s="122"/>
      <c r="H54" s="122"/>
    </row>
    <row r="55" spans="1:8" x14ac:dyDescent="0.25">
      <c r="A55" s="61"/>
      <c r="B55" s="123" t="s">
        <v>131</v>
      </c>
      <c r="C55" s="123"/>
      <c r="D55" s="123"/>
      <c r="E55" s="123"/>
      <c r="F55" s="123"/>
      <c r="G55" s="123"/>
      <c r="H55" s="123"/>
    </row>
    <row r="56" spans="1:8" x14ac:dyDescent="0.25">
      <c r="A56" s="61"/>
      <c r="B56" s="124" t="s">
        <v>132</v>
      </c>
      <c r="C56" s="124"/>
      <c r="D56" s="124"/>
      <c r="E56" s="124"/>
      <c r="F56" s="124"/>
      <c r="G56" s="124"/>
      <c r="H56" s="124"/>
    </row>
    <row r="57" spans="1:8" x14ac:dyDescent="0.25">
      <c r="A57" s="61"/>
      <c r="B57" s="119" t="s">
        <v>133</v>
      </c>
      <c r="C57" s="119"/>
      <c r="D57" s="119"/>
      <c r="E57" s="119"/>
      <c r="F57" s="119"/>
      <c r="G57" s="119"/>
      <c r="H57" s="119"/>
    </row>
    <row r="58" spans="1:8" x14ac:dyDescent="0.25">
      <c r="A58" s="61"/>
      <c r="B58" s="61"/>
      <c r="C58" s="61"/>
      <c r="D58" s="61"/>
      <c r="E58" s="61"/>
      <c r="F58" s="61"/>
      <c r="G58" s="61"/>
      <c r="H58" s="61"/>
    </row>
    <row r="59" spans="1:8" x14ac:dyDescent="0.25">
      <c r="A59" s="85" t="s">
        <v>134</v>
      </c>
      <c r="B59" s="120" t="s">
        <v>135</v>
      </c>
      <c r="C59" s="120"/>
      <c r="D59" s="120"/>
      <c r="E59" s="120"/>
      <c r="F59" s="120"/>
      <c r="G59" s="120"/>
      <c r="H59" s="120"/>
    </row>
    <row r="60" spans="1:8" x14ac:dyDescent="0.25">
      <c r="A60" s="61"/>
      <c r="B60" s="120"/>
      <c r="C60" s="120"/>
      <c r="D60" s="120"/>
      <c r="E60" s="120"/>
      <c r="F60" s="120"/>
      <c r="G60" s="120"/>
      <c r="H60" s="120"/>
    </row>
    <row r="61" spans="1:8" x14ac:dyDescent="0.25">
      <c r="A61" s="61"/>
      <c r="B61" s="120"/>
      <c r="C61" s="120"/>
      <c r="D61" s="120"/>
      <c r="E61" s="120"/>
      <c r="F61" s="120"/>
      <c r="G61" s="120"/>
      <c r="H61" s="120"/>
    </row>
    <row r="62" spans="1:8" x14ac:dyDescent="0.25">
      <c r="A62" s="61"/>
      <c r="B62" s="120"/>
      <c r="C62" s="120"/>
      <c r="D62" s="120"/>
      <c r="E62" s="120"/>
      <c r="F62" s="120"/>
      <c r="G62" s="120"/>
      <c r="H62" s="120"/>
    </row>
    <row r="63" spans="1:8" x14ac:dyDescent="0.25">
      <c r="A63" s="61"/>
      <c r="B63" s="120"/>
      <c r="C63" s="120"/>
      <c r="D63" s="120"/>
      <c r="E63" s="120"/>
      <c r="F63" s="120"/>
      <c r="G63" s="120"/>
      <c r="H63" s="120"/>
    </row>
    <row r="64" spans="1:8" x14ac:dyDescent="0.25">
      <c r="A64" s="61"/>
      <c r="B64" s="120"/>
      <c r="C64" s="120"/>
      <c r="D64" s="120"/>
      <c r="E64" s="120"/>
      <c r="F64" s="120"/>
      <c r="G64" s="120"/>
      <c r="H64" s="120"/>
    </row>
    <row r="65" spans="1:8" x14ac:dyDescent="0.25">
      <c r="A65" s="61"/>
      <c r="B65" s="120"/>
      <c r="C65" s="120"/>
      <c r="D65" s="120"/>
      <c r="E65" s="120"/>
      <c r="F65" s="120"/>
      <c r="G65" s="120"/>
      <c r="H65" s="120"/>
    </row>
    <row r="66" spans="1:8" x14ac:dyDescent="0.25">
      <c r="A66" s="61"/>
      <c r="B66" s="120"/>
      <c r="C66" s="120"/>
      <c r="D66" s="120"/>
      <c r="E66" s="120"/>
      <c r="F66" s="120"/>
      <c r="G66" s="120"/>
      <c r="H66" s="120"/>
    </row>
    <row r="67" spans="1:8" x14ac:dyDescent="0.25">
      <c r="A67" s="61"/>
      <c r="B67" s="120"/>
      <c r="C67" s="120"/>
      <c r="D67" s="120"/>
      <c r="E67" s="120"/>
      <c r="F67" s="120"/>
      <c r="G67" s="120"/>
      <c r="H67" s="120"/>
    </row>
    <row r="68" spans="1:8" x14ac:dyDescent="0.25">
      <c r="A68" s="61"/>
      <c r="B68" s="120"/>
      <c r="C68" s="120"/>
      <c r="D68" s="120"/>
      <c r="E68" s="120"/>
      <c r="F68" s="120"/>
      <c r="G68" s="120"/>
      <c r="H68" s="120"/>
    </row>
    <row r="69" spans="1:8" x14ac:dyDescent="0.25">
      <c r="A69" s="61"/>
      <c r="B69" s="120"/>
      <c r="C69" s="120"/>
      <c r="D69" s="120"/>
      <c r="E69" s="120"/>
      <c r="F69" s="120"/>
      <c r="G69" s="120"/>
      <c r="H69" s="120"/>
    </row>
    <row r="70" spans="1:8" x14ac:dyDescent="0.25">
      <c r="A70" s="61"/>
      <c r="B70" s="120"/>
      <c r="C70" s="120"/>
      <c r="D70" s="120"/>
      <c r="E70" s="120"/>
      <c r="F70" s="120"/>
      <c r="G70" s="120"/>
      <c r="H70" s="120"/>
    </row>
    <row r="71" spans="1:8" x14ac:dyDescent="0.25">
      <c r="A71" s="61"/>
      <c r="B71" s="120"/>
      <c r="C71" s="120"/>
      <c r="D71" s="120"/>
      <c r="E71" s="120"/>
      <c r="F71" s="120"/>
      <c r="G71" s="120"/>
      <c r="H71" s="120"/>
    </row>
    <row r="72" spans="1:8" x14ac:dyDescent="0.25">
      <c r="A72" s="61"/>
      <c r="B72" s="120"/>
      <c r="C72" s="120"/>
      <c r="D72" s="120"/>
      <c r="E72" s="120"/>
      <c r="F72" s="120"/>
      <c r="G72" s="120"/>
      <c r="H72" s="120"/>
    </row>
    <row r="73" spans="1:8" x14ac:dyDescent="0.25">
      <c r="A73" s="61"/>
      <c r="B73" s="120"/>
      <c r="C73" s="120"/>
      <c r="D73" s="120"/>
      <c r="E73" s="120"/>
      <c r="F73" s="120"/>
      <c r="G73" s="120"/>
      <c r="H73" s="120"/>
    </row>
    <row r="74" spans="1:8" x14ac:dyDescent="0.25">
      <c r="A74" s="61"/>
      <c r="B74" s="120"/>
      <c r="C74" s="120"/>
      <c r="D74" s="120"/>
      <c r="E74" s="120"/>
      <c r="F74" s="120"/>
      <c r="G74" s="120"/>
      <c r="H74" s="120"/>
    </row>
    <row r="75" spans="1:8" x14ac:dyDescent="0.25">
      <c r="A75" s="61"/>
      <c r="B75" s="120"/>
      <c r="C75" s="120"/>
      <c r="D75" s="120"/>
      <c r="E75" s="120"/>
      <c r="F75" s="120"/>
      <c r="G75" s="120"/>
      <c r="H75" s="120"/>
    </row>
    <row r="76" spans="1:8" x14ac:dyDescent="0.25">
      <c r="A76" s="61"/>
      <c r="B76" s="120"/>
      <c r="C76" s="120"/>
      <c r="D76" s="120"/>
      <c r="E76" s="120"/>
      <c r="F76" s="120"/>
      <c r="G76" s="120"/>
      <c r="H76" s="120"/>
    </row>
    <row r="77" spans="1:8" x14ac:dyDescent="0.25">
      <c r="A77" s="61"/>
      <c r="B77" s="120"/>
      <c r="C77" s="120"/>
      <c r="D77" s="120"/>
      <c r="E77" s="120"/>
      <c r="F77" s="120"/>
      <c r="G77" s="120"/>
      <c r="H77" s="120"/>
    </row>
    <row r="78" spans="1:8" x14ac:dyDescent="0.25">
      <c r="A78" s="61"/>
      <c r="B78" s="120"/>
      <c r="C78" s="120"/>
      <c r="D78" s="120"/>
      <c r="E78" s="120"/>
      <c r="F78" s="120"/>
      <c r="G78" s="120"/>
      <c r="H78" s="120"/>
    </row>
    <row r="79" spans="1:8" x14ac:dyDescent="0.25">
      <c r="A79" s="61"/>
      <c r="B79" s="120"/>
      <c r="C79" s="120"/>
      <c r="D79" s="120"/>
      <c r="E79" s="120"/>
      <c r="F79" s="120"/>
      <c r="G79" s="120"/>
      <c r="H79" s="120"/>
    </row>
    <row r="80" spans="1:8" x14ac:dyDescent="0.25">
      <c r="A80" s="61"/>
      <c r="B80" s="120"/>
      <c r="C80" s="120"/>
      <c r="D80" s="120"/>
      <c r="E80" s="120"/>
      <c r="F80" s="120"/>
      <c r="G80" s="120"/>
      <c r="H80" s="120"/>
    </row>
    <row r="81" spans="1:8" x14ac:dyDescent="0.25">
      <c r="A81" s="61"/>
      <c r="B81" s="120"/>
      <c r="C81" s="120"/>
      <c r="D81" s="120"/>
      <c r="E81" s="120"/>
      <c r="F81" s="120"/>
      <c r="G81" s="120"/>
      <c r="H81" s="120"/>
    </row>
    <row r="82" spans="1:8" x14ac:dyDescent="0.25">
      <c r="A82" s="61"/>
      <c r="B82" s="120"/>
      <c r="C82" s="120"/>
      <c r="D82" s="120"/>
      <c r="E82" s="120"/>
      <c r="F82" s="120"/>
      <c r="G82" s="120"/>
      <c r="H82" s="120"/>
    </row>
  </sheetData>
  <mergeCells count="31">
    <mergeCell ref="G22:H22"/>
    <mergeCell ref="A2:H2"/>
    <mergeCell ref="B4:H4"/>
    <mergeCell ref="B5:H6"/>
    <mergeCell ref="B15:F15"/>
    <mergeCell ref="G15:H15"/>
    <mergeCell ref="B16:F16"/>
    <mergeCell ref="B17:F17"/>
    <mergeCell ref="B18:F18"/>
    <mergeCell ref="E19:H19"/>
    <mergeCell ref="G20:H20"/>
    <mergeCell ref="G21:H21"/>
    <mergeCell ref="B38:H38"/>
    <mergeCell ref="G23:H23"/>
    <mergeCell ref="B25:D25"/>
    <mergeCell ref="B26:D26"/>
    <mergeCell ref="B27:D27"/>
    <mergeCell ref="B28:D28"/>
    <mergeCell ref="B29:D29"/>
    <mergeCell ref="B30:D30"/>
    <mergeCell ref="B31:D31"/>
    <mergeCell ref="B33:H33"/>
    <mergeCell ref="B35:H35"/>
    <mergeCell ref="B57:H57"/>
    <mergeCell ref="B59:H82"/>
    <mergeCell ref="B42:H42"/>
    <mergeCell ref="B43:H45"/>
    <mergeCell ref="B47:H47"/>
    <mergeCell ref="B53:H54"/>
    <mergeCell ref="B55:H55"/>
    <mergeCell ref="B56:H56"/>
  </mergeCells>
  <dataValidations count="2">
    <dataValidation allowBlank="1" sqref="C23:C24 C32" xr:uid="{CBBD53CA-DC23-47FB-BBB6-6DA7C1DD1FC1}"/>
    <dataValidation allowBlank="1" prompt="Pasirinkti parametro vertę: yra / nėra" sqref="G20:H32" xr:uid="{BEFB24FC-E4D7-45FC-9062-239368E84F0A}"/>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9C16-B058-4190-AABD-A6352B5768BE}">
  <sheetPr>
    <pageSetUpPr fitToPage="1"/>
  </sheetPr>
  <dimension ref="B1:I43"/>
  <sheetViews>
    <sheetView topLeftCell="A19" zoomScale="107" zoomScaleNormal="100" workbookViewId="0">
      <selection activeCell="C34" sqref="C34"/>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36"/>
    </row>
    <row r="2" spans="2:8" ht="18.75" x14ac:dyDescent="0.3">
      <c r="B2" s="159" t="s">
        <v>56</v>
      </c>
      <c r="C2" s="159"/>
      <c r="D2" s="159"/>
      <c r="E2" s="159"/>
      <c r="F2" s="159"/>
      <c r="G2" s="159"/>
      <c r="H2" s="24"/>
    </row>
    <row r="3" spans="2:8" ht="18.75" x14ac:dyDescent="0.3">
      <c r="B3" s="12"/>
      <c r="C3" s="23"/>
      <c r="D3" s="23"/>
      <c r="E3" s="24"/>
      <c r="F3" s="25"/>
      <c r="G3" s="25"/>
      <c r="H3" s="24"/>
    </row>
    <row r="4" spans="2:8" ht="18.75" x14ac:dyDescent="0.3">
      <c r="B4" s="26" t="s">
        <v>0</v>
      </c>
      <c r="C4" s="160" t="s">
        <v>136</v>
      </c>
      <c r="D4" s="160"/>
      <c r="E4" s="24"/>
      <c r="F4" s="25"/>
      <c r="G4" s="25"/>
      <c r="H4" s="24"/>
    </row>
    <row r="5" spans="2:8" ht="18.75" x14ac:dyDescent="0.3">
      <c r="B5" s="10"/>
      <c r="C5" s="13"/>
      <c r="D5" s="23"/>
      <c r="E5" s="24"/>
      <c r="F5" s="25"/>
      <c r="G5" s="25"/>
      <c r="H5" s="24"/>
    </row>
    <row r="6" spans="2:8" ht="18.75" x14ac:dyDescent="0.3">
      <c r="B6" s="27" t="s">
        <v>1</v>
      </c>
      <c r="C6" s="33"/>
      <c r="D6" s="23"/>
      <c r="E6" s="24"/>
      <c r="F6" s="25"/>
      <c r="G6" s="25"/>
      <c r="H6" s="24"/>
    </row>
    <row r="7" spans="2:8" ht="18.75" x14ac:dyDescent="0.3">
      <c r="C7" s="23"/>
      <c r="D7" s="23"/>
      <c r="E7" s="24"/>
      <c r="F7" s="25"/>
      <c r="G7" s="25"/>
      <c r="H7" s="24"/>
    </row>
    <row r="8" spans="2:8" ht="30" customHeight="1" x14ac:dyDescent="0.25">
      <c r="B8" s="152" t="s">
        <v>23</v>
      </c>
      <c r="C8" s="152"/>
      <c r="D8" s="152"/>
      <c r="E8" s="152"/>
      <c r="F8" s="153"/>
      <c r="G8" s="153"/>
      <c r="H8" s="153"/>
    </row>
    <row r="9" spans="2:8" ht="30" customHeight="1" x14ac:dyDescent="0.25">
      <c r="B9" s="157" t="s">
        <v>26</v>
      </c>
      <c r="C9" s="157"/>
      <c r="D9" s="157"/>
      <c r="E9" s="157"/>
      <c r="F9" s="153"/>
      <c r="G9" s="153"/>
      <c r="H9" s="153"/>
    </row>
    <row r="10" spans="2:8" ht="30" customHeight="1" x14ac:dyDescent="0.25">
      <c r="B10" s="157" t="s">
        <v>24</v>
      </c>
      <c r="C10" s="157"/>
      <c r="D10" s="157"/>
      <c r="E10" s="157"/>
      <c r="F10" s="153"/>
      <c r="G10" s="153"/>
      <c r="H10" s="153"/>
    </row>
    <row r="11" spans="2:8" ht="30" customHeight="1" x14ac:dyDescent="0.25">
      <c r="B11" s="152" t="s">
        <v>25</v>
      </c>
      <c r="C11" s="152"/>
      <c r="D11" s="152"/>
      <c r="E11" s="152"/>
      <c r="F11" s="153"/>
      <c r="G11" s="153"/>
      <c r="H11" s="153"/>
    </row>
    <row r="12" spans="2:8" ht="30" customHeight="1" x14ac:dyDescent="0.25">
      <c r="B12" s="158" t="s">
        <v>2</v>
      </c>
      <c r="C12" s="158"/>
      <c r="D12" s="158"/>
      <c r="E12" s="158"/>
      <c r="F12" s="153"/>
      <c r="G12" s="153"/>
      <c r="H12" s="153"/>
    </row>
    <row r="13" spans="2:8" ht="30" customHeight="1" x14ac:dyDescent="0.25">
      <c r="B13" s="152" t="s">
        <v>3</v>
      </c>
      <c r="C13" s="152"/>
      <c r="D13" s="152"/>
      <c r="E13" s="152"/>
      <c r="F13" s="153"/>
      <c r="G13" s="153"/>
      <c r="H13" s="153"/>
    </row>
    <row r="14" spans="2:8" ht="30" customHeight="1" x14ac:dyDescent="0.25">
      <c r="B14" s="152" t="s">
        <v>27</v>
      </c>
      <c r="C14" s="152"/>
      <c r="D14" s="152"/>
      <c r="E14" s="152"/>
      <c r="F14" s="153"/>
      <c r="G14" s="153"/>
      <c r="H14" s="153"/>
    </row>
    <row r="15" spans="2:8" ht="30" customHeight="1" x14ac:dyDescent="0.25">
      <c r="B15" s="152" t="s">
        <v>4</v>
      </c>
      <c r="C15" s="152"/>
      <c r="D15" s="152"/>
      <c r="E15" s="152"/>
      <c r="F15" s="153"/>
      <c r="G15" s="153"/>
      <c r="H15" s="153"/>
    </row>
    <row r="16" spans="2:8" ht="30" customHeight="1" x14ac:dyDescent="0.25">
      <c r="B16" s="152" t="s">
        <v>5</v>
      </c>
      <c r="C16" s="152"/>
      <c r="D16" s="152"/>
      <c r="E16" s="152"/>
      <c r="F16" s="153"/>
      <c r="G16" s="153"/>
      <c r="H16" s="153"/>
    </row>
    <row r="17" spans="2:8" ht="18" customHeight="1" x14ac:dyDescent="0.25">
      <c r="C17" s="11"/>
      <c r="D17" s="11"/>
      <c r="E17" s="11"/>
      <c r="F17" s="14"/>
      <c r="G17" s="14"/>
      <c r="H17" s="14"/>
    </row>
    <row r="18" spans="2:8" x14ac:dyDescent="0.25">
      <c r="B18" s="149" t="s">
        <v>6</v>
      </c>
      <c r="C18" s="149"/>
      <c r="D18" s="149"/>
      <c r="E18" s="149"/>
      <c r="F18" s="149"/>
      <c r="G18" s="149"/>
      <c r="H18" s="28"/>
    </row>
    <row r="19" spans="2:8" x14ac:dyDescent="0.25">
      <c r="B19" s="154" t="s">
        <v>7</v>
      </c>
      <c r="C19" s="154"/>
      <c r="D19" s="154"/>
      <c r="E19" s="154"/>
      <c r="F19" s="154"/>
      <c r="G19" s="154"/>
      <c r="H19" s="29"/>
    </row>
    <row r="20" spans="2:8" x14ac:dyDescent="0.25">
      <c r="B20" s="154" t="s">
        <v>51</v>
      </c>
      <c r="C20" s="154"/>
      <c r="D20" s="154"/>
      <c r="E20" s="154"/>
      <c r="F20" s="154"/>
      <c r="G20" s="154"/>
      <c r="H20" s="29"/>
    </row>
    <row r="21" spans="2:8" x14ac:dyDescent="0.25">
      <c r="B21" s="154" t="s">
        <v>8</v>
      </c>
      <c r="C21" s="154"/>
      <c r="D21" s="154"/>
      <c r="E21" s="154"/>
      <c r="F21" s="154"/>
      <c r="G21" s="154"/>
      <c r="H21" s="29"/>
    </row>
    <row r="22" spans="2:8" x14ac:dyDescent="0.25">
      <c r="B22" s="154" t="s">
        <v>9</v>
      </c>
      <c r="C22" s="154"/>
      <c r="D22" s="154"/>
      <c r="E22" s="154"/>
      <c r="F22" s="154"/>
      <c r="G22" s="154"/>
    </row>
    <row r="23" spans="2:8" x14ac:dyDescent="0.25">
      <c r="B23" s="155" t="s">
        <v>10</v>
      </c>
      <c r="C23" s="155"/>
      <c r="D23" s="155"/>
      <c r="E23" s="155"/>
      <c r="F23" s="155"/>
      <c r="G23" s="155"/>
      <c r="H23" s="22"/>
    </row>
    <row r="24" spans="2:8" x14ac:dyDescent="0.25">
      <c r="B24" s="154" t="s">
        <v>55</v>
      </c>
      <c r="C24" s="154"/>
      <c r="D24" s="154"/>
      <c r="E24" s="154"/>
      <c r="F24" s="154"/>
      <c r="G24" s="154"/>
    </row>
    <row r="25" spans="2:8" x14ac:dyDescent="0.25">
      <c r="G25" s="35"/>
    </row>
    <row r="27" spans="2:8" x14ac:dyDescent="0.25">
      <c r="B27" s="156" t="s">
        <v>52</v>
      </c>
      <c r="C27" s="156"/>
      <c r="D27" s="156"/>
      <c r="E27" s="156"/>
      <c r="F27" s="156"/>
      <c r="G27" s="156"/>
    </row>
    <row r="28" spans="2:8" x14ac:dyDescent="0.25">
      <c r="B28" s="29"/>
    </row>
    <row r="29" spans="2:8" ht="31.5" x14ac:dyDescent="0.25">
      <c r="B29" s="30" t="s">
        <v>13</v>
      </c>
      <c r="C29" s="30" t="s">
        <v>53</v>
      </c>
      <c r="D29" s="30" t="s">
        <v>54</v>
      </c>
      <c r="E29" s="31" t="s">
        <v>137</v>
      </c>
      <c r="F29" s="31" t="s">
        <v>138</v>
      </c>
      <c r="G29" s="31" t="s">
        <v>139</v>
      </c>
      <c r="H29" s="31" t="s">
        <v>61</v>
      </c>
    </row>
    <row r="30" spans="2:8" ht="66" customHeight="1" x14ac:dyDescent="0.25">
      <c r="B30" s="39" t="s">
        <v>66</v>
      </c>
      <c r="C30" s="46"/>
      <c r="D30" s="46"/>
      <c r="E30" s="51">
        <v>1</v>
      </c>
      <c r="F30" s="32"/>
      <c r="G30" s="40">
        <f>E30*F30</f>
        <v>0</v>
      </c>
      <c r="H30" s="40">
        <f>G30*1.21</f>
        <v>0</v>
      </c>
    </row>
    <row r="33" spans="2:9" x14ac:dyDescent="0.25">
      <c r="B33" s="149" t="s">
        <v>140</v>
      </c>
      <c r="C33" s="149"/>
      <c r="D33" s="149"/>
      <c r="E33" s="149"/>
    </row>
    <row r="35" spans="2:9" ht="31.5" x14ac:dyDescent="0.25">
      <c r="B35" s="31" t="s">
        <v>12</v>
      </c>
      <c r="C35" s="151" t="s">
        <v>141</v>
      </c>
      <c r="D35" s="150"/>
      <c r="E35" s="86" t="s">
        <v>142</v>
      </c>
    </row>
    <row r="36" spans="2:9" ht="50.1" customHeight="1" x14ac:dyDescent="0.25">
      <c r="B36" s="87" t="s">
        <v>105</v>
      </c>
      <c r="C36" s="148" t="str">
        <f>'Vertinimo tvarka'!C20</f>
        <v>Kiekvienam lazerio taško dydžiui naudojamas atskiras šviesolaidis</v>
      </c>
      <c r="D36" s="148"/>
      <c r="E36" s="32"/>
    </row>
    <row r="37" spans="2:9" ht="36" customHeight="1" x14ac:dyDescent="0.25">
      <c r="B37" s="87" t="s">
        <v>109</v>
      </c>
      <c r="C37" s="148" t="str">
        <f>'Vertinimo tvarka'!C21</f>
        <v>Ikislenkstinis gydymas nepažeidžiant tinklainės (nesukeliant koagulacijos) – Endpoint Management ar lygiavertė. Užima tiek pat laiko kaip ir įprastinis gydymas, t.y. vieno impulso trukmė ne didesnė nei 20 ms</v>
      </c>
      <c r="D37" s="148"/>
      <c r="E37" s="32"/>
    </row>
    <row r="38" spans="2:9" ht="36" customHeight="1" x14ac:dyDescent="0.25">
      <c r="B38" s="87" t="s">
        <v>112</v>
      </c>
      <c r="C38" s="148" t="str">
        <f>'Vertinimo tvarka'!C22</f>
        <v>Galimybė įjungti/išjungti šablonų ribinius taškus (Landmarks), kad galima būtų lengviau atskirti ikislenkstiniu režimu gydytas tinklainės vietas nuo negydytų</v>
      </c>
      <c r="D38" s="148"/>
      <c r="E38" s="32"/>
    </row>
    <row r="40" spans="2:9" x14ac:dyDescent="0.25">
      <c r="B40" s="149" t="s">
        <v>143</v>
      </c>
      <c r="C40" s="149"/>
      <c r="D40" s="149"/>
    </row>
    <row r="41" spans="2:9" x14ac:dyDescent="0.25">
      <c r="C41" s="11"/>
      <c r="D41" s="11"/>
      <c r="E41" s="11"/>
      <c r="F41" s="11"/>
      <c r="G41" s="11"/>
      <c r="H41" s="11"/>
      <c r="I41" s="11"/>
    </row>
    <row r="42" spans="2:9" x14ac:dyDescent="0.25">
      <c r="B42" s="150" t="s">
        <v>144</v>
      </c>
      <c r="C42" s="150"/>
      <c r="D42" s="86" t="s">
        <v>145</v>
      </c>
      <c r="E42" s="31" t="s">
        <v>146</v>
      </c>
      <c r="F42" s="11"/>
      <c r="G42" s="11"/>
      <c r="H42" s="11"/>
      <c r="I42" s="11"/>
    </row>
    <row r="43" spans="2:9" ht="33" customHeight="1" x14ac:dyDescent="0.25">
      <c r="B43" s="146" t="s">
        <v>115</v>
      </c>
      <c r="C43" s="147"/>
      <c r="D43" s="88"/>
      <c r="E43" s="45" t="s">
        <v>88</v>
      </c>
      <c r="F43" s="11"/>
      <c r="G43" s="11"/>
      <c r="H43" s="11"/>
      <c r="I43" s="11"/>
    </row>
  </sheetData>
  <mergeCells count="36">
    <mergeCell ref="B2:G2"/>
    <mergeCell ref="C4:D4"/>
    <mergeCell ref="B8:E8"/>
    <mergeCell ref="F8:H8"/>
    <mergeCell ref="B9:E9"/>
    <mergeCell ref="F9:H9"/>
    <mergeCell ref="B10:E10"/>
    <mergeCell ref="F10:H10"/>
    <mergeCell ref="B11:E11"/>
    <mergeCell ref="F11:H11"/>
    <mergeCell ref="B12:E12"/>
    <mergeCell ref="F12:H12"/>
    <mergeCell ref="B13:E13"/>
    <mergeCell ref="F13:H13"/>
    <mergeCell ref="B14:E14"/>
    <mergeCell ref="F14:H14"/>
    <mergeCell ref="B15:E15"/>
    <mergeCell ref="F15:H15"/>
    <mergeCell ref="C35:D35"/>
    <mergeCell ref="B16:E16"/>
    <mergeCell ref="F16:H16"/>
    <mergeCell ref="B18:G18"/>
    <mergeCell ref="B19:G19"/>
    <mergeCell ref="B20:G20"/>
    <mergeCell ref="B21:G21"/>
    <mergeCell ref="B22:G22"/>
    <mergeCell ref="B23:G23"/>
    <mergeCell ref="B24:G24"/>
    <mergeCell ref="B27:G27"/>
    <mergeCell ref="B33:E33"/>
    <mergeCell ref="B43:C43"/>
    <mergeCell ref="C36:D36"/>
    <mergeCell ref="C37:D37"/>
    <mergeCell ref="C38:D38"/>
    <mergeCell ref="B40:D40"/>
    <mergeCell ref="B42:C42"/>
  </mergeCells>
  <dataValidations count="3">
    <dataValidation allowBlank="1" sqref="B43:C43 C46 C36:C38" xr:uid="{BD07BFA5-0651-4363-8A2D-5A4656D57928}"/>
    <dataValidation type="list" allowBlank="1" showInputMessage="1" prompt="Pasirinkti išplėstinės garantijos reikšmę: TAIP / NE" sqref="D43" xr:uid="{68F2EA78-DA3C-4454-B222-8ADFA35BC1E8}">
      <formula1>"Taip, Ne"</formula1>
    </dataValidation>
    <dataValidation type="list" allowBlank="1" showInputMessage="1" showErrorMessage="1" prompt="Pasirinkti parametro vertę: yra / nėra" sqref="E36:E38" xr:uid="{55EAAE80-1113-4FD8-BD29-C69B1099A8E6}">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8"/>
  <sheetViews>
    <sheetView zoomScaleNormal="115" workbookViewId="0">
      <selection activeCell="Q16" sqref="Q16"/>
    </sheetView>
  </sheetViews>
  <sheetFormatPr defaultColWidth="8.85546875" defaultRowHeight="15" x14ac:dyDescent="0.25"/>
  <cols>
    <col min="4" max="4" width="25" customWidth="1"/>
    <col min="7" max="7" width="11.85546875" customWidth="1"/>
    <col min="10" max="10" width="9.85546875" customWidth="1"/>
    <col min="24" max="16384" width="8.85546875" style="3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190" t="s">
        <v>57</v>
      </c>
      <c r="B3" s="190"/>
      <c r="C3" s="190"/>
      <c r="D3" s="190"/>
      <c r="E3" s="190"/>
      <c r="F3" s="190"/>
      <c r="G3" s="190"/>
      <c r="H3" s="190"/>
      <c r="I3" s="190"/>
      <c r="J3" s="190"/>
      <c r="K3" s="1"/>
      <c r="L3" s="1"/>
      <c r="M3" s="1"/>
      <c r="N3" s="1"/>
      <c r="O3" s="1"/>
      <c r="P3" s="3"/>
      <c r="Q3" s="3"/>
      <c r="R3" s="3"/>
      <c r="S3" s="3"/>
      <c r="T3" s="3"/>
      <c r="U3" s="3"/>
      <c r="V3" s="3"/>
      <c r="W3" s="3"/>
    </row>
    <row r="4" spans="1:23" ht="15.75" x14ac:dyDescent="0.25">
      <c r="A4" s="161" t="s">
        <v>14</v>
      </c>
      <c r="B4" s="161"/>
      <c r="C4" s="161"/>
      <c r="D4" s="161"/>
      <c r="E4" s="161"/>
      <c r="F4" s="161"/>
      <c r="G4" s="161"/>
      <c r="H4" s="161"/>
      <c r="I4" s="161"/>
      <c r="J4" s="161"/>
      <c r="K4" s="1"/>
      <c r="L4" s="1"/>
      <c r="M4" s="1"/>
      <c r="N4" s="1"/>
      <c r="O4" s="1"/>
      <c r="P4" s="3"/>
      <c r="Q4" s="3"/>
      <c r="R4" s="3"/>
      <c r="S4" s="3"/>
      <c r="T4" s="3"/>
      <c r="U4" s="3"/>
      <c r="V4" s="3"/>
      <c r="W4" s="3"/>
    </row>
    <row r="5" spans="1:23" ht="15.75" x14ac:dyDescent="0.25">
      <c r="A5" s="161"/>
      <c r="B5" s="161"/>
      <c r="C5" s="161"/>
      <c r="D5" s="161"/>
      <c r="E5" s="161"/>
      <c r="F5" s="161"/>
      <c r="G5" s="161"/>
      <c r="H5" s="161"/>
      <c r="I5" s="161"/>
      <c r="J5" s="161"/>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62" t="s">
        <v>15</v>
      </c>
      <c r="B7" s="163"/>
      <c r="C7" s="163" t="s">
        <v>16</v>
      </c>
      <c r="D7" s="163"/>
      <c r="E7" s="163"/>
      <c r="F7" s="163" t="s">
        <v>17</v>
      </c>
      <c r="G7" s="163"/>
      <c r="H7" s="163"/>
      <c r="I7" s="163" t="s">
        <v>18</v>
      </c>
      <c r="J7" s="164"/>
      <c r="K7" s="1"/>
      <c r="L7" s="1"/>
      <c r="M7" s="1"/>
      <c r="N7" s="1"/>
      <c r="O7" s="1"/>
      <c r="P7" s="3"/>
      <c r="Q7" s="3"/>
      <c r="R7" s="3"/>
      <c r="S7" s="3"/>
      <c r="T7" s="3"/>
      <c r="U7" s="3"/>
      <c r="V7" s="3"/>
      <c r="W7" s="3"/>
    </row>
    <row r="8" spans="1:23" ht="15.75" x14ac:dyDescent="0.25">
      <c r="A8" s="165"/>
      <c r="B8" s="166"/>
      <c r="C8" s="167"/>
      <c r="D8" s="166"/>
      <c r="E8" s="166"/>
      <c r="F8" s="167"/>
      <c r="G8" s="166"/>
      <c r="H8" s="166"/>
      <c r="I8" s="167"/>
      <c r="J8" s="168"/>
      <c r="K8" s="1"/>
      <c r="L8" s="1"/>
      <c r="M8" s="1"/>
      <c r="N8" s="1"/>
      <c r="O8" s="1"/>
      <c r="P8" s="3"/>
      <c r="Q8" s="3"/>
      <c r="R8" s="3"/>
      <c r="S8" s="3"/>
      <c r="T8" s="3"/>
      <c r="U8" s="3"/>
      <c r="V8" s="3"/>
      <c r="W8" s="3"/>
    </row>
    <row r="9" spans="1:23" ht="15.75" x14ac:dyDescent="0.25">
      <c r="A9" s="165"/>
      <c r="B9" s="166"/>
      <c r="C9" s="167"/>
      <c r="D9" s="166"/>
      <c r="E9" s="166"/>
      <c r="F9" s="167"/>
      <c r="G9" s="166"/>
      <c r="H9" s="166"/>
      <c r="I9" s="167"/>
      <c r="J9" s="168"/>
      <c r="K9" s="1"/>
      <c r="L9" s="1"/>
      <c r="M9" s="1"/>
      <c r="N9" s="1"/>
      <c r="O9" s="1"/>
      <c r="P9" s="3"/>
      <c r="Q9" s="3"/>
      <c r="R9" s="3"/>
      <c r="S9" s="3"/>
      <c r="T9" s="3"/>
      <c r="U9" s="3"/>
      <c r="V9" s="3"/>
      <c r="W9" s="3"/>
    </row>
    <row r="10" spans="1:23" ht="15.75" x14ac:dyDescent="0.25">
      <c r="A10" s="165"/>
      <c r="B10" s="166"/>
      <c r="C10" s="167"/>
      <c r="D10" s="166"/>
      <c r="E10" s="166"/>
      <c r="F10" s="167"/>
      <c r="G10" s="166"/>
      <c r="H10" s="166"/>
      <c r="I10" s="167"/>
      <c r="J10" s="168"/>
      <c r="K10" s="1"/>
      <c r="L10" s="1"/>
      <c r="M10" s="1"/>
      <c r="N10" s="1"/>
      <c r="O10" s="1"/>
      <c r="P10" s="3"/>
      <c r="Q10" s="3"/>
      <c r="R10" s="3"/>
      <c r="S10" s="3"/>
      <c r="T10" s="3"/>
      <c r="U10" s="3"/>
      <c r="V10" s="3"/>
      <c r="W10" s="3"/>
    </row>
    <row r="11" spans="1:23" ht="15.75" x14ac:dyDescent="0.25">
      <c r="A11" s="165"/>
      <c r="B11" s="166"/>
      <c r="C11" s="167"/>
      <c r="D11" s="166"/>
      <c r="E11" s="166"/>
      <c r="F11" s="167"/>
      <c r="G11" s="166"/>
      <c r="H11" s="166"/>
      <c r="I11" s="167"/>
      <c r="J11" s="168"/>
      <c r="K11" s="1"/>
      <c r="L11" s="1"/>
      <c r="M11" s="1"/>
      <c r="N11" s="1"/>
      <c r="O11" s="1"/>
      <c r="P11" s="3"/>
      <c r="Q11" s="3"/>
      <c r="R11" s="3"/>
      <c r="S11" s="3"/>
      <c r="T11" s="3"/>
      <c r="U11" s="3"/>
      <c r="V11" s="3"/>
      <c r="W11" s="3"/>
    </row>
    <row r="12" spans="1:23" ht="15.75" x14ac:dyDescent="0.25">
      <c r="A12" s="165"/>
      <c r="B12" s="166"/>
      <c r="C12" s="167"/>
      <c r="D12" s="166"/>
      <c r="E12" s="166"/>
      <c r="F12" s="167"/>
      <c r="G12" s="166"/>
      <c r="H12" s="166"/>
      <c r="I12" s="167"/>
      <c r="J12" s="168"/>
      <c r="K12" s="1"/>
      <c r="L12" s="1"/>
      <c r="M12" s="1"/>
      <c r="N12" s="1"/>
      <c r="O12" s="1"/>
      <c r="P12" s="3"/>
      <c r="Q12" s="3"/>
      <c r="R12" s="3"/>
      <c r="S12" s="3"/>
      <c r="T12" s="3"/>
      <c r="U12" s="3"/>
      <c r="V12" s="3"/>
      <c r="W12" s="3"/>
    </row>
    <row r="13" spans="1:23" ht="15.75" x14ac:dyDescent="0.25">
      <c r="A13" s="165"/>
      <c r="B13" s="166"/>
      <c r="C13" s="167"/>
      <c r="D13" s="166"/>
      <c r="E13" s="166"/>
      <c r="F13" s="167"/>
      <c r="G13" s="166"/>
      <c r="H13" s="166"/>
      <c r="I13" s="167"/>
      <c r="J13" s="168"/>
      <c r="K13" s="1"/>
      <c r="L13" s="1"/>
      <c r="M13" s="1"/>
      <c r="N13" s="1"/>
      <c r="O13" s="1"/>
      <c r="P13" s="3"/>
      <c r="Q13" s="3"/>
      <c r="R13" s="3"/>
      <c r="S13" s="3"/>
      <c r="T13" s="3"/>
      <c r="U13" s="3"/>
      <c r="V13" s="3"/>
      <c r="W13" s="3"/>
    </row>
    <row r="14" spans="1:23" ht="15.75" x14ac:dyDescent="0.25">
      <c r="A14" s="165"/>
      <c r="B14" s="166"/>
      <c r="C14" s="167"/>
      <c r="D14" s="166"/>
      <c r="E14" s="166"/>
      <c r="F14" s="167"/>
      <c r="G14" s="166"/>
      <c r="H14" s="166"/>
      <c r="I14" s="167"/>
      <c r="J14" s="168"/>
      <c r="K14" s="1"/>
      <c r="L14" s="1"/>
      <c r="M14" s="1"/>
      <c r="N14" s="1"/>
      <c r="O14" s="1"/>
      <c r="P14" s="3"/>
      <c r="Q14" s="3"/>
      <c r="R14" s="3"/>
      <c r="S14" s="3"/>
      <c r="T14" s="3"/>
      <c r="U14" s="3"/>
      <c r="V14" s="3"/>
      <c r="W14" s="3"/>
    </row>
    <row r="15" spans="1:23" ht="15.75" x14ac:dyDescent="0.25">
      <c r="A15" s="165"/>
      <c r="B15" s="166"/>
      <c r="C15" s="167"/>
      <c r="D15" s="166"/>
      <c r="E15" s="166"/>
      <c r="F15" s="167"/>
      <c r="G15" s="166"/>
      <c r="H15" s="166"/>
      <c r="I15" s="167"/>
      <c r="J15" s="168"/>
      <c r="K15" s="1"/>
      <c r="L15" s="1"/>
      <c r="M15" s="1"/>
      <c r="N15" s="1"/>
      <c r="O15" s="1"/>
      <c r="P15" s="3"/>
      <c r="Q15" s="3"/>
      <c r="R15" s="3"/>
      <c r="S15" s="3"/>
      <c r="T15" s="3"/>
      <c r="U15" s="3"/>
      <c r="V15" s="3"/>
      <c r="W15" s="3"/>
    </row>
    <row r="16" spans="1:23" ht="15.75" x14ac:dyDescent="0.25">
      <c r="A16" s="165"/>
      <c r="B16" s="166"/>
      <c r="C16" s="167"/>
      <c r="D16" s="166"/>
      <c r="E16" s="166"/>
      <c r="F16" s="167"/>
      <c r="G16" s="166"/>
      <c r="H16" s="166"/>
      <c r="I16" s="167"/>
      <c r="J16" s="168"/>
      <c r="K16" s="1"/>
      <c r="L16" s="1"/>
      <c r="M16" s="1"/>
      <c r="N16" s="1"/>
      <c r="O16" s="1"/>
      <c r="P16" s="3"/>
      <c r="Q16" s="3"/>
      <c r="R16" s="3"/>
      <c r="S16" s="3"/>
      <c r="T16" s="3"/>
      <c r="U16" s="3"/>
      <c r="V16" s="3"/>
      <c r="W16" s="3"/>
    </row>
    <row r="17" spans="1:23" ht="16.5" thickBot="1" x14ac:dyDescent="0.3">
      <c r="A17" s="169"/>
      <c r="B17" s="170"/>
      <c r="C17" s="171"/>
      <c r="D17" s="170"/>
      <c r="E17" s="170"/>
      <c r="F17" s="171"/>
      <c r="G17" s="170"/>
      <c r="H17" s="170"/>
      <c r="I17" s="171"/>
      <c r="J17" s="172"/>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173" t="s">
        <v>19</v>
      </c>
      <c r="B19" s="173"/>
      <c r="C19" s="173"/>
      <c r="D19" s="173"/>
      <c r="E19" s="173"/>
      <c r="F19" s="173"/>
      <c r="G19" s="173"/>
      <c r="H19" s="173"/>
      <c r="I19" s="173"/>
      <c r="J19" s="173"/>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174" t="s">
        <v>13</v>
      </c>
      <c r="B21" s="175"/>
      <c r="C21" s="176" t="s">
        <v>16</v>
      </c>
      <c r="D21" s="177"/>
      <c r="E21" s="175"/>
      <c r="F21" s="176" t="s">
        <v>20</v>
      </c>
      <c r="G21" s="177"/>
      <c r="H21" s="175"/>
      <c r="I21" s="176" t="s">
        <v>18</v>
      </c>
      <c r="J21" s="178"/>
      <c r="K21" s="1"/>
      <c r="L21" s="1"/>
      <c r="M21" s="1"/>
      <c r="N21" s="1"/>
      <c r="O21" s="1"/>
      <c r="P21" s="3"/>
      <c r="Q21" s="3"/>
      <c r="R21" s="3"/>
      <c r="S21" s="3"/>
      <c r="T21" s="3"/>
      <c r="U21" s="3"/>
      <c r="V21" s="3"/>
      <c r="W21" s="3"/>
    </row>
    <row r="22" spans="1:23" ht="15.75" x14ac:dyDescent="0.25">
      <c r="A22" s="179"/>
      <c r="B22" s="180"/>
      <c r="C22" s="181"/>
      <c r="D22" s="182"/>
      <c r="E22" s="180"/>
      <c r="F22" s="181"/>
      <c r="G22" s="182"/>
      <c r="H22" s="180"/>
      <c r="I22" s="181"/>
      <c r="J22" s="183"/>
      <c r="K22" s="1"/>
      <c r="L22" s="1"/>
      <c r="M22" s="1"/>
      <c r="N22" s="1"/>
      <c r="O22" s="1"/>
      <c r="P22" s="3"/>
      <c r="Q22" s="3"/>
      <c r="R22" s="3"/>
      <c r="S22" s="3"/>
      <c r="T22" s="3"/>
      <c r="U22" s="3"/>
      <c r="V22" s="3"/>
      <c r="W22" s="3"/>
    </row>
    <row r="23" spans="1:23" ht="15.75" x14ac:dyDescent="0.25">
      <c r="A23" s="179"/>
      <c r="B23" s="180"/>
      <c r="C23" s="181"/>
      <c r="D23" s="182"/>
      <c r="E23" s="180"/>
      <c r="F23" s="181"/>
      <c r="G23" s="182"/>
      <c r="H23" s="180"/>
      <c r="I23" s="181"/>
      <c r="J23" s="183"/>
      <c r="K23" s="1"/>
      <c r="L23" s="1"/>
      <c r="M23" s="1"/>
      <c r="N23" s="1"/>
      <c r="O23" s="1"/>
      <c r="P23" s="3"/>
      <c r="Q23" s="3"/>
      <c r="R23" s="3"/>
      <c r="S23" s="3"/>
      <c r="T23" s="3"/>
      <c r="U23" s="3"/>
      <c r="V23" s="3"/>
      <c r="W23" s="3"/>
    </row>
    <row r="24" spans="1:23" ht="15.75" x14ac:dyDescent="0.25">
      <c r="A24" s="179"/>
      <c r="B24" s="180"/>
      <c r="C24" s="181"/>
      <c r="D24" s="182"/>
      <c r="E24" s="180"/>
      <c r="F24" s="181"/>
      <c r="G24" s="182"/>
      <c r="H24" s="180"/>
      <c r="I24" s="181"/>
      <c r="J24" s="183"/>
      <c r="K24" s="1"/>
      <c r="L24" s="1"/>
      <c r="M24" s="1"/>
      <c r="N24" s="1"/>
      <c r="O24" s="1"/>
      <c r="P24" s="3"/>
      <c r="Q24" s="3"/>
      <c r="R24" s="3"/>
      <c r="S24" s="3"/>
      <c r="T24" s="3"/>
      <c r="U24" s="3"/>
      <c r="V24" s="3"/>
      <c r="W24" s="3"/>
    </row>
    <row r="25" spans="1:23" ht="15.75" x14ac:dyDescent="0.25">
      <c r="A25" s="179"/>
      <c r="B25" s="180"/>
      <c r="C25" s="181"/>
      <c r="D25" s="182"/>
      <c r="E25" s="180"/>
      <c r="F25" s="181"/>
      <c r="G25" s="182"/>
      <c r="H25" s="180"/>
      <c r="I25" s="181"/>
      <c r="J25" s="183"/>
      <c r="K25" s="1"/>
      <c r="L25" s="1"/>
      <c r="M25" s="1"/>
      <c r="N25" s="1"/>
      <c r="O25" s="1"/>
      <c r="P25" s="3"/>
      <c r="Q25" s="3"/>
      <c r="R25" s="3"/>
      <c r="S25" s="3"/>
      <c r="T25" s="3"/>
      <c r="U25" s="3"/>
      <c r="V25" s="3"/>
      <c r="W25" s="3"/>
    </row>
    <row r="26" spans="1:23" ht="15.75" x14ac:dyDescent="0.25">
      <c r="A26" s="179"/>
      <c r="B26" s="180"/>
      <c r="C26" s="181"/>
      <c r="D26" s="182"/>
      <c r="E26" s="180"/>
      <c r="F26" s="181"/>
      <c r="G26" s="182"/>
      <c r="H26" s="180"/>
      <c r="I26" s="181"/>
      <c r="J26" s="183"/>
      <c r="K26" s="1"/>
      <c r="L26" s="1"/>
      <c r="M26" s="1"/>
      <c r="N26" s="1"/>
      <c r="O26" s="1"/>
      <c r="P26" s="3"/>
      <c r="Q26" s="3"/>
      <c r="R26" s="3"/>
      <c r="S26" s="3"/>
      <c r="T26" s="3"/>
      <c r="U26" s="3"/>
      <c r="V26" s="3"/>
      <c r="W26" s="3"/>
    </row>
    <row r="27" spans="1:23" ht="15.75" x14ac:dyDescent="0.25">
      <c r="A27" s="179"/>
      <c r="B27" s="180"/>
      <c r="C27" s="181"/>
      <c r="D27" s="182"/>
      <c r="E27" s="180"/>
      <c r="F27" s="181"/>
      <c r="G27" s="182"/>
      <c r="H27" s="180"/>
      <c r="I27" s="181"/>
      <c r="J27" s="183"/>
      <c r="K27" s="1"/>
      <c r="L27" s="1"/>
      <c r="M27" s="1"/>
      <c r="N27" s="1"/>
      <c r="O27" s="1"/>
      <c r="P27" s="3"/>
      <c r="Q27" s="3"/>
      <c r="R27" s="3"/>
      <c r="S27" s="3"/>
      <c r="T27" s="3"/>
      <c r="U27" s="3"/>
      <c r="V27" s="3"/>
      <c r="W27" s="3"/>
    </row>
    <row r="28" spans="1:23" ht="15.75" x14ac:dyDescent="0.25">
      <c r="A28" s="179"/>
      <c r="B28" s="180"/>
      <c r="C28" s="181"/>
      <c r="D28" s="182"/>
      <c r="E28" s="180"/>
      <c r="F28" s="181"/>
      <c r="G28" s="182"/>
      <c r="H28" s="180"/>
      <c r="I28" s="181"/>
      <c r="J28" s="183"/>
      <c r="K28" s="1"/>
      <c r="L28" s="1"/>
      <c r="M28" s="1"/>
      <c r="N28" s="1"/>
      <c r="O28" s="1"/>
      <c r="P28" s="3"/>
      <c r="Q28" s="3"/>
      <c r="R28" s="3"/>
      <c r="S28" s="3"/>
      <c r="T28" s="3"/>
      <c r="U28" s="3"/>
      <c r="V28" s="3"/>
      <c r="W28" s="3"/>
    </row>
    <row r="29" spans="1:23" ht="15.75" x14ac:dyDescent="0.25">
      <c r="A29" s="179"/>
      <c r="B29" s="180"/>
      <c r="C29" s="181"/>
      <c r="D29" s="182"/>
      <c r="E29" s="180"/>
      <c r="F29" s="181"/>
      <c r="G29" s="182"/>
      <c r="H29" s="180"/>
      <c r="I29" s="181"/>
      <c r="J29" s="183"/>
      <c r="K29" s="1"/>
      <c r="L29" s="1"/>
      <c r="M29" s="1"/>
      <c r="N29" s="1"/>
      <c r="O29" s="1"/>
      <c r="P29" s="3"/>
      <c r="Q29" s="3"/>
      <c r="R29" s="3"/>
      <c r="S29" s="3"/>
      <c r="T29" s="3"/>
      <c r="U29" s="3"/>
      <c r="V29" s="3"/>
      <c r="W29" s="3"/>
    </row>
    <row r="30" spans="1:23" ht="15.75" x14ac:dyDescent="0.25">
      <c r="A30" s="179"/>
      <c r="B30" s="180"/>
      <c r="C30" s="181"/>
      <c r="D30" s="182"/>
      <c r="E30" s="180"/>
      <c r="F30" s="181"/>
      <c r="G30" s="182"/>
      <c r="H30" s="180"/>
      <c r="I30" s="181"/>
      <c r="J30" s="183"/>
      <c r="K30" s="1"/>
      <c r="L30" s="1"/>
      <c r="M30" s="1"/>
      <c r="N30" s="1"/>
      <c r="O30" s="1"/>
      <c r="P30" s="3"/>
      <c r="Q30" s="3"/>
      <c r="R30" s="3"/>
      <c r="S30" s="3"/>
      <c r="T30" s="3"/>
      <c r="U30" s="3"/>
      <c r="V30" s="3"/>
      <c r="W30" s="3"/>
    </row>
    <row r="31" spans="1:23" ht="15.75" x14ac:dyDescent="0.25">
      <c r="A31" s="179"/>
      <c r="B31" s="180"/>
      <c r="C31" s="181"/>
      <c r="D31" s="182"/>
      <c r="E31" s="180"/>
      <c r="F31" s="181"/>
      <c r="G31" s="182"/>
      <c r="H31" s="180"/>
      <c r="I31" s="181"/>
      <c r="J31" s="183"/>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188"/>
      <c r="B33" s="188"/>
      <c r="C33" s="188"/>
      <c r="D33" s="188"/>
      <c r="E33" s="188"/>
      <c r="F33" s="188"/>
      <c r="G33" s="188"/>
      <c r="H33" s="188"/>
      <c r="I33" s="188"/>
      <c r="J33" s="188"/>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36</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177" t="s">
        <v>21</v>
      </c>
      <c r="C37" s="177"/>
      <c r="D37" s="177"/>
      <c r="E37" s="177"/>
      <c r="F37" s="177"/>
      <c r="G37" s="175"/>
      <c r="H37" s="177" t="s">
        <v>37</v>
      </c>
      <c r="I37" s="177"/>
      <c r="J37" s="178"/>
      <c r="K37" s="1"/>
      <c r="L37" s="1"/>
      <c r="M37" s="1"/>
      <c r="N37" s="1"/>
      <c r="O37" s="1"/>
      <c r="P37" s="3"/>
      <c r="Q37" s="3"/>
      <c r="R37" s="3"/>
      <c r="S37" s="3"/>
      <c r="T37" s="3"/>
      <c r="U37" s="3"/>
      <c r="V37" s="3"/>
      <c r="W37" s="3"/>
    </row>
    <row r="38" spans="1:23" ht="15.75" x14ac:dyDescent="0.25">
      <c r="A38" s="16"/>
      <c r="B38" s="184"/>
      <c r="C38" s="185"/>
      <c r="D38" s="185"/>
      <c r="E38" s="185"/>
      <c r="F38" s="185"/>
      <c r="G38" s="186"/>
      <c r="H38" s="187"/>
      <c r="I38" s="182"/>
      <c r="J38" s="183"/>
      <c r="K38" s="1"/>
      <c r="L38" s="1"/>
      <c r="M38" s="1"/>
      <c r="N38" s="1"/>
      <c r="O38" s="1"/>
      <c r="P38" s="3"/>
      <c r="Q38" s="3"/>
      <c r="R38" s="3"/>
      <c r="S38" s="3"/>
      <c r="T38" s="3"/>
      <c r="U38" s="3"/>
      <c r="V38" s="3"/>
      <c r="W38" s="3"/>
    </row>
    <row r="39" spans="1:23" ht="15.75" x14ac:dyDescent="0.25">
      <c r="A39" s="16"/>
      <c r="B39" s="184"/>
      <c r="C39" s="185"/>
      <c r="D39" s="185"/>
      <c r="E39" s="185"/>
      <c r="F39" s="185"/>
      <c r="G39" s="186"/>
      <c r="H39" s="187"/>
      <c r="I39" s="182"/>
      <c r="J39" s="183"/>
      <c r="K39" s="1"/>
      <c r="L39" s="1"/>
      <c r="M39" s="1"/>
      <c r="N39" s="1"/>
      <c r="O39" s="1"/>
      <c r="P39" s="3"/>
      <c r="Q39" s="3"/>
      <c r="R39" s="3"/>
      <c r="S39" s="3"/>
      <c r="T39" s="3"/>
      <c r="U39" s="3"/>
      <c r="V39" s="3"/>
      <c r="W39" s="3"/>
    </row>
    <row r="40" spans="1:23" ht="51.75" customHeight="1" x14ac:dyDescent="0.25">
      <c r="A40" s="16"/>
      <c r="B40" s="184"/>
      <c r="C40" s="185"/>
      <c r="D40" s="185"/>
      <c r="E40" s="185"/>
      <c r="F40" s="185"/>
      <c r="G40" s="186"/>
      <c r="H40" s="181"/>
      <c r="I40" s="187"/>
      <c r="J40" s="206"/>
      <c r="K40" s="1"/>
      <c r="L40" s="1"/>
      <c r="M40" s="1"/>
      <c r="N40" s="1"/>
      <c r="O40" s="1"/>
      <c r="P40" s="3"/>
      <c r="Q40" s="3"/>
      <c r="R40" s="3"/>
      <c r="S40" s="3"/>
      <c r="T40" s="3"/>
      <c r="U40" s="3"/>
      <c r="V40" s="3"/>
      <c r="W40" s="3"/>
    </row>
    <row r="41" spans="1:23" ht="32.25" customHeight="1" x14ac:dyDescent="0.25">
      <c r="A41" s="16"/>
      <c r="B41" s="184"/>
      <c r="C41" s="185"/>
      <c r="D41" s="185"/>
      <c r="E41" s="185"/>
      <c r="F41" s="185"/>
      <c r="G41" s="186"/>
      <c r="H41" s="187"/>
      <c r="I41" s="182"/>
      <c r="J41" s="183"/>
      <c r="K41" s="1"/>
      <c r="L41" s="1"/>
      <c r="M41" s="1"/>
      <c r="N41" s="1"/>
      <c r="O41" s="1"/>
      <c r="P41" s="3"/>
      <c r="Q41" s="3"/>
      <c r="R41" s="3"/>
      <c r="S41" s="3"/>
      <c r="T41" s="3"/>
      <c r="U41" s="3"/>
      <c r="V41" s="3"/>
      <c r="W41" s="3"/>
    </row>
    <row r="42" spans="1:23" ht="15.75" x14ac:dyDescent="0.25">
      <c r="A42" s="17"/>
      <c r="B42" s="203"/>
      <c r="C42" s="204"/>
      <c r="D42" s="204"/>
      <c r="E42" s="204"/>
      <c r="F42" s="204"/>
      <c r="G42" s="205"/>
      <c r="H42" s="187"/>
      <c r="I42" s="182"/>
      <c r="J42" s="183"/>
      <c r="K42" s="1"/>
      <c r="L42" s="1"/>
      <c r="M42" s="1"/>
      <c r="N42" s="1"/>
      <c r="O42" s="1"/>
      <c r="P42" s="3"/>
      <c r="Q42" s="3"/>
      <c r="R42" s="3"/>
      <c r="S42" s="3"/>
      <c r="T42" s="3"/>
      <c r="U42" s="3"/>
      <c r="V42" s="3"/>
      <c r="W42" s="3"/>
    </row>
    <row r="43" spans="1:23" ht="15.75" x14ac:dyDescent="0.25">
      <c r="A43" s="7"/>
      <c r="B43" s="200"/>
      <c r="C43" s="201"/>
      <c r="D43" s="201"/>
      <c r="E43" s="201"/>
      <c r="F43" s="201"/>
      <c r="G43" s="202"/>
      <c r="H43" s="187"/>
      <c r="I43" s="182"/>
      <c r="J43" s="183"/>
      <c r="K43" s="1"/>
      <c r="L43" s="1"/>
      <c r="M43" s="1"/>
      <c r="N43" s="1"/>
      <c r="O43" s="1"/>
      <c r="P43" s="3"/>
      <c r="Q43" s="3"/>
      <c r="R43" s="3"/>
      <c r="S43" s="3"/>
      <c r="T43" s="3"/>
      <c r="U43" s="3"/>
      <c r="V43" s="3"/>
      <c r="W43" s="3"/>
    </row>
    <row r="44" spans="1:23" ht="15.75" x14ac:dyDescent="0.25">
      <c r="A44" s="7"/>
      <c r="B44" s="200"/>
      <c r="C44" s="201"/>
      <c r="D44" s="201"/>
      <c r="E44" s="201"/>
      <c r="F44" s="201"/>
      <c r="G44" s="202"/>
      <c r="H44" s="187"/>
      <c r="I44" s="182"/>
      <c r="J44" s="183"/>
      <c r="K44" s="1"/>
      <c r="L44" s="1"/>
      <c r="M44" s="1"/>
      <c r="N44" s="1"/>
      <c r="O44" s="1"/>
      <c r="P44" s="3"/>
      <c r="Q44" s="3"/>
      <c r="R44" s="3"/>
      <c r="S44" s="3"/>
      <c r="T44" s="3"/>
      <c r="U44" s="3"/>
      <c r="V44" s="3"/>
      <c r="W44" s="3"/>
    </row>
    <row r="45" spans="1:23" ht="15.75" x14ac:dyDescent="0.25">
      <c r="A45" s="7"/>
      <c r="B45" s="200"/>
      <c r="C45" s="201"/>
      <c r="D45" s="201"/>
      <c r="E45" s="201"/>
      <c r="F45" s="201"/>
      <c r="G45" s="202"/>
      <c r="H45" s="187"/>
      <c r="I45" s="182"/>
      <c r="J45" s="183"/>
      <c r="K45" s="1"/>
      <c r="L45" s="1"/>
      <c r="M45" s="1"/>
      <c r="N45" s="1"/>
      <c r="O45" s="1"/>
      <c r="P45" s="3"/>
      <c r="Q45" s="3"/>
      <c r="R45" s="3"/>
      <c r="S45" s="3"/>
      <c r="T45" s="3"/>
      <c r="U45" s="3"/>
      <c r="V45" s="3"/>
      <c r="W45" s="3"/>
    </row>
    <row r="46" spans="1:23" ht="15.75" x14ac:dyDescent="0.25">
      <c r="A46" s="7"/>
      <c r="B46" s="200"/>
      <c r="C46" s="201"/>
      <c r="D46" s="201"/>
      <c r="E46" s="201"/>
      <c r="F46" s="201"/>
      <c r="G46" s="202"/>
      <c r="H46" s="187"/>
      <c r="I46" s="182"/>
      <c r="J46" s="183"/>
      <c r="K46" s="1"/>
      <c r="L46" s="1"/>
      <c r="M46" s="1"/>
      <c r="N46" s="1"/>
      <c r="O46" s="1"/>
      <c r="P46" s="3"/>
      <c r="Q46" s="3"/>
      <c r="R46" s="3"/>
      <c r="S46" s="3"/>
      <c r="T46" s="3"/>
      <c r="U46" s="3"/>
      <c r="V46" s="3"/>
      <c r="W46" s="3"/>
    </row>
    <row r="47" spans="1:23" ht="15.75" x14ac:dyDescent="0.25">
      <c r="A47" s="7"/>
      <c r="B47" s="200"/>
      <c r="C47" s="201"/>
      <c r="D47" s="201"/>
      <c r="E47" s="201"/>
      <c r="F47" s="201"/>
      <c r="G47" s="202"/>
      <c r="H47" s="187"/>
      <c r="I47" s="182"/>
      <c r="J47" s="183"/>
      <c r="K47" s="1"/>
      <c r="L47" s="1"/>
      <c r="M47" s="1"/>
      <c r="N47" s="1"/>
      <c r="O47" s="1"/>
      <c r="P47" s="3"/>
      <c r="Q47" s="3"/>
      <c r="R47" s="3"/>
      <c r="S47" s="3"/>
      <c r="T47" s="3"/>
      <c r="U47" s="3"/>
      <c r="V47" s="3"/>
      <c r="W47" s="3"/>
    </row>
    <row r="48" spans="1:23" ht="16.5" thickBot="1" x14ac:dyDescent="0.3">
      <c r="A48" s="8"/>
      <c r="B48" s="191"/>
      <c r="C48" s="192"/>
      <c r="D48" s="192"/>
      <c r="E48" s="192"/>
      <c r="F48" s="192"/>
      <c r="G48" s="193"/>
      <c r="H48" s="194"/>
      <c r="I48" s="195"/>
      <c r="J48" s="196"/>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189" t="s">
        <v>58</v>
      </c>
      <c r="B50" s="189"/>
      <c r="C50" s="189"/>
      <c r="D50" s="189"/>
      <c r="E50" s="189"/>
      <c r="F50" s="189"/>
      <c r="G50" s="189"/>
      <c r="H50" s="189"/>
      <c r="I50" s="189"/>
      <c r="J50" s="189"/>
      <c r="K50" s="1"/>
      <c r="L50" s="1"/>
      <c r="M50" s="1"/>
      <c r="N50" s="1"/>
      <c r="O50" s="1"/>
      <c r="P50" s="3"/>
      <c r="Q50" s="3"/>
      <c r="R50" s="3"/>
      <c r="S50" s="3"/>
      <c r="T50" s="3"/>
      <c r="U50" s="3"/>
      <c r="V50" s="3"/>
      <c r="W50" s="3"/>
    </row>
    <row r="51" spans="1:23" ht="15.75" x14ac:dyDescent="0.25">
      <c r="A51" s="189"/>
      <c r="B51" s="189"/>
      <c r="C51" s="189"/>
      <c r="D51" s="189"/>
      <c r="E51" s="189"/>
      <c r="F51" s="189"/>
      <c r="G51" s="189"/>
      <c r="H51" s="189"/>
      <c r="I51" s="189"/>
      <c r="J51" s="189"/>
      <c r="K51" s="1"/>
      <c r="L51" s="1"/>
      <c r="M51" s="1"/>
      <c r="N51" s="1"/>
      <c r="O51" s="1"/>
      <c r="P51" s="3"/>
      <c r="Q51" s="3"/>
      <c r="R51" s="3"/>
      <c r="S51" s="3"/>
      <c r="T51" s="3"/>
      <c r="U51" s="3"/>
      <c r="V51" s="3"/>
      <c r="W51" s="3"/>
    </row>
    <row r="52" spans="1:23" ht="15.75" x14ac:dyDescent="0.25">
      <c r="A52" s="189"/>
      <c r="B52" s="189"/>
      <c r="C52" s="189"/>
      <c r="D52" s="189"/>
      <c r="E52" s="189"/>
      <c r="F52" s="189"/>
      <c r="G52" s="189"/>
      <c r="H52" s="189"/>
      <c r="I52" s="189"/>
      <c r="J52" s="189"/>
      <c r="K52" s="1"/>
      <c r="L52" s="1"/>
      <c r="M52" s="1"/>
      <c r="N52" s="1"/>
      <c r="O52" s="1"/>
      <c r="P52" s="3"/>
      <c r="Q52" s="3"/>
      <c r="R52" s="3"/>
      <c r="S52" s="3"/>
      <c r="T52" s="3"/>
      <c r="U52" s="3"/>
      <c r="V52" s="3"/>
      <c r="W52" s="3"/>
    </row>
    <row r="53" spans="1:23" ht="15.75" x14ac:dyDescent="0.25">
      <c r="A53" s="189"/>
      <c r="B53" s="189"/>
      <c r="C53" s="189"/>
      <c r="D53" s="189"/>
      <c r="E53" s="189"/>
      <c r="F53" s="189"/>
      <c r="G53" s="189"/>
      <c r="H53" s="189"/>
      <c r="I53" s="189"/>
      <c r="J53" s="189"/>
      <c r="K53" s="1"/>
      <c r="L53" s="1"/>
      <c r="M53" s="1"/>
      <c r="N53" s="1"/>
      <c r="O53" s="1"/>
      <c r="P53" s="3"/>
      <c r="Q53" s="3"/>
      <c r="R53" s="3"/>
      <c r="S53" s="3"/>
      <c r="T53" s="3"/>
      <c r="U53" s="3"/>
      <c r="V53" s="3"/>
      <c r="W53" s="3"/>
    </row>
    <row r="54" spans="1:23" ht="15.75" x14ac:dyDescent="0.25">
      <c r="A54" s="189"/>
      <c r="B54" s="189"/>
      <c r="C54" s="189"/>
      <c r="D54" s="189"/>
      <c r="E54" s="189"/>
      <c r="F54" s="189"/>
      <c r="G54" s="189"/>
      <c r="H54" s="189"/>
      <c r="I54" s="189"/>
      <c r="J54" s="189"/>
      <c r="K54" s="1"/>
      <c r="L54" s="1"/>
      <c r="M54" s="1"/>
      <c r="N54" s="1"/>
      <c r="O54" s="1"/>
      <c r="P54" s="3"/>
      <c r="Q54" s="3"/>
      <c r="R54" s="3"/>
      <c r="S54" s="3"/>
      <c r="T54" s="3"/>
      <c r="U54" s="3"/>
      <c r="V54" s="3"/>
      <c r="W54" s="3"/>
    </row>
    <row r="55" spans="1:23" ht="15.75" x14ac:dyDescent="0.25">
      <c r="A55" s="189"/>
      <c r="B55" s="189"/>
      <c r="C55" s="189"/>
      <c r="D55" s="189"/>
      <c r="E55" s="189"/>
      <c r="F55" s="189"/>
      <c r="G55" s="189"/>
      <c r="H55" s="189"/>
      <c r="I55" s="189"/>
      <c r="J55" s="189"/>
      <c r="K55" s="1"/>
      <c r="L55" s="1"/>
      <c r="M55" s="1"/>
      <c r="N55" s="1"/>
      <c r="O55" s="1"/>
      <c r="P55" s="3"/>
      <c r="Q55" s="3"/>
      <c r="R55" s="3"/>
      <c r="S55" s="3"/>
      <c r="T55" s="3"/>
      <c r="U55" s="3"/>
      <c r="V55" s="3"/>
      <c r="W55" s="3"/>
    </row>
    <row r="56" spans="1:23" ht="15.75" x14ac:dyDescent="0.25">
      <c r="A56" s="189"/>
      <c r="B56" s="189"/>
      <c r="C56" s="189"/>
      <c r="D56" s="189"/>
      <c r="E56" s="189"/>
      <c r="F56" s="189"/>
      <c r="G56" s="189"/>
      <c r="H56" s="189"/>
      <c r="I56" s="189"/>
      <c r="J56" s="189"/>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97" t="s">
        <v>22</v>
      </c>
      <c r="B59" s="197"/>
      <c r="C59" s="197"/>
      <c r="D59" s="197"/>
      <c r="E59" s="198"/>
      <c r="F59" s="199"/>
      <c r="G59" s="199"/>
      <c r="H59" s="199"/>
      <c r="I59" s="199"/>
      <c r="J59" s="199"/>
      <c r="K59" s="1"/>
      <c r="L59" s="1"/>
      <c r="M59" s="1"/>
      <c r="N59" s="1"/>
      <c r="O59" s="1"/>
      <c r="P59" s="3"/>
      <c r="Q59" s="3"/>
      <c r="R59" s="3"/>
      <c r="S59" s="3"/>
      <c r="T59" s="3"/>
      <c r="U59" s="3"/>
      <c r="V59" s="3"/>
      <c r="W59" s="3"/>
    </row>
    <row r="60" spans="1:23" ht="15.75" x14ac:dyDescent="0.25">
      <c r="A60" s="38"/>
      <c r="B60" s="38"/>
      <c r="C60" s="38"/>
      <c r="D60" s="38"/>
      <c r="E60" s="1"/>
      <c r="F60" s="1"/>
      <c r="G60" s="1"/>
      <c r="H60" s="1"/>
      <c r="I60" s="1"/>
      <c r="J60" s="1"/>
      <c r="K60" s="1"/>
      <c r="L60" s="1"/>
      <c r="M60" s="1"/>
      <c r="N60" s="1"/>
      <c r="O60" s="1"/>
      <c r="P60" s="3"/>
      <c r="Q60" s="3"/>
      <c r="R60" s="3"/>
      <c r="S60" s="3"/>
      <c r="T60" s="3"/>
      <c r="U60" s="3"/>
      <c r="V60" s="3"/>
      <c r="W60" s="3"/>
    </row>
    <row r="61" spans="1:23" ht="15.75" x14ac:dyDescent="0.25">
      <c r="A61" s="197" t="s">
        <v>147</v>
      </c>
      <c r="B61" s="197"/>
      <c r="C61" s="197"/>
      <c r="D61" s="197"/>
      <c r="E61" s="198"/>
      <c r="F61" s="199"/>
      <c r="G61" s="199"/>
      <c r="H61" s="199"/>
      <c r="I61" s="199"/>
      <c r="J61" s="199"/>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19:J19"/>
    <mergeCell ref="A21:B21"/>
    <mergeCell ref="C21:E21"/>
    <mergeCell ref="F21:H21"/>
    <mergeCell ref="I21:J21"/>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4:J5"/>
    <mergeCell ref="A7:B7"/>
    <mergeCell ref="C7:E7"/>
    <mergeCell ref="F7:H7"/>
    <mergeCell ref="I7:J7"/>
    <mergeCell ref="A8:B8"/>
    <mergeCell ref="C8:E8"/>
    <mergeCell ref="F8:H8"/>
    <mergeCell ref="I8:J8"/>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H38:J48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67"/>
  <sheetViews>
    <sheetView topLeftCell="A22" zoomScale="85" zoomScaleNormal="85" workbookViewId="0">
      <selection activeCell="R6" sqref="R6"/>
    </sheetView>
  </sheetViews>
  <sheetFormatPr defaultColWidth="9.140625" defaultRowHeight="15.75" x14ac:dyDescent="0.25"/>
  <cols>
    <col min="1" max="1" width="3.28515625" style="9" customWidth="1"/>
    <col min="2" max="16384" width="9.140625" style="9"/>
  </cols>
  <sheetData>
    <row r="2" spans="1:19" ht="18.75" x14ac:dyDescent="0.3">
      <c r="A2" s="207" t="s">
        <v>33</v>
      </c>
      <c r="B2" s="207"/>
      <c r="C2" s="207"/>
      <c r="D2" s="207"/>
      <c r="E2" s="207"/>
      <c r="F2" s="207"/>
      <c r="G2" s="207"/>
      <c r="H2" s="207"/>
      <c r="I2" s="207"/>
      <c r="J2" s="207"/>
      <c r="K2" s="207"/>
      <c r="L2" s="207"/>
      <c r="M2" s="207"/>
      <c r="N2" s="207"/>
      <c r="O2" s="207"/>
    </row>
    <row r="3" spans="1:19" x14ac:dyDescent="0.25">
      <c r="A3" s="20" t="s">
        <v>35</v>
      </c>
      <c r="B3" s="208" t="s">
        <v>191</v>
      </c>
      <c r="C3" s="208"/>
      <c r="D3" s="208"/>
      <c r="E3" s="208"/>
      <c r="F3" s="208"/>
      <c r="G3" s="208"/>
      <c r="H3" s="208"/>
      <c r="I3" s="208"/>
      <c r="J3" s="208"/>
      <c r="K3" s="208"/>
      <c r="L3" s="208"/>
      <c r="M3" s="208"/>
      <c r="N3" s="208"/>
      <c r="O3" s="208"/>
      <c r="S3" s="34"/>
    </row>
    <row r="4" spans="1:19" x14ac:dyDescent="0.25">
      <c r="A4" s="20"/>
      <c r="B4" s="208"/>
      <c r="C4" s="208"/>
      <c r="D4" s="208"/>
      <c r="E4" s="208"/>
      <c r="F4" s="208"/>
      <c r="G4" s="208"/>
      <c r="H4" s="208"/>
      <c r="I4" s="208"/>
      <c r="J4" s="208"/>
      <c r="K4" s="208"/>
      <c r="L4" s="208"/>
      <c r="M4" s="208"/>
      <c r="N4" s="208"/>
      <c r="O4" s="208"/>
      <c r="S4" s="34"/>
    </row>
    <row r="5" spans="1:19" x14ac:dyDescent="0.25">
      <c r="A5" s="20"/>
      <c r="B5" s="208"/>
      <c r="C5" s="208"/>
      <c r="D5" s="208"/>
      <c r="E5" s="208"/>
      <c r="F5" s="208"/>
      <c r="G5" s="208"/>
      <c r="H5" s="208"/>
      <c r="I5" s="208"/>
      <c r="J5" s="208"/>
      <c r="K5" s="208"/>
      <c r="L5" s="208"/>
      <c r="M5" s="208"/>
      <c r="N5" s="208"/>
      <c r="O5" s="208"/>
      <c r="S5" s="34"/>
    </row>
    <row r="6" spans="1:19" x14ac:dyDescent="0.25">
      <c r="A6" s="20"/>
      <c r="B6" s="208"/>
      <c r="C6" s="208"/>
      <c r="D6" s="208"/>
      <c r="E6" s="208"/>
      <c r="F6" s="208"/>
      <c r="G6" s="208"/>
      <c r="H6" s="208"/>
      <c r="I6" s="208"/>
      <c r="J6" s="208"/>
      <c r="K6" s="208"/>
      <c r="L6" s="208"/>
      <c r="M6" s="208"/>
      <c r="N6" s="208"/>
      <c r="O6" s="208"/>
      <c r="S6" s="34"/>
    </row>
    <row r="7" spans="1:19" x14ac:dyDescent="0.25">
      <c r="A7" s="20"/>
      <c r="B7" s="208"/>
      <c r="C7" s="208"/>
      <c r="D7" s="208"/>
      <c r="E7" s="208"/>
      <c r="F7" s="208"/>
      <c r="G7" s="208"/>
      <c r="H7" s="208"/>
      <c r="I7" s="208"/>
      <c r="J7" s="208"/>
      <c r="K7" s="208"/>
      <c r="L7" s="208"/>
      <c r="M7" s="208"/>
      <c r="N7" s="208"/>
      <c r="O7" s="208"/>
      <c r="S7" s="34"/>
    </row>
    <row r="8" spans="1:19" x14ac:dyDescent="0.25">
      <c r="A8" s="20"/>
      <c r="B8" s="208"/>
      <c r="C8" s="208"/>
      <c r="D8" s="208"/>
      <c r="E8" s="208"/>
      <c r="F8" s="208"/>
      <c r="G8" s="208"/>
      <c r="H8" s="208"/>
      <c r="I8" s="208"/>
      <c r="J8" s="208"/>
      <c r="K8" s="208"/>
      <c r="L8" s="208"/>
      <c r="M8" s="208"/>
      <c r="N8" s="208"/>
      <c r="O8" s="208"/>
      <c r="S8" s="34"/>
    </row>
    <row r="9" spans="1:19" x14ac:dyDescent="0.25">
      <c r="A9" s="20"/>
      <c r="B9" s="208"/>
      <c r="C9" s="208"/>
      <c r="D9" s="208"/>
      <c r="E9" s="208"/>
      <c r="F9" s="208"/>
      <c r="G9" s="208"/>
      <c r="H9" s="208"/>
      <c r="I9" s="208"/>
      <c r="J9" s="208"/>
      <c r="K9" s="208"/>
      <c r="L9" s="208"/>
      <c r="M9" s="208"/>
      <c r="N9" s="208"/>
      <c r="O9" s="208"/>
      <c r="S9" s="34"/>
    </row>
    <row r="10" spans="1:19" x14ac:dyDescent="0.25">
      <c r="A10" s="20"/>
      <c r="B10" s="208"/>
      <c r="C10" s="208"/>
      <c r="D10" s="208"/>
      <c r="E10" s="208"/>
      <c r="F10" s="208"/>
      <c r="G10" s="208"/>
      <c r="H10" s="208"/>
      <c r="I10" s="208"/>
      <c r="J10" s="208"/>
      <c r="K10" s="208"/>
      <c r="L10" s="208"/>
      <c r="M10" s="208"/>
      <c r="N10" s="208"/>
      <c r="O10" s="208"/>
      <c r="S10" s="34"/>
    </row>
    <row r="11" spans="1:19" x14ac:dyDescent="0.25">
      <c r="A11" s="20" t="s">
        <v>38</v>
      </c>
      <c r="B11" s="208" t="s">
        <v>148</v>
      </c>
      <c r="C11" s="208"/>
      <c r="D11" s="208"/>
      <c r="E11" s="208"/>
      <c r="F11" s="208"/>
      <c r="G11" s="208"/>
      <c r="H11" s="208"/>
      <c r="I11" s="208"/>
      <c r="J11" s="208"/>
      <c r="K11" s="208"/>
      <c r="L11" s="208"/>
      <c r="M11" s="208"/>
      <c r="N11" s="208"/>
      <c r="O11" s="208"/>
    </row>
    <row r="12" spans="1:19" x14ac:dyDescent="0.25">
      <c r="A12" s="20"/>
      <c r="B12" s="208"/>
      <c r="C12" s="208"/>
      <c r="D12" s="208"/>
      <c r="E12" s="208"/>
      <c r="F12" s="208"/>
      <c r="G12" s="208"/>
      <c r="H12" s="208"/>
      <c r="I12" s="208"/>
      <c r="J12" s="208"/>
      <c r="K12" s="208"/>
      <c r="L12" s="208"/>
      <c r="M12" s="208"/>
      <c r="N12" s="208"/>
      <c r="O12" s="208"/>
    </row>
    <row r="13" spans="1:19" x14ac:dyDescent="0.25">
      <c r="A13" s="20" t="s">
        <v>39</v>
      </c>
      <c r="B13" s="208" t="s">
        <v>34</v>
      </c>
      <c r="C13" s="208"/>
      <c r="D13" s="208"/>
      <c r="E13" s="208"/>
      <c r="F13" s="208"/>
      <c r="G13" s="208"/>
      <c r="H13" s="208"/>
      <c r="I13" s="208"/>
      <c r="J13" s="208"/>
      <c r="K13" s="208"/>
      <c r="L13" s="208"/>
      <c r="M13" s="208"/>
      <c r="N13" s="208"/>
      <c r="O13" s="208"/>
    </row>
    <row r="14" spans="1:19" x14ac:dyDescent="0.25">
      <c r="A14" s="20"/>
      <c r="B14" s="208"/>
      <c r="C14" s="208"/>
      <c r="D14" s="208"/>
      <c r="E14" s="208"/>
      <c r="F14" s="208"/>
      <c r="G14" s="208"/>
      <c r="H14" s="208"/>
      <c r="I14" s="208"/>
      <c r="J14" s="208"/>
      <c r="K14" s="208"/>
      <c r="L14" s="208"/>
      <c r="M14" s="208"/>
      <c r="N14" s="208"/>
      <c r="O14" s="208"/>
    </row>
    <row r="15" spans="1:19" x14ac:dyDescent="0.25">
      <c r="A15" s="20"/>
      <c r="B15" s="208"/>
      <c r="C15" s="208"/>
      <c r="D15" s="208"/>
      <c r="E15" s="208"/>
      <c r="F15" s="208"/>
      <c r="G15" s="208"/>
      <c r="H15" s="208"/>
      <c r="I15" s="208"/>
      <c r="J15" s="208"/>
      <c r="K15" s="208"/>
      <c r="L15" s="208"/>
      <c r="M15" s="208"/>
      <c r="N15" s="208"/>
      <c r="O15" s="208"/>
    </row>
    <row r="16" spans="1:19" x14ac:dyDescent="0.25">
      <c r="A16" s="20" t="s">
        <v>40</v>
      </c>
      <c r="B16" s="208" t="s">
        <v>149</v>
      </c>
      <c r="C16" s="208"/>
      <c r="D16" s="208"/>
      <c r="E16" s="208"/>
      <c r="F16" s="208"/>
      <c r="G16" s="208"/>
      <c r="H16" s="208"/>
      <c r="I16" s="208"/>
      <c r="J16" s="208"/>
      <c r="K16" s="208"/>
      <c r="L16" s="208"/>
      <c r="M16" s="208"/>
      <c r="N16" s="208"/>
      <c r="O16" s="208"/>
    </row>
    <row r="17" spans="1:15" x14ac:dyDescent="0.25">
      <c r="A17" s="20"/>
      <c r="B17" s="208"/>
      <c r="C17" s="208"/>
      <c r="D17" s="208"/>
      <c r="E17" s="208"/>
      <c r="F17" s="208"/>
      <c r="G17" s="208"/>
      <c r="H17" s="208"/>
      <c r="I17" s="208"/>
      <c r="J17" s="208"/>
      <c r="K17" s="208"/>
      <c r="L17" s="208"/>
      <c r="M17" s="208"/>
      <c r="N17" s="208"/>
      <c r="O17" s="208"/>
    </row>
    <row r="18" spans="1:15" x14ac:dyDescent="0.25">
      <c r="A18" s="20"/>
      <c r="B18" s="208"/>
      <c r="C18" s="208"/>
      <c r="D18" s="208"/>
      <c r="E18" s="208"/>
      <c r="F18" s="208"/>
      <c r="G18" s="208"/>
      <c r="H18" s="208"/>
      <c r="I18" s="208"/>
      <c r="J18" s="208"/>
      <c r="K18" s="208"/>
      <c r="L18" s="208"/>
      <c r="M18" s="208"/>
      <c r="N18" s="208"/>
      <c r="O18" s="208"/>
    </row>
    <row r="19" spans="1:15" x14ac:dyDescent="0.25">
      <c r="A19" s="20" t="s">
        <v>41</v>
      </c>
      <c r="B19" s="208" t="s">
        <v>64</v>
      </c>
      <c r="C19" s="208"/>
      <c r="D19" s="208"/>
      <c r="E19" s="208"/>
      <c r="F19" s="208"/>
      <c r="G19" s="208"/>
      <c r="H19" s="208"/>
      <c r="I19" s="208"/>
      <c r="J19" s="208"/>
      <c r="K19" s="208"/>
      <c r="L19" s="208"/>
      <c r="M19" s="208"/>
      <c r="N19" s="208"/>
      <c r="O19" s="208"/>
    </row>
    <row r="20" spans="1:15" x14ac:dyDescent="0.25">
      <c r="A20" s="20"/>
      <c r="B20" s="208"/>
      <c r="C20" s="208"/>
      <c r="D20" s="208"/>
      <c r="E20" s="208"/>
      <c r="F20" s="208"/>
      <c r="G20" s="208"/>
      <c r="H20" s="208"/>
      <c r="I20" s="208"/>
      <c r="J20" s="208"/>
      <c r="K20" s="208"/>
      <c r="L20" s="208"/>
      <c r="M20" s="208"/>
      <c r="N20" s="208"/>
      <c r="O20" s="208"/>
    </row>
    <row r="21" spans="1:15" x14ac:dyDescent="0.25">
      <c r="A21" s="20"/>
      <c r="B21" s="208"/>
      <c r="C21" s="208"/>
      <c r="D21" s="208"/>
      <c r="E21" s="208"/>
      <c r="F21" s="208"/>
      <c r="G21" s="208"/>
      <c r="H21" s="208"/>
      <c r="I21" s="208"/>
      <c r="J21" s="208"/>
      <c r="K21" s="208"/>
      <c r="L21" s="208"/>
      <c r="M21" s="208"/>
      <c r="N21" s="208"/>
      <c r="O21" s="208"/>
    </row>
    <row r="22" spans="1:15" ht="15.75" customHeight="1" x14ac:dyDescent="0.25">
      <c r="A22" s="20" t="s">
        <v>42</v>
      </c>
      <c r="B22" s="208" t="s">
        <v>62</v>
      </c>
      <c r="C22" s="208"/>
      <c r="D22" s="208"/>
      <c r="E22" s="208"/>
      <c r="F22" s="208"/>
      <c r="G22" s="208"/>
      <c r="H22" s="208"/>
      <c r="I22" s="208"/>
      <c r="J22" s="208"/>
      <c r="K22" s="208"/>
      <c r="L22" s="208"/>
      <c r="M22" s="208"/>
      <c r="N22" s="208"/>
      <c r="O22" s="208"/>
    </row>
    <row r="23" spans="1:15" ht="15.75" customHeight="1" x14ac:dyDescent="0.25">
      <c r="A23" s="20"/>
      <c r="B23" s="211" t="s">
        <v>49</v>
      </c>
      <c r="C23" s="211"/>
      <c r="D23" s="211"/>
      <c r="E23" s="211"/>
      <c r="F23" s="211"/>
      <c r="G23" s="211"/>
      <c r="H23" s="211"/>
      <c r="I23" s="211"/>
      <c r="J23" s="211"/>
      <c r="K23" s="211"/>
      <c r="L23" s="211"/>
      <c r="M23" s="211"/>
      <c r="N23" s="211"/>
      <c r="O23" s="211"/>
    </row>
    <row r="24" spans="1:15" x14ac:dyDescent="0.25">
      <c r="A24" s="20"/>
      <c r="B24" s="208" t="s">
        <v>150</v>
      </c>
      <c r="C24" s="208"/>
      <c r="D24" s="208"/>
      <c r="E24" s="208"/>
      <c r="F24" s="208"/>
      <c r="G24" s="208"/>
      <c r="H24" s="208"/>
      <c r="I24" s="208"/>
      <c r="J24" s="208"/>
      <c r="K24" s="208"/>
      <c r="L24" s="208"/>
      <c r="M24" s="208"/>
      <c r="N24" s="208"/>
      <c r="O24" s="208"/>
    </row>
    <row r="25" spans="1:15" ht="15.75" customHeight="1" x14ac:dyDescent="0.25">
      <c r="A25" s="20"/>
      <c r="B25" s="208"/>
      <c r="C25" s="208"/>
      <c r="D25" s="208"/>
      <c r="E25" s="208"/>
      <c r="F25" s="208"/>
      <c r="G25" s="208"/>
      <c r="H25" s="208"/>
      <c r="I25" s="208"/>
      <c r="J25" s="208"/>
      <c r="K25" s="208"/>
      <c r="L25" s="208"/>
      <c r="M25" s="208"/>
      <c r="N25" s="208"/>
      <c r="O25" s="208"/>
    </row>
    <row r="26" spans="1:15" ht="33" customHeight="1" x14ac:dyDescent="0.25">
      <c r="A26" s="20"/>
      <c r="B26" s="208"/>
      <c r="C26" s="208"/>
      <c r="D26" s="208"/>
      <c r="E26" s="208"/>
      <c r="F26" s="208"/>
      <c r="G26" s="208"/>
      <c r="H26" s="208"/>
      <c r="I26" s="208"/>
      <c r="J26" s="208"/>
      <c r="K26" s="208"/>
      <c r="L26" s="208"/>
      <c r="M26" s="208"/>
      <c r="N26" s="208"/>
      <c r="O26" s="208"/>
    </row>
    <row r="27" spans="1:15" x14ac:dyDescent="0.25">
      <c r="A27" s="20" t="s">
        <v>43</v>
      </c>
      <c r="B27" s="208" t="s">
        <v>45</v>
      </c>
      <c r="C27" s="208"/>
      <c r="D27" s="208"/>
      <c r="E27" s="208"/>
      <c r="F27" s="208"/>
      <c r="G27" s="208"/>
      <c r="H27" s="208"/>
      <c r="I27" s="208"/>
      <c r="J27" s="208"/>
      <c r="K27" s="208"/>
      <c r="L27" s="208"/>
      <c r="M27" s="208"/>
      <c r="N27" s="208"/>
      <c r="O27" s="208"/>
    </row>
    <row r="28" spans="1:15" ht="15.75" customHeight="1" x14ac:dyDescent="0.25">
      <c r="A28" s="20"/>
      <c r="B28" s="208" t="s">
        <v>46</v>
      </c>
      <c r="C28" s="208"/>
      <c r="D28" s="208"/>
      <c r="E28" s="208"/>
      <c r="F28" s="208"/>
      <c r="G28" s="208"/>
      <c r="H28" s="208"/>
      <c r="I28" s="208"/>
      <c r="J28" s="208"/>
      <c r="K28" s="208"/>
      <c r="L28" s="208"/>
      <c r="M28" s="208"/>
      <c r="N28" s="208"/>
      <c r="O28" s="208"/>
    </row>
    <row r="29" spans="1:15" ht="15.75" customHeight="1" x14ac:dyDescent="0.25">
      <c r="A29" s="20"/>
      <c r="B29" s="208" t="s">
        <v>47</v>
      </c>
      <c r="C29" s="208"/>
      <c r="D29" s="208"/>
      <c r="E29" s="208"/>
      <c r="F29" s="208"/>
      <c r="G29" s="208"/>
      <c r="H29" s="208"/>
      <c r="I29" s="208"/>
      <c r="J29" s="208"/>
      <c r="K29" s="208"/>
      <c r="L29" s="208"/>
      <c r="M29" s="208"/>
      <c r="N29" s="208"/>
      <c r="O29" s="208"/>
    </row>
    <row r="30" spans="1:15" ht="15.75" customHeight="1" x14ac:dyDescent="0.25">
      <c r="A30" s="20"/>
      <c r="B30" s="208" t="s">
        <v>48</v>
      </c>
      <c r="C30" s="208"/>
      <c r="D30" s="208"/>
      <c r="E30" s="208"/>
      <c r="F30" s="208"/>
      <c r="G30" s="208"/>
      <c r="H30" s="208"/>
      <c r="I30" s="208"/>
      <c r="J30" s="208"/>
      <c r="K30" s="208"/>
      <c r="L30" s="208"/>
      <c r="M30" s="208"/>
      <c r="N30" s="208"/>
      <c r="O30" s="208"/>
    </row>
    <row r="31" spans="1:15" x14ac:dyDescent="0.25">
      <c r="A31" s="20"/>
      <c r="B31" s="208"/>
      <c r="C31" s="208"/>
      <c r="D31" s="208"/>
      <c r="E31" s="208"/>
      <c r="F31" s="208"/>
      <c r="G31" s="208"/>
      <c r="H31" s="208"/>
      <c r="I31" s="208"/>
      <c r="J31" s="208"/>
      <c r="K31" s="208"/>
      <c r="L31" s="208"/>
      <c r="M31" s="208"/>
      <c r="N31" s="208"/>
      <c r="O31" s="208"/>
    </row>
    <row r="32" spans="1:15" x14ac:dyDescent="0.25">
      <c r="A32" s="20"/>
      <c r="B32" s="208"/>
      <c r="C32" s="208"/>
      <c r="D32" s="208"/>
      <c r="E32" s="208"/>
      <c r="F32" s="208"/>
      <c r="G32" s="208"/>
      <c r="H32" s="208"/>
      <c r="I32" s="208"/>
      <c r="J32" s="208"/>
      <c r="K32" s="208"/>
      <c r="L32" s="208"/>
      <c r="M32" s="208"/>
      <c r="N32" s="208"/>
      <c r="O32" s="208"/>
    </row>
    <row r="33" spans="1:15" ht="15.75" customHeight="1" x14ac:dyDescent="0.25">
      <c r="A33" s="20"/>
      <c r="B33" s="208" t="s">
        <v>63</v>
      </c>
      <c r="C33" s="208"/>
      <c r="D33" s="208"/>
      <c r="E33" s="208"/>
      <c r="F33" s="208"/>
      <c r="G33" s="208"/>
      <c r="H33" s="208"/>
      <c r="I33" s="208"/>
      <c r="J33" s="208"/>
      <c r="K33" s="208"/>
      <c r="L33" s="208"/>
      <c r="M33" s="208"/>
      <c r="N33" s="208"/>
      <c r="O33" s="208"/>
    </row>
    <row r="34" spans="1:15" x14ac:dyDescent="0.25">
      <c r="A34" s="20"/>
      <c r="B34" s="208"/>
      <c r="C34" s="208"/>
      <c r="D34" s="208"/>
      <c r="E34" s="208"/>
      <c r="F34" s="208"/>
      <c r="G34" s="208"/>
      <c r="H34" s="208"/>
      <c r="I34" s="208"/>
      <c r="J34" s="208"/>
      <c r="K34" s="208"/>
      <c r="L34" s="208"/>
      <c r="M34" s="208"/>
      <c r="N34" s="208"/>
      <c r="O34" s="208"/>
    </row>
    <row r="35" spans="1:15" x14ac:dyDescent="0.25">
      <c r="A35" s="20" t="s">
        <v>44</v>
      </c>
      <c r="B35" s="210" t="s">
        <v>50</v>
      </c>
      <c r="C35" s="210"/>
      <c r="D35" s="210"/>
      <c r="E35" s="210"/>
      <c r="F35" s="210"/>
      <c r="G35" s="210"/>
      <c r="H35" s="210"/>
      <c r="I35" s="210"/>
      <c r="J35" s="210"/>
      <c r="K35" s="210"/>
      <c r="L35" s="210"/>
      <c r="M35" s="210"/>
      <c r="N35" s="210"/>
      <c r="O35" s="210"/>
    </row>
    <row r="36" spans="1:15" x14ac:dyDescent="0.25">
      <c r="A36" s="20"/>
      <c r="B36" s="209" t="s">
        <v>151</v>
      </c>
      <c r="C36" s="209"/>
      <c r="D36" s="209"/>
      <c r="E36" s="209"/>
      <c r="F36" s="209"/>
      <c r="G36" s="209"/>
      <c r="H36" s="209"/>
      <c r="I36" s="209"/>
      <c r="J36" s="209"/>
      <c r="K36" s="209"/>
      <c r="L36" s="209"/>
      <c r="M36" s="209"/>
      <c r="N36" s="209"/>
      <c r="O36" s="209"/>
    </row>
    <row r="37" spans="1:15" x14ac:dyDescent="0.25">
      <c r="A37" s="20"/>
      <c r="B37" s="209" t="s">
        <v>65</v>
      </c>
      <c r="C37" s="209"/>
      <c r="D37" s="209"/>
      <c r="E37" s="209"/>
      <c r="F37" s="209"/>
      <c r="G37" s="209"/>
      <c r="H37" s="209"/>
      <c r="I37" s="209"/>
      <c r="J37" s="209"/>
      <c r="K37" s="209"/>
      <c r="L37" s="209"/>
      <c r="M37" s="209"/>
      <c r="N37" s="209"/>
      <c r="O37" s="209"/>
    </row>
    <row r="38" spans="1:15" x14ac:dyDescent="0.25">
      <c r="A38" s="15"/>
      <c r="B38" s="21"/>
      <c r="C38" s="21"/>
      <c r="D38" s="21"/>
      <c r="E38" s="21"/>
      <c r="F38" s="21"/>
      <c r="G38" s="21"/>
      <c r="H38" s="21"/>
      <c r="I38" s="21"/>
      <c r="J38" s="21"/>
      <c r="K38" s="21"/>
      <c r="L38" s="21"/>
      <c r="M38" s="21"/>
      <c r="N38" s="21"/>
      <c r="O38" s="21"/>
    </row>
    <row r="39" spans="1:15" ht="15.75" customHeight="1" x14ac:dyDescent="0.25">
      <c r="B39" s="11"/>
      <c r="C39" s="10"/>
      <c r="D39" s="10"/>
      <c r="E39" s="10"/>
      <c r="F39" s="10"/>
      <c r="G39" s="10"/>
      <c r="H39" s="10"/>
      <c r="I39" s="10"/>
      <c r="J39" s="10"/>
      <c r="K39" s="10"/>
      <c r="L39" s="10"/>
      <c r="M39" s="10"/>
      <c r="N39" s="10"/>
      <c r="O39" s="10"/>
    </row>
    <row r="40" spans="1:15" x14ac:dyDescent="0.25">
      <c r="A40" s="29"/>
      <c r="B40" s="10"/>
      <c r="C40" s="10"/>
      <c r="D40" s="10"/>
      <c r="E40" s="10"/>
      <c r="F40" s="10"/>
      <c r="G40" s="10"/>
      <c r="H40" s="10"/>
      <c r="I40" s="10"/>
      <c r="J40" s="10"/>
      <c r="K40" s="10"/>
      <c r="L40" s="10"/>
      <c r="M40" s="10"/>
      <c r="N40" s="10"/>
      <c r="O40" s="10"/>
    </row>
    <row r="41" spans="1:15" x14ac:dyDescent="0.25">
      <c r="A41" s="29"/>
      <c r="B41" s="10"/>
      <c r="C41" s="10"/>
      <c r="D41" s="10"/>
      <c r="E41" s="10"/>
      <c r="F41" s="10"/>
      <c r="G41" s="10"/>
      <c r="H41" s="10"/>
      <c r="I41" s="10"/>
      <c r="J41" s="10"/>
      <c r="K41" s="10"/>
      <c r="L41" s="10"/>
      <c r="M41" s="10"/>
      <c r="N41" s="10"/>
      <c r="O41" s="10"/>
    </row>
    <row r="42" spans="1:15" x14ac:dyDescent="0.25">
      <c r="A42" s="29"/>
      <c r="B42" s="10"/>
      <c r="C42" s="10"/>
      <c r="D42" s="10"/>
      <c r="E42" s="10"/>
      <c r="F42" s="10"/>
      <c r="G42" s="10"/>
      <c r="H42" s="10"/>
      <c r="I42" s="10"/>
      <c r="J42" s="10"/>
      <c r="K42" s="10"/>
      <c r="L42" s="10"/>
      <c r="M42" s="10"/>
      <c r="N42" s="10"/>
      <c r="O42" s="10"/>
    </row>
    <row r="43" spans="1:15" x14ac:dyDescent="0.25">
      <c r="A43" s="29"/>
      <c r="B43" s="10"/>
      <c r="C43" s="10"/>
      <c r="D43" s="10"/>
      <c r="E43" s="10"/>
      <c r="F43" s="10"/>
      <c r="G43" s="10"/>
      <c r="H43" s="10"/>
      <c r="I43" s="10"/>
      <c r="J43" s="10"/>
      <c r="K43" s="10"/>
      <c r="L43" s="10"/>
      <c r="M43" s="10"/>
      <c r="N43" s="10"/>
      <c r="O43" s="10"/>
    </row>
    <row r="44" spans="1:15" x14ac:dyDescent="0.25">
      <c r="A44" s="29"/>
      <c r="B44" s="10"/>
      <c r="C44" s="10"/>
      <c r="D44" s="10"/>
      <c r="E44" s="10"/>
      <c r="F44" s="10"/>
      <c r="G44" s="10"/>
      <c r="H44" s="10"/>
      <c r="I44" s="10"/>
      <c r="J44" s="10"/>
      <c r="K44" s="10"/>
      <c r="L44" s="10"/>
      <c r="M44" s="10"/>
      <c r="N44" s="10"/>
      <c r="O44" s="10"/>
    </row>
    <row r="45" spans="1:15" x14ac:dyDescent="0.25">
      <c r="B45" s="10"/>
      <c r="C45" s="10"/>
      <c r="D45" s="10"/>
      <c r="E45" s="10"/>
      <c r="F45" s="10"/>
      <c r="G45" s="10"/>
      <c r="H45" s="10"/>
      <c r="I45" s="10"/>
      <c r="J45" s="10"/>
      <c r="K45" s="10"/>
      <c r="L45" s="10"/>
      <c r="M45" s="10"/>
      <c r="N45" s="10"/>
      <c r="O45" s="10"/>
    </row>
    <row r="46" spans="1:15" x14ac:dyDescent="0.25">
      <c r="B46" s="10"/>
      <c r="C46" s="10"/>
      <c r="D46" s="10"/>
      <c r="E46" s="10"/>
      <c r="F46" s="10"/>
      <c r="G46" s="10"/>
      <c r="H46" s="10"/>
      <c r="I46" s="10"/>
      <c r="J46" s="10"/>
      <c r="K46" s="10"/>
      <c r="L46" s="10"/>
      <c r="M46" s="10"/>
      <c r="N46" s="10"/>
      <c r="O46" s="10"/>
    </row>
    <row r="47" spans="1:15" x14ac:dyDescent="0.25">
      <c r="B47" s="10"/>
      <c r="C47" s="10"/>
      <c r="D47" s="10"/>
      <c r="E47" s="10"/>
      <c r="F47" s="10"/>
      <c r="G47" s="10"/>
      <c r="H47" s="10"/>
      <c r="I47" s="10"/>
      <c r="J47" s="10"/>
      <c r="K47" s="10"/>
      <c r="L47" s="10"/>
      <c r="M47" s="10"/>
      <c r="N47" s="10"/>
      <c r="O47" s="10"/>
    </row>
    <row r="48" spans="1:15" x14ac:dyDescent="0.25">
      <c r="B48" s="10"/>
      <c r="C48" s="10"/>
      <c r="D48" s="10"/>
      <c r="E48" s="10"/>
      <c r="F48" s="10"/>
      <c r="G48" s="10"/>
      <c r="H48" s="10"/>
      <c r="I48" s="10"/>
      <c r="J48" s="10"/>
      <c r="K48" s="10"/>
      <c r="L48" s="10"/>
      <c r="M48" s="10"/>
      <c r="N48" s="10"/>
      <c r="O48" s="10"/>
    </row>
    <row r="49" spans="2:15" x14ac:dyDescent="0.25">
      <c r="B49" s="10"/>
      <c r="C49" s="10"/>
      <c r="D49" s="10"/>
      <c r="E49" s="10"/>
      <c r="F49" s="10"/>
      <c r="G49" s="10"/>
      <c r="H49" s="10"/>
      <c r="I49" s="10"/>
      <c r="J49" s="10"/>
      <c r="K49" s="10"/>
      <c r="L49" s="10"/>
      <c r="M49" s="10"/>
      <c r="N49" s="10"/>
      <c r="O49" s="10"/>
    </row>
    <row r="50" spans="2:15" x14ac:dyDescent="0.25">
      <c r="B50" s="10"/>
      <c r="C50" s="10"/>
      <c r="D50" s="10"/>
      <c r="E50" s="10"/>
      <c r="F50" s="10"/>
      <c r="G50" s="10"/>
      <c r="H50" s="10"/>
      <c r="I50" s="10"/>
      <c r="J50" s="10"/>
      <c r="K50" s="10"/>
      <c r="L50" s="10"/>
      <c r="M50" s="10"/>
      <c r="N50" s="10"/>
      <c r="O50" s="10"/>
    </row>
    <row r="51" spans="2:15" x14ac:dyDescent="0.25">
      <c r="B51" s="10"/>
      <c r="C51" s="10"/>
      <c r="D51" s="10"/>
      <c r="E51" s="10"/>
      <c r="F51" s="10"/>
      <c r="G51" s="10"/>
      <c r="H51" s="10"/>
      <c r="I51" s="10"/>
      <c r="J51" s="10"/>
      <c r="K51" s="10"/>
      <c r="L51" s="10"/>
      <c r="M51" s="10"/>
      <c r="N51" s="10"/>
      <c r="O51" s="10"/>
    </row>
    <row r="52" spans="2:15" x14ac:dyDescent="0.25">
      <c r="B52" s="10"/>
      <c r="C52" s="10"/>
      <c r="D52" s="10"/>
      <c r="E52" s="10"/>
      <c r="F52" s="10"/>
      <c r="G52" s="10"/>
      <c r="H52" s="10"/>
      <c r="I52" s="10"/>
      <c r="J52" s="10"/>
      <c r="K52" s="10"/>
      <c r="L52" s="10"/>
      <c r="M52" s="10"/>
      <c r="N52" s="10"/>
      <c r="O52" s="10"/>
    </row>
    <row r="53" spans="2:15" x14ac:dyDescent="0.25">
      <c r="B53" s="10"/>
      <c r="C53" s="10"/>
      <c r="D53" s="10"/>
      <c r="E53" s="10"/>
      <c r="F53" s="10"/>
      <c r="G53" s="10"/>
      <c r="H53" s="10"/>
      <c r="I53" s="10"/>
      <c r="J53" s="10"/>
      <c r="K53" s="10"/>
      <c r="L53" s="10"/>
      <c r="M53" s="10"/>
      <c r="N53" s="10"/>
      <c r="O53" s="10"/>
    </row>
    <row r="54" spans="2:15" x14ac:dyDescent="0.25">
      <c r="B54" s="10"/>
      <c r="C54" s="10"/>
      <c r="D54" s="10"/>
      <c r="E54" s="10"/>
      <c r="F54" s="10"/>
      <c r="G54" s="10"/>
      <c r="H54" s="10"/>
      <c r="I54" s="10"/>
      <c r="J54" s="10"/>
      <c r="K54" s="10"/>
      <c r="L54" s="10"/>
      <c r="M54" s="10"/>
      <c r="N54" s="10"/>
      <c r="O54" s="10"/>
    </row>
    <row r="55" spans="2:15" x14ac:dyDescent="0.25">
      <c r="B55" s="10"/>
      <c r="C55" s="10"/>
      <c r="D55" s="10"/>
      <c r="E55" s="10"/>
      <c r="F55" s="10"/>
      <c r="G55" s="10"/>
      <c r="H55" s="10"/>
      <c r="I55" s="10"/>
      <c r="J55" s="10"/>
      <c r="K55" s="10"/>
      <c r="L55" s="10"/>
      <c r="M55" s="10"/>
      <c r="N55" s="10"/>
      <c r="O55" s="10"/>
    </row>
    <row r="56" spans="2:15" x14ac:dyDescent="0.25">
      <c r="B56" s="10"/>
      <c r="C56" s="10"/>
      <c r="D56" s="10"/>
      <c r="E56" s="10"/>
      <c r="F56" s="10"/>
      <c r="G56" s="10"/>
      <c r="H56" s="10"/>
      <c r="I56" s="10"/>
      <c r="J56" s="10"/>
      <c r="K56" s="10"/>
      <c r="L56" s="10"/>
      <c r="M56" s="10"/>
      <c r="N56" s="10"/>
      <c r="O56" s="10"/>
    </row>
    <row r="57" spans="2:15" x14ac:dyDescent="0.25">
      <c r="B57" s="10"/>
      <c r="C57" s="10"/>
      <c r="D57" s="10"/>
      <c r="E57" s="10"/>
      <c r="F57" s="10"/>
      <c r="G57" s="10"/>
      <c r="H57" s="10"/>
      <c r="I57" s="10"/>
      <c r="J57" s="10"/>
      <c r="K57" s="10"/>
      <c r="L57" s="10"/>
      <c r="M57" s="10"/>
      <c r="N57" s="10"/>
      <c r="O57" s="10"/>
    </row>
    <row r="58" spans="2:15" x14ac:dyDescent="0.25">
      <c r="B58" s="10"/>
      <c r="C58" s="10"/>
      <c r="D58" s="10"/>
      <c r="E58" s="10"/>
      <c r="F58" s="10"/>
      <c r="G58" s="10"/>
      <c r="H58" s="10"/>
      <c r="I58" s="10"/>
      <c r="J58" s="10"/>
      <c r="K58" s="10"/>
      <c r="L58" s="10"/>
      <c r="M58" s="10"/>
      <c r="N58" s="10"/>
      <c r="O58" s="10"/>
    </row>
    <row r="59" spans="2:15" x14ac:dyDescent="0.25">
      <c r="B59" s="10"/>
      <c r="C59" s="10"/>
      <c r="D59" s="10"/>
      <c r="E59" s="10"/>
      <c r="F59" s="10"/>
      <c r="G59" s="10"/>
      <c r="H59" s="10"/>
      <c r="I59" s="10"/>
      <c r="J59" s="10"/>
      <c r="K59" s="10"/>
      <c r="L59" s="10"/>
      <c r="M59" s="10"/>
      <c r="N59" s="10"/>
      <c r="O59" s="10"/>
    </row>
    <row r="60" spans="2:15" x14ac:dyDescent="0.25">
      <c r="B60" s="10"/>
      <c r="C60" s="10"/>
      <c r="D60" s="10"/>
      <c r="E60" s="10"/>
      <c r="F60" s="10"/>
      <c r="G60" s="10"/>
      <c r="H60" s="10"/>
      <c r="I60" s="10"/>
      <c r="J60" s="10"/>
      <c r="K60" s="10"/>
      <c r="L60" s="10"/>
      <c r="M60" s="10"/>
      <c r="N60" s="10"/>
      <c r="O60" s="10"/>
    </row>
    <row r="61" spans="2:15" x14ac:dyDescent="0.25">
      <c r="B61" s="10"/>
      <c r="C61" s="10"/>
      <c r="D61" s="10"/>
      <c r="E61" s="10"/>
      <c r="F61" s="10"/>
      <c r="G61" s="10"/>
      <c r="H61" s="10"/>
      <c r="I61" s="10"/>
      <c r="J61" s="10"/>
      <c r="K61" s="10"/>
      <c r="L61" s="10"/>
      <c r="M61" s="10"/>
      <c r="N61" s="10"/>
      <c r="O61" s="10"/>
    </row>
    <row r="62" spans="2:15" x14ac:dyDescent="0.25">
      <c r="B62" s="10"/>
      <c r="C62" s="10"/>
      <c r="D62" s="10"/>
      <c r="E62" s="10"/>
      <c r="F62" s="10"/>
      <c r="G62" s="10"/>
      <c r="H62" s="10"/>
      <c r="I62" s="10"/>
      <c r="J62" s="10"/>
      <c r="K62" s="10"/>
      <c r="L62" s="10"/>
      <c r="M62" s="10"/>
      <c r="N62" s="10"/>
      <c r="O62" s="10"/>
    </row>
    <row r="63" spans="2:15" x14ac:dyDescent="0.25">
      <c r="B63" s="10"/>
      <c r="C63" s="10"/>
      <c r="D63" s="10"/>
      <c r="E63" s="10"/>
      <c r="F63" s="10"/>
      <c r="G63" s="10"/>
      <c r="H63" s="10"/>
      <c r="I63" s="10"/>
      <c r="J63" s="10"/>
      <c r="K63" s="10"/>
      <c r="L63" s="10"/>
      <c r="M63" s="10"/>
      <c r="N63" s="10"/>
      <c r="O63" s="10"/>
    </row>
    <row r="64" spans="2:15" x14ac:dyDescent="0.25">
      <c r="B64" s="10"/>
      <c r="C64" s="10"/>
      <c r="D64" s="10"/>
      <c r="E64" s="10"/>
      <c r="F64" s="10"/>
      <c r="G64" s="10"/>
      <c r="H64" s="10"/>
      <c r="I64" s="10"/>
      <c r="J64" s="10"/>
      <c r="K64" s="10"/>
      <c r="L64" s="10"/>
      <c r="M64" s="10"/>
      <c r="N64" s="10"/>
      <c r="O64" s="10"/>
    </row>
    <row r="65" spans="2:15" x14ac:dyDescent="0.25">
      <c r="B65" s="10"/>
      <c r="C65" s="10"/>
      <c r="D65" s="10"/>
      <c r="E65" s="10"/>
      <c r="F65" s="10"/>
      <c r="G65" s="10"/>
      <c r="H65" s="10"/>
      <c r="I65" s="10"/>
      <c r="J65" s="10"/>
      <c r="K65" s="10"/>
      <c r="L65" s="10"/>
      <c r="M65" s="10"/>
      <c r="N65" s="10"/>
      <c r="O65" s="10"/>
    </row>
    <row r="66" spans="2:15" x14ac:dyDescent="0.25">
      <c r="B66" s="10"/>
      <c r="C66" s="10"/>
      <c r="D66" s="10"/>
      <c r="E66" s="10"/>
      <c r="F66" s="10"/>
      <c r="G66" s="10"/>
      <c r="H66" s="10"/>
      <c r="I66" s="10"/>
      <c r="J66" s="10"/>
      <c r="K66" s="10"/>
      <c r="L66" s="10"/>
      <c r="M66" s="10"/>
      <c r="N66" s="10"/>
      <c r="O66" s="10"/>
    </row>
    <row r="67" spans="2:15" x14ac:dyDescent="0.25">
      <c r="B67" s="10"/>
      <c r="C67" s="10"/>
      <c r="D67" s="10"/>
      <c r="E67" s="10"/>
      <c r="F67" s="10"/>
      <c r="G67" s="10"/>
      <c r="H67" s="10"/>
      <c r="I67" s="10"/>
      <c r="J67" s="10"/>
      <c r="K67" s="10"/>
      <c r="L67" s="10"/>
      <c r="M67" s="10"/>
      <c r="N67" s="10"/>
      <c r="O67" s="10"/>
    </row>
  </sheetData>
  <mergeCells count="17">
    <mergeCell ref="B37:O37"/>
    <mergeCell ref="B19:O21"/>
    <mergeCell ref="B27:O27"/>
    <mergeCell ref="B35:O35"/>
    <mergeCell ref="B36:O36"/>
    <mergeCell ref="B23:O23"/>
    <mergeCell ref="B24:O26"/>
    <mergeCell ref="B22:O22"/>
    <mergeCell ref="B33:O34"/>
    <mergeCell ref="B28:O28"/>
    <mergeCell ref="B29:O29"/>
    <mergeCell ref="B30:O32"/>
    <mergeCell ref="A2:O2"/>
    <mergeCell ref="B3:O10"/>
    <mergeCell ref="B11:O12"/>
    <mergeCell ref="B13:O15"/>
    <mergeCell ref="B16:O18"/>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24"/>
  <sheetViews>
    <sheetView tabSelected="1" zoomScale="130" zoomScaleNormal="130" workbookViewId="0">
      <selection activeCell="B6" sqref="B6"/>
    </sheetView>
  </sheetViews>
  <sheetFormatPr defaultColWidth="8.85546875" defaultRowHeight="15" x14ac:dyDescent="0.25"/>
  <cols>
    <col min="1" max="1" width="12.42578125" style="29" customWidth="1"/>
    <col min="2" max="2" width="29" style="47" customWidth="1"/>
    <col min="3" max="3" width="35.7109375" style="49" customWidth="1"/>
    <col min="4" max="4" width="67.42578125" style="29" customWidth="1"/>
    <col min="5" max="16384" width="8.85546875" style="29"/>
  </cols>
  <sheetData>
    <row r="3" spans="1:4" ht="15.75" x14ac:dyDescent="0.25">
      <c r="A3" s="41" t="str">
        <f>Pasiūlymas!B30</f>
        <v>Daugiataškisskenuojantis lazeris su priedais tinklainės ligų ir glaukomos gydymui</v>
      </c>
      <c r="B3" s="12"/>
      <c r="C3" s="48"/>
      <c r="D3" s="41"/>
    </row>
    <row r="4" spans="1:4" ht="15.75" x14ac:dyDescent="0.25">
      <c r="A4" s="10" t="s">
        <v>192</v>
      </c>
      <c r="B4" s="11"/>
      <c r="C4" s="42"/>
      <c r="D4" s="9"/>
    </row>
    <row r="5" spans="1:4" ht="15.75" x14ac:dyDescent="0.25">
      <c r="A5" s="12" t="s">
        <v>11</v>
      </c>
      <c r="B5" s="11"/>
      <c r="C5" s="42"/>
      <c r="D5" s="9"/>
    </row>
    <row r="6" spans="1:4" ht="63" x14ac:dyDescent="0.25">
      <c r="A6" s="31" t="s">
        <v>28</v>
      </c>
      <c r="B6" s="31" t="s">
        <v>29</v>
      </c>
      <c r="C6" s="43" t="s">
        <v>30</v>
      </c>
      <c r="D6" s="39" t="s">
        <v>178</v>
      </c>
    </row>
    <row r="7" spans="1:4" ht="63" x14ac:dyDescent="0.25">
      <c r="A7" s="45">
        <v>1</v>
      </c>
      <c r="B7" s="44" t="s">
        <v>59</v>
      </c>
      <c r="C7" s="44" t="s">
        <v>60</v>
      </c>
      <c r="D7" s="50"/>
    </row>
    <row r="8" spans="1:4" ht="99" customHeight="1" x14ac:dyDescent="0.25">
      <c r="A8" s="45">
        <v>2</v>
      </c>
      <c r="B8" s="44" t="s">
        <v>80</v>
      </c>
      <c r="C8" s="44" t="s">
        <v>67</v>
      </c>
      <c r="D8" s="50"/>
    </row>
    <row r="9" spans="1:4" ht="15.75" x14ac:dyDescent="0.25">
      <c r="A9" s="45">
        <v>3</v>
      </c>
      <c r="B9" s="44" t="s">
        <v>68</v>
      </c>
      <c r="C9" s="44" t="s">
        <v>69</v>
      </c>
      <c r="D9" s="50"/>
    </row>
    <row r="10" spans="1:4" ht="31.5" x14ac:dyDescent="0.25">
      <c r="A10" s="45">
        <v>4</v>
      </c>
      <c r="B10" s="44" t="s">
        <v>70</v>
      </c>
      <c r="C10" s="44" t="s">
        <v>190</v>
      </c>
      <c r="D10" s="50"/>
    </row>
    <row r="11" spans="1:4" ht="20.25" customHeight="1" x14ac:dyDescent="0.25">
      <c r="A11" s="45">
        <v>5</v>
      </c>
      <c r="B11" s="44" t="s">
        <v>181</v>
      </c>
      <c r="C11" s="44" t="s">
        <v>182</v>
      </c>
      <c r="D11" s="50"/>
    </row>
    <row r="12" spans="1:4" ht="37.5" customHeight="1" x14ac:dyDescent="0.25">
      <c r="A12" s="45">
        <v>6</v>
      </c>
      <c r="B12" s="44" t="s">
        <v>183</v>
      </c>
      <c r="C12" s="44" t="s">
        <v>184</v>
      </c>
      <c r="D12" s="50"/>
    </row>
    <row r="13" spans="1:4" ht="31.5" x14ac:dyDescent="0.25">
      <c r="A13" s="45">
        <v>7</v>
      </c>
      <c r="B13" s="44" t="s">
        <v>185</v>
      </c>
      <c r="C13" s="44" t="s">
        <v>79</v>
      </c>
      <c r="D13" s="50"/>
    </row>
    <row r="14" spans="1:4" ht="78.75" x14ac:dyDescent="0.25">
      <c r="A14" s="45">
        <v>8</v>
      </c>
      <c r="B14" s="44" t="s">
        <v>180</v>
      </c>
      <c r="C14" s="44" t="s">
        <v>189</v>
      </c>
      <c r="D14" s="50"/>
    </row>
    <row r="15" spans="1:4" ht="31.5" customHeight="1" x14ac:dyDescent="0.25">
      <c r="A15" s="114">
        <v>9</v>
      </c>
      <c r="B15" s="113" t="s">
        <v>71</v>
      </c>
      <c r="C15" s="113" t="s">
        <v>186</v>
      </c>
      <c r="D15" s="50"/>
    </row>
    <row r="16" spans="1:4" ht="31.5" x14ac:dyDescent="0.25">
      <c r="A16" s="45">
        <v>10</v>
      </c>
      <c r="B16" s="44" t="s">
        <v>72</v>
      </c>
      <c r="C16" s="44" t="s">
        <v>179</v>
      </c>
      <c r="D16" s="50"/>
    </row>
    <row r="17" spans="1:4" ht="47.25" x14ac:dyDescent="0.25">
      <c r="A17" s="45">
        <v>11</v>
      </c>
      <c r="B17" s="44" t="s">
        <v>73</v>
      </c>
      <c r="C17" s="44" t="s">
        <v>84</v>
      </c>
      <c r="D17" s="50"/>
    </row>
    <row r="18" spans="1:4" ht="15.75" customHeight="1" x14ac:dyDescent="0.25">
      <c r="A18" s="216">
        <v>12</v>
      </c>
      <c r="B18" s="214" t="s">
        <v>74</v>
      </c>
      <c r="C18" s="218" t="s">
        <v>188</v>
      </c>
      <c r="D18" s="212"/>
    </row>
    <row r="19" spans="1:4" ht="3.75" customHeight="1" x14ac:dyDescent="0.25">
      <c r="A19" s="217"/>
      <c r="B19" s="215"/>
      <c r="C19" s="219"/>
      <c r="D19" s="213"/>
    </row>
    <row r="20" spans="1:4" ht="94.5" customHeight="1" x14ac:dyDescent="0.25">
      <c r="A20" s="45">
        <v>13</v>
      </c>
      <c r="B20" s="44" t="s">
        <v>75</v>
      </c>
      <c r="C20" s="44" t="s">
        <v>76</v>
      </c>
      <c r="D20" s="50"/>
    </row>
    <row r="21" spans="1:4" ht="15.75" x14ac:dyDescent="0.25">
      <c r="A21" s="45">
        <v>14</v>
      </c>
      <c r="B21" s="44" t="s">
        <v>77</v>
      </c>
      <c r="C21" s="44" t="s">
        <v>82</v>
      </c>
      <c r="D21" s="50"/>
    </row>
    <row r="22" spans="1:4" ht="15.75" x14ac:dyDescent="0.25">
      <c r="A22" s="45">
        <v>15</v>
      </c>
      <c r="B22" s="44" t="s">
        <v>78</v>
      </c>
      <c r="C22" s="44" t="s">
        <v>67</v>
      </c>
      <c r="D22" s="50"/>
    </row>
    <row r="23" spans="1:4" ht="31.5" x14ac:dyDescent="0.25">
      <c r="A23" s="45">
        <v>16</v>
      </c>
      <c r="B23" s="44" t="s">
        <v>81</v>
      </c>
      <c r="C23" s="44" t="s">
        <v>79</v>
      </c>
      <c r="D23" s="50"/>
    </row>
    <row r="24" spans="1:4" ht="15.75" x14ac:dyDescent="0.25">
      <c r="A24" s="45">
        <v>17</v>
      </c>
      <c r="B24" s="44" t="s">
        <v>83</v>
      </c>
      <c r="C24" s="44" t="s">
        <v>79</v>
      </c>
      <c r="D24" s="50"/>
    </row>
  </sheetData>
  <mergeCells count="4">
    <mergeCell ref="D18:D19"/>
    <mergeCell ref="B18:B19"/>
    <mergeCell ref="A18:A19"/>
    <mergeCell ref="C18:C19"/>
  </mergeCells>
  <phoneticPr fontId="14"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2431B-8E8E-429E-8653-4A001E309563}">
  <sheetPr>
    <pageSetUpPr fitToPage="1"/>
  </sheetPr>
  <dimension ref="A1:D13"/>
  <sheetViews>
    <sheetView zoomScaleNormal="100" workbookViewId="0">
      <selection activeCell="C5" sqref="C5"/>
    </sheetView>
  </sheetViews>
  <sheetFormatPr defaultColWidth="9.140625" defaultRowHeight="15.75" x14ac:dyDescent="0.25"/>
  <cols>
    <col min="1" max="1" width="41.42578125" style="94" customWidth="1"/>
    <col min="2" max="4" width="55.85546875" style="52" customWidth="1"/>
    <col min="5" max="5" width="12.7109375" style="52" customWidth="1"/>
    <col min="6" max="16384" width="9.140625" style="52"/>
  </cols>
  <sheetData>
    <row r="1" spans="1:4" x14ac:dyDescent="0.25">
      <c r="A1" s="220"/>
      <c r="B1" s="220"/>
      <c r="C1" s="220"/>
      <c r="D1" s="220"/>
    </row>
    <row r="2" spans="1:4" ht="16.5" thickBot="1" x14ac:dyDescent="0.3">
      <c r="A2" s="220"/>
      <c r="B2" s="220"/>
      <c r="C2" s="220"/>
      <c r="D2" s="220"/>
    </row>
    <row r="3" spans="1:4" ht="16.5" thickBot="1" x14ac:dyDescent="0.3">
      <c r="A3" s="89"/>
      <c r="B3" s="90" t="s">
        <v>152</v>
      </c>
      <c r="C3" s="90" t="s">
        <v>153</v>
      </c>
      <c r="D3" s="90" t="s">
        <v>154</v>
      </c>
    </row>
    <row r="4" spans="1:4" ht="16.5" thickBot="1" x14ac:dyDescent="0.3">
      <c r="A4" s="91" t="s">
        <v>155</v>
      </c>
      <c r="B4" s="92"/>
      <c r="C4" s="92"/>
      <c r="D4" s="92"/>
    </row>
    <row r="5" spans="1:4" ht="33.75" thickBot="1" x14ac:dyDescent="0.3">
      <c r="A5" s="91" t="s">
        <v>156</v>
      </c>
      <c r="B5" s="93"/>
      <c r="C5" s="93"/>
      <c r="D5" s="93"/>
    </row>
    <row r="6" spans="1:4" ht="18" thickBot="1" x14ac:dyDescent="0.3">
      <c r="A6" s="109" t="s">
        <v>157</v>
      </c>
      <c r="B6" s="110"/>
      <c r="C6" s="110"/>
      <c r="D6" s="110"/>
    </row>
    <row r="7" spans="1:4" ht="18" thickBot="1" x14ac:dyDescent="0.3">
      <c r="A7" s="109" t="s">
        <v>158</v>
      </c>
      <c r="B7" s="110"/>
      <c r="C7" s="110"/>
      <c r="D7" s="110"/>
    </row>
    <row r="8" spans="1:4" ht="18" thickBot="1" x14ac:dyDescent="0.3">
      <c r="A8" s="109" t="s">
        <v>159</v>
      </c>
      <c r="B8" s="110"/>
      <c r="C8" s="110"/>
      <c r="D8" s="110"/>
    </row>
    <row r="9" spans="1:4" x14ac:dyDescent="0.25">
      <c r="A9" s="111"/>
      <c r="B9" s="2"/>
      <c r="C9" s="2"/>
      <c r="D9" s="2"/>
    </row>
    <row r="10" spans="1:4" x14ac:dyDescent="0.25">
      <c r="A10" s="112" t="s">
        <v>160</v>
      </c>
      <c r="B10" s="2"/>
      <c r="C10" s="2"/>
      <c r="D10" s="2"/>
    </row>
    <row r="11" spans="1:4" ht="17.25" x14ac:dyDescent="0.3">
      <c r="A11" s="221" t="s">
        <v>161</v>
      </c>
      <c r="B11" s="221"/>
      <c r="C11" s="221"/>
      <c r="D11" s="221"/>
    </row>
    <row r="12" spans="1:4" x14ac:dyDescent="0.25">
      <c r="A12" s="222" t="s">
        <v>162</v>
      </c>
      <c r="B12" s="222"/>
      <c r="C12" s="222"/>
      <c r="D12" s="222"/>
    </row>
    <row r="13" spans="1:4" ht="17.25" x14ac:dyDescent="0.3">
      <c r="A13" s="221" t="s">
        <v>177</v>
      </c>
      <c r="B13" s="221"/>
      <c r="C13" s="221"/>
      <c r="D13" s="221"/>
    </row>
  </sheetData>
  <mergeCells count="4">
    <mergeCell ref="A1:D2"/>
    <mergeCell ref="A11:D11"/>
    <mergeCell ref="A12:D12"/>
    <mergeCell ref="A13:D13"/>
  </mergeCells>
  <dataValidations count="3">
    <dataValidation type="list" allowBlank="1" showInputMessage="1" showErrorMessage="1" sqref="B6:D8" xr:uid="{3235245D-32E6-4943-B2B3-B1C3F5CD630E}">
      <formula1>"Yra, Nėra,"</formula1>
    </dataValidation>
    <dataValidation operator="greaterThanOrEqual" allowBlank="1" showInputMessage="1" showErrorMessage="1" sqref="B4:D4" xr:uid="{4D940097-2D49-4177-A626-53735254BAEB}"/>
    <dataValidation type="list" allowBlank="1" showInputMessage="1" showErrorMessage="1" sqref="B5:D5" xr:uid="{F62618E7-EFE6-4DAF-A62A-6CE80817A44E}">
      <formula1>"2, 4,"</formula1>
    </dataValidation>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CD14E-0C1B-4E21-B83D-9659AEC66D1A}">
  <sheetPr>
    <pageSetUpPr fitToPage="1"/>
  </sheetPr>
  <dimension ref="A1:D23"/>
  <sheetViews>
    <sheetView zoomScale="109" zoomScaleNormal="100" workbookViewId="0">
      <selection activeCell="B11" sqref="B11"/>
    </sheetView>
  </sheetViews>
  <sheetFormatPr defaultColWidth="9.140625" defaultRowHeight="15.75" x14ac:dyDescent="0.25"/>
  <cols>
    <col min="1" max="1" width="43.140625" style="95" customWidth="1"/>
    <col min="2" max="4" width="55.85546875" style="95" customWidth="1"/>
    <col min="5" max="8" width="10.7109375" style="95" bestFit="1" customWidth="1"/>
    <col min="9" max="16384" width="9.140625" style="95"/>
  </cols>
  <sheetData>
    <row r="1" spans="1:4" ht="16.5" thickBot="1" x14ac:dyDescent="0.3"/>
    <row r="2" spans="1:4" ht="16.5" thickBot="1" x14ac:dyDescent="0.3">
      <c r="B2" s="96" t="s">
        <v>152</v>
      </c>
      <c r="C2" s="96" t="s">
        <v>153</v>
      </c>
      <c r="D2" s="96" t="s">
        <v>154</v>
      </c>
    </row>
    <row r="3" spans="1:4" ht="16.5" thickBot="1" x14ac:dyDescent="0.3">
      <c r="A3" s="97" t="s">
        <v>155</v>
      </c>
      <c r="B3" s="98">
        <f>'Pasiūlymų suvestinė_Bendra'!B4</f>
        <v>0</v>
      </c>
      <c r="C3" s="98">
        <v>81000</v>
      </c>
      <c r="D3" s="98">
        <f>'Pasiūlymų suvestinė_Bendra'!D4</f>
        <v>0</v>
      </c>
    </row>
    <row r="4" spans="1:4" ht="16.5" thickBot="1" x14ac:dyDescent="0.3">
      <c r="A4" s="97" t="s">
        <v>163</v>
      </c>
      <c r="B4" s="99" t="e">
        <f>(MIN(B3:D3)/B3)*'Vertinimo tvarka'!H16</f>
        <v>#DIV/0!</v>
      </c>
      <c r="C4" s="99">
        <f>(MIN(B3:D3)/C3)*'Vertinimo tvarka'!H16</f>
        <v>0</v>
      </c>
      <c r="D4" s="99" t="e">
        <f>(MIN(B3:D3)/D3)*'Vertinimo tvarka'!H16</f>
        <v>#DIV/0!</v>
      </c>
    </row>
    <row r="5" spans="1:4" ht="19.5" thickBot="1" x14ac:dyDescent="0.4">
      <c r="A5" s="97" t="s">
        <v>164</v>
      </c>
      <c r="B5" s="99">
        <f>SUM(B6:B8)*'Vertinimo tvarka'!H17</f>
        <v>0</v>
      </c>
      <c r="C5" s="99">
        <f>SUM(C6:C8)*'Vertinimo tvarka'!H17</f>
        <v>0</v>
      </c>
      <c r="D5" s="99">
        <f>SUM(D6:D8)*'Vertinimo tvarka'!H17</f>
        <v>0</v>
      </c>
    </row>
    <row r="6" spans="1:4" ht="18.75" x14ac:dyDescent="0.25">
      <c r="A6" s="100" t="s">
        <v>165</v>
      </c>
      <c r="B6" s="101">
        <f>COUNTIF('Pasiūlymų suvestinė_Bendra'!B6, "Yra")*'Vertinimo tvarka'!F20</f>
        <v>0</v>
      </c>
      <c r="C6" s="101">
        <f>COUNTIF('Pasiūlymų suvestinė_Bendra'!C6, "Yra")*'Vertinimo tvarka'!F20</f>
        <v>0</v>
      </c>
      <c r="D6" s="101">
        <f>COUNTIF('Pasiūlymų suvestinė_Bendra'!D6, "Yra")*'Vertinimo tvarka'!F20</f>
        <v>0</v>
      </c>
    </row>
    <row r="7" spans="1:4" ht="18.75" x14ac:dyDescent="0.25">
      <c r="A7" s="100" t="s">
        <v>166</v>
      </c>
      <c r="B7" s="101">
        <f>COUNTIF('Pasiūlymų suvestinė_Bendra'!B7, "Yra")*'Vertinimo tvarka'!F21</f>
        <v>0</v>
      </c>
      <c r="C7" s="101">
        <f>COUNTIF('Pasiūlymų suvestinė_Bendra'!C7, "Yra")*'Vertinimo tvarka'!F21</f>
        <v>0</v>
      </c>
      <c r="D7" s="101">
        <f>COUNTIF('Pasiūlymų suvestinė_Bendra'!D7, "Yra")*'Vertinimo tvarka'!F21</f>
        <v>0</v>
      </c>
    </row>
    <row r="8" spans="1:4" ht="18.75" x14ac:dyDescent="0.25">
      <c r="A8" s="100" t="s">
        <v>167</v>
      </c>
      <c r="B8" s="101">
        <f>COUNTIF('Pasiūlymų suvestinė_Bendra'!B8, "Yra")*'Vertinimo tvarka'!F22</f>
        <v>0</v>
      </c>
      <c r="C8" s="101">
        <f>COUNTIF('Pasiūlymų suvestinė_Bendra'!C8, "Yra")*'Vertinimo tvarka'!F22</f>
        <v>0</v>
      </c>
      <c r="D8" s="101">
        <f>COUNTIF('Pasiūlymų suvestinė_Bendra'!D8, "Yra")*'Vertinimo tvarka'!F22</f>
        <v>0</v>
      </c>
    </row>
    <row r="9" spans="1:4" ht="18.75" x14ac:dyDescent="0.25">
      <c r="A9" s="100" t="s">
        <v>168</v>
      </c>
      <c r="B9" s="102">
        <f>IF('Pasiūlymų suvestinė_Bendra'!B5=4, 10,0)</f>
        <v>0</v>
      </c>
      <c r="C9" s="102">
        <f>IF('Pasiūlymų suvestinė_Bendra'!C5=4, 10,0)</f>
        <v>0</v>
      </c>
      <c r="D9" s="102">
        <f>IF('Pasiūlymų suvestinė_Bendra'!D5=4, 10,0)</f>
        <v>0</v>
      </c>
    </row>
    <row r="10" spans="1:4" ht="19.5" thickBot="1" x14ac:dyDescent="0.4">
      <c r="A10" s="97" t="s">
        <v>169</v>
      </c>
      <c r="B10" s="103" t="e">
        <f>SUM(B4+B5+B9)</f>
        <v>#DIV/0!</v>
      </c>
      <c r="C10" s="103">
        <f>SUM(C4+C5+C9)</f>
        <v>0</v>
      </c>
      <c r="D10" s="103" t="e">
        <f>SUM(D4+D5+D9)</f>
        <v>#DIV/0!</v>
      </c>
    </row>
    <row r="11" spans="1:4" ht="16.5" thickBot="1" x14ac:dyDescent="0.3">
      <c r="A11" s="97" t="s">
        <v>170</v>
      </c>
      <c r="B11" s="104" t="e">
        <f>_xlfn.RANK.EQ(B10, $B$10:$D$10, 0)</f>
        <v>#DIV/0!</v>
      </c>
      <c r="C11" s="104" t="e">
        <f>_xlfn.RANK.EQ(C10, $B$10:$D$10, 0)</f>
        <v>#DIV/0!</v>
      </c>
      <c r="D11" s="104" t="e">
        <f>_xlfn.RANK.EQ(D10, $B$10:$D$10, 0)</f>
        <v>#DIV/0!</v>
      </c>
    </row>
    <row r="13" spans="1:4" x14ac:dyDescent="0.25">
      <c r="A13" s="95" t="s">
        <v>171</v>
      </c>
    </row>
    <row r="18" spans="1:1" x14ac:dyDescent="0.25">
      <c r="A18" s="105"/>
    </row>
    <row r="23" spans="1:1" x14ac:dyDescent="0.25">
      <c r="A23" s="106"/>
    </row>
  </sheetData>
  <conditionalFormatting sqref="B11:D11">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31</v>
      </c>
    </row>
    <row r="2" spans="1:1" x14ac:dyDescent="0.25">
      <c r="A2" s="2" t="s">
        <v>32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TS</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2025-09-25T15:27:51Z</dcterms:created>
  <dcterms:modified xsi:type="dcterms:W3CDTF">2025-12-16T13:10:55Z</dcterms:modified>
  <cp:category/>
</cp:coreProperties>
</file>