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d.docs.live.net/a7bd48342e319c42/Stalinis kompiuteris/11331 pd/"/>
    </mc:Choice>
  </mc:AlternateContent>
  <xr:revisionPtr revIDLastSave="0" documentId="13_ncr:1_{2863D26F-9C88-4FC7-A077-29612858B0F6}" xr6:coauthVersionLast="47" xr6:coauthVersionMax="47" xr10:uidLastSave="{00000000-0000-0000-0000-000000000000}"/>
  <bookViews>
    <workbookView xWindow="23175" yWindow="3270" windowWidth="28800" windowHeight="15345" xr2:uid="{0883BF40-BD3B-4928-A10E-540B39DE5F2B}"/>
  </bookViews>
  <sheets>
    <sheet name="TS_Anest.RITS po RK" sheetId="6" r:id="rId1"/>
  </sheets>
  <definedNames>
    <definedName name="_xlnm._FilterDatabase" localSheetId="0" hidden="1">'TS_Anest.RITS po RK'!$A$7:$T$59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6" l="1"/>
  <c r="K9" i="6" s="1"/>
  <c r="J10" i="6"/>
  <c r="K10" i="6" s="1"/>
  <c r="J11" i="6"/>
  <c r="K11" i="6" s="1"/>
  <c r="J12" i="6"/>
  <c r="K12" i="6" s="1"/>
  <c r="J13" i="6"/>
  <c r="K13" i="6" s="1"/>
  <c r="J14" i="6"/>
  <c r="K14" i="6" s="1"/>
  <c r="J15" i="6"/>
  <c r="K15" i="6" s="1"/>
  <c r="J16" i="6"/>
  <c r="K16" i="6" s="1"/>
  <c r="J17" i="6"/>
  <c r="K17" i="6" s="1"/>
  <c r="J18" i="6"/>
  <c r="K18" i="6" s="1"/>
  <c r="J19" i="6"/>
  <c r="K19" i="6" s="1"/>
  <c r="J20" i="6"/>
  <c r="K20" i="6" s="1"/>
  <c r="J21" i="6"/>
  <c r="K21" i="6" s="1"/>
  <c r="J22" i="6"/>
  <c r="K22" i="6" s="1"/>
  <c r="J23" i="6"/>
  <c r="K23" i="6" s="1"/>
  <c r="J24" i="6"/>
  <c r="K24" i="6" s="1"/>
  <c r="J25" i="6"/>
  <c r="K25" i="6" s="1"/>
  <c r="J27" i="6"/>
  <c r="K27" i="6" s="1"/>
  <c r="J28" i="6"/>
  <c r="K28" i="6" s="1"/>
  <c r="J29" i="6"/>
  <c r="K29" i="6" s="1"/>
  <c r="J30" i="6"/>
  <c r="K30" i="6" s="1"/>
  <c r="J31" i="6"/>
  <c r="K31" i="6" s="1"/>
  <c r="J32" i="6"/>
  <c r="K32" i="6" s="1"/>
  <c r="J33" i="6"/>
  <c r="K33" i="6" s="1"/>
  <c r="J34" i="6"/>
  <c r="K34" i="6" s="1"/>
  <c r="J35" i="6"/>
  <c r="K35" i="6" s="1"/>
  <c r="J36" i="6"/>
  <c r="K36" i="6" s="1"/>
  <c r="J37" i="6"/>
  <c r="K37" i="6" s="1"/>
  <c r="J38" i="6"/>
  <c r="K38" i="6" s="1"/>
  <c r="J39" i="6"/>
  <c r="K39" i="6" s="1"/>
  <c r="J40" i="6"/>
  <c r="K40" i="6" s="1"/>
  <c r="J41" i="6"/>
  <c r="K41" i="6" s="1"/>
  <c r="J42" i="6"/>
  <c r="K42" i="6" s="1"/>
  <c r="J43" i="6"/>
  <c r="K43" i="6" s="1"/>
  <c r="J45" i="6"/>
  <c r="K45" i="6" s="1"/>
  <c r="J46" i="6"/>
  <c r="K46" i="6" s="1"/>
  <c r="J47" i="6"/>
  <c r="K47" i="6" s="1"/>
  <c r="J48" i="6"/>
  <c r="K48" i="6" s="1"/>
  <c r="J49" i="6"/>
  <c r="K49" i="6" s="1"/>
  <c r="J50" i="6"/>
  <c r="K50" i="6" s="1"/>
  <c r="J51" i="6"/>
  <c r="K51" i="6" s="1"/>
  <c r="J53" i="6"/>
  <c r="K53" i="6" s="1"/>
  <c r="J54" i="6"/>
  <c r="K54" i="6" s="1"/>
  <c r="J55" i="6"/>
  <c r="K55" i="6" s="1"/>
  <c r="J56" i="6"/>
  <c r="K56" i="6" s="1"/>
  <c r="J57" i="6"/>
  <c r="K57" i="6" s="1"/>
  <c r="J58" i="6"/>
  <c r="K58" i="6" s="1"/>
  <c r="G26" i="6" l="1"/>
  <c r="J26" i="6" l="1"/>
  <c r="K26" i="6" s="1"/>
  <c r="M58" i="6"/>
  <c r="O58" i="6" s="1"/>
  <c r="M57" i="6"/>
  <c r="O57" i="6" s="1"/>
  <c r="M56" i="6"/>
  <c r="O56" i="6" s="1"/>
  <c r="M55" i="6"/>
  <c r="O55" i="6" s="1"/>
  <c r="M54" i="6"/>
  <c r="O54" i="6" s="1"/>
  <c r="M53" i="6"/>
  <c r="O53" i="6" s="1"/>
  <c r="M51" i="6"/>
  <c r="O51" i="6" s="1"/>
  <c r="M50" i="6"/>
  <c r="O50" i="6" s="1"/>
  <c r="M49" i="6"/>
  <c r="O49" i="6" s="1"/>
  <c r="M48" i="6"/>
  <c r="O48" i="6" s="1"/>
  <c r="M47" i="6"/>
  <c r="O47" i="6" s="1"/>
  <c r="M46" i="6"/>
  <c r="O46" i="6" s="1"/>
  <c r="M45" i="6"/>
  <c r="O45" i="6" s="1"/>
  <c r="M43" i="6"/>
  <c r="O43" i="6" s="1"/>
  <c r="M42" i="6"/>
  <c r="O42" i="6" s="1"/>
  <c r="M41" i="6"/>
  <c r="O41" i="6" s="1"/>
  <c r="M40" i="6"/>
  <c r="O40" i="6" s="1"/>
  <c r="M39" i="6"/>
  <c r="O39" i="6" s="1"/>
  <c r="M38" i="6"/>
  <c r="O38" i="6" s="1"/>
  <c r="M37" i="6"/>
  <c r="M36" i="6"/>
  <c r="O36" i="6" s="1"/>
  <c r="M35" i="6"/>
  <c r="O35" i="6" s="1"/>
  <c r="M34" i="6"/>
  <c r="O34" i="6" s="1"/>
  <c r="M33" i="6"/>
  <c r="O33" i="6" s="1"/>
  <c r="M32" i="6"/>
  <c r="O32" i="6" s="1"/>
  <c r="M31" i="6"/>
  <c r="O31" i="6" s="1"/>
  <c r="M30" i="6"/>
  <c r="O30" i="6" s="1"/>
  <c r="M29" i="6"/>
  <c r="O29" i="6" s="1"/>
  <c r="M28" i="6"/>
  <c r="O28" i="6" s="1"/>
  <c r="M27" i="6"/>
  <c r="O27" i="6" s="1"/>
  <c r="M26" i="6"/>
  <c r="M25" i="6"/>
  <c r="O25" i="6" s="1"/>
  <c r="M24" i="6"/>
  <c r="O24" i="6" s="1"/>
  <c r="M23" i="6"/>
  <c r="O23" i="6" s="1"/>
  <c r="M22" i="6"/>
  <c r="O22" i="6" s="1"/>
  <c r="M21" i="6"/>
  <c r="O21" i="6" s="1"/>
  <c r="M20" i="6"/>
  <c r="O20" i="6" s="1"/>
  <c r="M19" i="6"/>
  <c r="O19" i="6" s="1"/>
  <c r="M18" i="6"/>
  <c r="O18" i="6" s="1"/>
  <c r="M17" i="6"/>
  <c r="O17" i="6" s="1"/>
  <c r="M16" i="6"/>
  <c r="O16" i="6" s="1"/>
  <c r="M15" i="6"/>
  <c r="O15" i="6" s="1"/>
  <c r="M14" i="6"/>
  <c r="O14" i="6" s="1"/>
  <c r="M13" i="6"/>
  <c r="O13" i="6" s="1"/>
  <c r="M12" i="6"/>
  <c r="O12" i="6" s="1"/>
  <c r="M11" i="6"/>
  <c r="O11" i="6" s="1"/>
  <c r="M10" i="6"/>
  <c r="O10" i="6" s="1"/>
  <c r="M9" i="6"/>
  <c r="O9" i="6" s="1"/>
  <c r="M8" i="6"/>
  <c r="O8" i="6" s="1"/>
  <c r="J8" i="6"/>
  <c r="J59" i="6" l="1"/>
  <c r="K8" i="6"/>
  <c r="K59" i="6" s="1"/>
  <c r="O37" i="6"/>
  <c r="M59" i="6"/>
  <c r="O26" i="6"/>
  <c r="O5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66" authorId="0" shapeId="0" xr:uid="{E9718C17-AE79-43BE-9E5D-8EEE90C05604}">
      <text>
        <r>
          <rPr>
            <b/>
            <sz val="9"/>
            <color indexed="81"/>
            <rFont val="Tahoma"/>
            <charset val="186"/>
          </rPr>
          <t>Administrator:</t>
        </r>
        <r>
          <rPr>
            <sz val="9"/>
            <color indexed="81"/>
            <rFont val="Tahoma"/>
            <charset val="186"/>
          </rPr>
          <t xml:space="preserve">
Buvo 200</t>
        </r>
      </text>
    </comment>
    <comment ref="G67" authorId="0" shapeId="0" xr:uid="{D601A893-2377-4F11-B4B0-4AA21231A8F9}">
      <text>
        <r>
          <rPr>
            <b/>
            <sz val="9"/>
            <color indexed="81"/>
            <rFont val="Tahoma"/>
            <charset val="186"/>
          </rPr>
          <t>Administrator:</t>
        </r>
        <r>
          <rPr>
            <sz val="9"/>
            <color indexed="81"/>
            <rFont val="Tahoma"/>
            <charset val="186"/>
          </rPr>
          <t xml:space="preserve">
Buvo 4000 dabar 4650</t>
        </r>
      </text>
    </comment>
    <comment ref="G68" authorId="0" shapeId="0" xr:uid="{3CDA4D4A-7290-4F98-9C2F-A8BD7CBA75C9}">
      <text>
        <r>
          <rPr>
            <b/>
            <sz val="9"/>
            <color indexed="81"/>
            <rFont val="Tahoma"/>
            <charset val="186"/>
          </rPr>
          <t>Administrator:</t>
        </r>
        <r>
          <rPr>
            <sz val="9"/>
            <color indexed="81"/>
            <rFont val="Tahoma"/>
            <charset val="186"/>
          </rPr>
          <t xml:space="preserve">
Buvo 10 dabar 300</t>
        </r>
      </text>
    </comment>
  </commentList>
</comments>
</file>

<file path=xl/sharedStrings.xml><?xml version="1.0" encoding="utf-8"?>
<sst xmlns="http://schemas.openxmlformats.org/spreadsheetml/2006/main" count="327" uniqueCount="202">
  <si>
    <t>Viso:</t>
  </si>
  <si>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</si>
  <si>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</si>
  <si>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</si>
  <si>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</si>
  <si>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</si>
  <si>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</si>
  <si>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</si>
  <si>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</si>
  <si>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</si>
  <si>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</si>
  <si>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TECHNINĖ SPECIFIKACIJA</t>
  </si>
  <si>
    <t>VšĮ VUL Santaros klinikos</t>
  </si>
  <si>
    <t>Pirkimo dalies Nr. jei pirkimas kartojamas</t>
  </si>
  <si>
    <t>Tiekėjo pasiūlymas</t>
  </si>
  <si>
    <t xml:space="preserve">Preliminarus kiekis 24 mėn. </t>
  </si>
  <si>
    <t xml:space="preserve">Vnt. kaina Eur be PVM </t>
  </si>
  <si>
    <t xml:space="preserve">Planuojama pirkėjo </t>
  </si>
  <si>
    <t xml:space="preserve">Maksimali pirkimo suma Eur be PVM </t>
  </si>
  <si>
    <t xml:space="preserve">Maksimali pirkimo suma Eur su PVM </t>
  </si>
  <si>
    <t xml:space="preserve">Siūlomas įkainis EUR be PVM, </t>
  </si>
  <si>
    <t>Suma EUR be PVM</t>
  </si>
  <si>
    <t>Suma EUR su PVM</t>
  </si>
  <si>
    <t>7901-3</t>
  </si>
  <si>
    <t>7901-5</t>
  </si>
  <si>
    <t>7901-7</t>
  </si>
  <si>
    <t>7901-19</t>
  </si>
  <si>
    <t>7901-24</t>
  </si>
  <si>
    <t>7901-38</t>
  </si>
  <si>
    <t>7901-40</t>
  </si>
  <si>
    <t>7901-41</t>
  </si>
  <si>
    <t>9212-1, 9378-17, 9380-4</t>
  </si>
  <si>
    <t>9212-3, 9378-27</t>
  </si>
  <si>
    <t>9212-4, 9378-28</t>
  </si>
  <si>
    <t>9212-5 ,9378-29</t>
  </si>
  <si>
    <t>9212-6</t>
  </si>
  <si>
    <t>9212-9</t>
  </si>
  <si>
    <t>9378-4, 9378-41</t>
  </si>
  <si>
    <t>9378-5</t>
  </si>
  <si>
    <t>9378-16</t>
  </si>
  <si>
    <t>9378-24</t>
  </si>
  <si>
    <t>9378-42</t>
  </si>
  <si>
    <t>9378-43</t>
  </si>
  <si>
    <t>9379- 6</t>
  </si>
  <si>
    <t>9379-11</t>
  </si>
  <si>
    <t>9380-1</t>
  </si>
  <si>
    <t>9380-7</t>
  </si>
  <si>
    <t>9380-8</t>
  </si>
  <si>
    <t>9380-11</t>
  </si>
  <si>
    <t>9380-12</t>
  </si>
  <si>
    <t>9380-13</t>
  </si>
  <si>
    <t>9380-14</t>
  </si>
  <si>
    <t>9380-15</t>
  </si>
  <si>
    <t>9380-16</t>
  </si>
  <si>
    <t>9380-17</t>
  </si>
  <si>
    <t>9380-18</t>
  </si>
  <si>
    <t>9380-19</t>
  </si>
  <si>
    <t>9380-24</t>
  </si>
  <si>
    <t>9380-25</t>
  </si>
  <si>
    <t>9380-25.1</t>
  </si>
  <si>
    <t>9380-25.2</t>
  </si>
  <si>
    <t>9380-25.3</t>
  </si>
  <si>
    <t>9380-28</t>
  </si>
  <si>
    <t>9380-32</t>
  </si>
  <si>
    <t>9380-33</t>
  </si>
  <si>
    <t>9380-35</t>
  </si>
  <si>
    <t>9380-36</t>
  </si>
  <si>
    <t>9380-36.1</t>
  </si>
  <si>
    <t>9380-36.2</t>
  </si>
  <si>
    <t>9380-36.3</t>
  </si>
  <si>
    <t>9380-36.4</t>
  </si>
  <si>
    <t>ICG sensoriai</t>
  </si>
  <si>
    <t>Kreipiklių komplektas</t>
  </si>
  <si>
    <t>Dantų apsauga</t>
  </si>
  <si>
    <t>Arterijos kateterizavimo rinkinys</t>
  </si>
  <si>
    <t>Kraujagyslinis dilatatorius</t>
  </si>
  <si>
    <t>Defibriliatoriaus elektrodai Nr. 2</t>
  </si>
  <si>
    <t>Defibriliatoriaus elektrodai Nr. 4</t>
  </si>
  <si>
    <t>Minkštas skrandžio zondas Nr. 1</t>
  </si>
  <si>
    <t>Radiodažnuminės destrukcijos adata</t>
  </si>
  <si>
    <t>Tracheostominis vamzdelis su vidinėmis kaniulėmis</t>
  </si>
  <si>
    <t>Armuotas perkutaninis įvedimo įrenginys Nr. 1</t>
  </si>
  <si>
    <t>Armuotas perkutaninis įvedimo įrenginys Nr. 2</t>
  </si>
  <si>
    <t>Tracheostominio vamzdelio rinkinys</t>
  </si>
  <si>
    <t>Nosies kaniulė su filtru</t>
  </si>
  <si>
    <t>Spinalinė adata Nr. 4</t>
  </si>
  <si>
    <t>Spinalinė adata Nr. 5</t>
  </si>
  <si>
    <t>Adata nervinių rezginių anestezijai Nr. 3</t>
  </si>
  <si>
    <t>Rinkiniai netiesioginės kalorimetrijos vertinimui</t>
  </si>
  <si>
    <t>Prailginimo linija 2-jų atšakų su antiokliuziniais kamštukais</t>
  </si>
  <si>
    <t>Prailginimo linija vienos atšakos su antiokliuziniu kamštuku</t>
  </si>
  <si>
    <t>Universalus konektorius</t>
  </si>
  <si>
    <t>Antibakterinis  filtras „RVTM2“ reguliatoriui</t>
  </si>
  <si>
    <t>PCVK (PICC) kateterių fiksavimo mechanizmas</t>
  </si>
  <si>
    <t>Videolaringoskopas</t>
  </si>
  <si>
    <t>Optinis laringoskopas</t>
  </si>
  <si>
    <t>Rezistoriai T-formos jungčiai su kandikliu</t>
  </si>
  <si>
    <t>T-formos jungtis su vienakrypčiu vožtuvu ir kandikliu teigiamo slėgio iškvėpimo terapijai</t>
  </si>
  <si>
    <t>Uždaros išmatų surinkimo sistemos rinkinys įvedamas</t>
  </si>
  <si>
    <t>Pakeitimo maišeliai uždarai išmatų surinkimo sistemai</t>
  </si>
  <si>
    <t>Uždaros išmatų surinkimo sistemos rinkinys  klijuojamas</t>
  </si>
  <si>
    <t>Pakeitimo maišeliai klijuojamai uždarai išmatų surinkimo sistemai.</t>
  </si>
  <si>
    <t>Lipni barjerinė plėvelė</t>
  </si>
  <si>
    <t>Medicininių klijų pašalinimo priemonė</t>
  </si>
  <si>
    <t>Co2 Alice LoFlo matavimo sistemos priedas</t>
  </si>
  <si>
    <t>Lipdukai-etiketės spalviniam švirkštų žymėjimui</t>
  </si>
  <si>
    <t>Metalinis laikiklis</t>
  </si>
  <si>
    <t>Plastikinis dėklas lipdukams</t>
  </si>
  <si>
    <t>Lipdukai ritinėliuose</t>
  </si>
  <si>
    <t>Kvėpavimo kontūras naujagimiams</t>
  </si>
  <si>
    <t>Filtras švirkšto adatai</t>
  </si>
  <si>
    <t>Antimikrobiniai/antivirusiniai filtrai</t>
  </si>
  <si>
    <t>Ultragarsinio linijinio daviklio apvalkalas</t>
  </si>
  <si>
    <t>Nerūdijančio plieno nesirezorbuojanti siuvimo viela krūtinės ląstai</t>
  </si>
  <si>
    <t>3+4</t>
  </si>
  <si>
    <t>Sterilių biopsinių adatų  kreipiklių komplektas, tinkantis ultragarso aparatui "Logiq 180" davikliui C364CBE.</t>
  </si>
  <si>
    <t>Vienkartinė, netoksiška, be latekso, pagaminta iš termoplastinio elastomero. Apsaugo dantis ir dantenas nuo sužeidimų, tinkama viršutiniam ir apatiniam žandikauliui.  Galima apkirpti iki reikiamos dydžio. Galimybė uždėti nesant dantims. Atveria burną, universalus dydis. Galimybė naudoti atliekant anesteziją, endoskopiją, reanimaciją, esant epilepsijai, tremorui ir t.t.</t>
  </si>
  <si>
    <t>Arterinis kateteris pritaikytas naudoti Seldingerio metodu, lankstus tiesus pravediklis. Arterinėje adatoje integruota skaidri sistema, sauganti nuo kraujo pratekėjimo punkcijos metu ir leidžianti matyti adatos užsipildymą krauju, turinti papildomą paviljoną kraujo pulsacijai stebėti. Sistema rotuoja 360° kampu. Specialus antgalis, palengvinantis pravediklio įvedimą. Kateterio ilgis – 8cm, pravediklio ilgis – 29cm, arterinės adatos dydis G20, ilgis 38mm.</t>
  </si>
  <si>
    <t>Ilgis 20cm; Tinkantis pravediklis 035“. Pagamintas iš polietileno; Rentgeno kontrastinis; Smailėjantis, užapvalintas galas. Dydžiai: 4, 5,6,7,8 Fr.</t>
  </si>
  <si>
    <t>Klijuojami prie odos, su stimuliavimo funkcija,  tinkantys Zoll Rseries ALS defibriliatoriui.</t>
  </si>
  <si>
    <t>Klijuojami prie odos, su stimuliavimo funkcija, tinkantys Lifepak defibriliatoriui.</t>
  </si>
  <si>
    <t>Sterilus rinkinys, skirtas naudoti su 7-7,5Fr kateteriais. 8Fr , apie 10-12cm. ilgio, rentgenokontrastinis, poliuretaninis, su hemostatiniu vožtuvu, diliatatoriumi ir šoniniu kanalu, naudojamu skysčių infuzijai. Armuotas viela. Rinkinyje turi būti punkcinė adata ir viela su „J“ formos galu.</t>
  </si>
  <si>
    <t>Sterilus rinkinys, skirtas naudoti su 4-4,5Fr kateteriais. 5Fr , apie 7-8cm. ilgio, rentgenokontrastinis, poliuretaninis, su hemostatiniu vožtuvu, diliatatoriumi ir šoniniu kanalu, naudojamu skysčių infuzijai. Armuotas viela. Rinkinyje turi būti punkcinė adata ir viela su „J“ formos galu.</t>
  </si>
  <si>
    <t>Vienkartinio naudojamo, 85-95cm. Ilgio, oro srauto slėgis, filtras turi jungtis tiesiai į slėgio jungtį "NOX" registravimo prietaisuose.</t>
  </si>
  <si>
    <t>Vienkartinė, sterili, 18-20 cm ilgio, 22G storio, „Chiba“ arba "Quincke" tipo nuožulnia nuopjova</t>
  </si>
  <si>
    <t>Vienkartinė, sterili, 9-10 cm, 22G storio, „Chiba“ arba "Quincke" tipo nuožulnia nuopjova</t>
  </si>
  <si>
    <t>Sterili, echogeniška, stimuliuojanti, 9,8-11,0 cm ilgio, 20-22G storio, su stimuliatoriaus jungimo laidu, su ilginimo vamzdeliu vaistų injekcijai.</t>
  </si>
  <si>
    <t>Pagaminta iš poliuretano, sterili, su 2 antiokliuziniais kamštukais (teigiamas boliusas), su spaustukais, jungtys Male Luer-Lock/ Female Luer-lock, diametras 1,5x2,5mm, ilgis 10cm, užpildymas 0,5ml. Garantuojamas antimikrobinis saugumas jungiant iki 220 kartų (ne mažiau 7 dienų).</t>
  </si>
  <si>
    <t>Pagaminta iš poliuretano, sterili, su antiokliuziniu kamštuku (teigiamas boliusas),  su spaustuku, jungtys Male Luer-Lock/ Female Luer-lock, diametras 1,5x2,5mm; ilgis 10cm; užpildymas 0,5ml. Garantuojamas antimikrobinis saugumas jungiant iki 220 kartų (ne mažiau 7 dienų).</t>
  </si>
  <si>
    <t>Tiesus, abiejuose galuose galime prijungti prailginimo linijas. I.D. 6,5. Ilgis 14-15 mm.</t>
  </si>
  <si>
    <t>Vienkartinis, tinkantis vakuumo reguliatoriui „RVTM2“.</t>
  </si>
  <si>
    <t>Drugelio ar analogiškos formos su išpjovomis PCVK kateterio sparnelių fiksavimui. Tinkamas fiksuoti PCVK su viena ar keliomis atšakomis. Dydis: 90mm ± 2mm (ilgis) x 35mm ± 2mm (plotis) x 30mm ± 2mm (plotis centrinėje dalyje). Sterilus, nelimpantis prie pirštinių. Klijų pagrindas akrilas. Fiksatorius dviejų dalių:
1 - lipni plokštelė fiksuojama prie paciento odos, pagaminta iš poliuretano (PU) ir poliesterio;
2 - viršutinė medžiaginė juostelė pagaminta iš polipropileno (PP) su velkro danga; 
Pagamintas be latekso, be DEHP (be ftalatų). Galimybė naudoti ≥ 7 dienas.</t>
  </si>
  <si>
    <t>Vienkartinio naudojimo, sterilus. Vieno dydžio – suaugusiems. Visas pilnai utilizuojamas. "Macintosh" tipo laringoskopo mentelė. Integruotas LCD ekranas - rodomas optimalus vaizdas esant įvairioms apšvietimo sąlygoms, distalinėje mentelės dalyje yra kamera. Įjungimo / išjungimo jungiklis. Kiekvienas prietaisas yra atskirai supakuotas specialiame standžiame apvalkale, užsandarintame plastiko plėvele. Prietaiso partijos numeris ir galiojimo data nurodyti krašte virš LCD ekrano.</t>
  </si>
  <si>
    <t>Vienkartinis optinis laringoskopas  sunkiai intubacijai, nereikalaujantis paciento kaklo išlenkimo intubacijos metu ir tinkamas naudojimui esant stuburo kaklo traumai.  Anatominės formos,  išlenktas 90 laipsnių kampu, su kreipiamuoju kanalu vamzdelio įstatymui, turi tikti 6-7,5 ir 7-8,5 numerio vamzdeliams ir nereikalaujantis papildomai naudoti pravediklio vamzdelio įvedimui. Su optine sistema, kurios gale šviesos diodas, su antirūko sistema, kuri apsaugo optinę sistemą nuo aprasojimo ir vaizdo kokybės iškraipymo, su okuliaru, leidžiandžiu matyti intubacijos vaizdą be papildomų vaizdo sistemų ir  su galimybe prisijungti video kamerą.  (Galimi laringoskopu dydžiai N1; N2; N3 pagal poreikį ).</t>
  </si>
  <si>
    <t>Vienkartiniai; Kliniškai švarūs; Turi CE ženklinimą; Rezistoriaus jungtis 15M; Supakuoti po 10 vnt. (to paties dydžio). Dydžiai: 1.5mm, 2.0mm, 2.5mm, 3.0mm, 3.5mm, 4.0mm, 4.5mm, 5.0mm, 6.00mm skersmens.</t>
  </si>
  <si>
    <t>Kliniškai švari; Vienkartinė; Naudojama vienam pacientui. Maksimalus naudojimo laikas - iki 7 dienų; Turi CE ženklinimą; Įkvėpimo anga -22M/15F-22M su vienkrypčiu vožtuvu ir kandikliu 22F; Įpakuota po 1 vnt.</t>
  </si>
  <si>
    <t>Skirta paciento išmatoms surinkti, apsaugant aplinkinę odą nuo sudirginimo. Sistema susideda iš lankstaus ir minkšto silikoninio kateterio, su pripučiama žemo slėgio manžete. Silikoninis kateris rentgenu peršviečiamas, su gylio įvedimo žyma. Kateterio ilgis 170 cm ±2 cm. Papildomas kanalas integruotas kateteryje, skirtas irigacijai, su aiškiai nurodyta informacija. Kateteris turi papildomą angą, per kurią yra galimybė paimti turinio laboratoriniams tyrimams. Komplektacijoje ne mažiau kaip 3 vnt. surinkimo maišų, kurių viduje yra skysčius absorbuojantis tamponas, paverčiantis skystį žele ir anga su kvapą sulaikančiu filtru, skirta perteklinių dujų išėjimui. Surenkamojo maišo talpa ne mažiau 1500 ml. Maišas su uždarymo dangteliu, bei tikslia gradacija turinio kiekiui įvertinti. Komplektacijoje yra švirkštas 40-45 ml talpos, skirtas balionėliui užpildyti. Sistema turi specialų tvirtinimą prie ligonio lovos bei spaustuką sistemai uždaryti. Visi komponentai yra be latekso ir skirti vienkartiniam naudojimui. Sistemą galima naudoti ne trumpiau kaip 28 d., keičiant tik surinkimo maišus. </t>
  </si>
  <si>
    <t>Pakeitimo maišeliai tinkantys uždarai išmatų surinkimo sistemai aprašytai 1.1 punkte. Surenkamojo maišo talpa ne mažiau 1500 ml.</t>
  </si>
  <si>
    <t>Skirta viduriuojančio paciento išmatoms surinkti, apsaugant aplinkinę odą nuo sudirginimo. Rinkinio komponentai: lankstus ir minkštas silikoninis kateteris, išmatų surinkimo maišas, 2 vnt. odos paruošimo servetėlių, lipnią, barjerinę plėvelę sudarantys klijai  su specialiu aplikatoriumi. Visi komponentai be latekso.
Silikoninis vamzdelis sudarytas iš viename gale esančio lipnaus paviršiaus, tvirtinamo prie paciento išangės. Kitas galas turi specialią jungtį surinkimo maišui tvirtinti, bei integruotą pakabą skirtą maišo tvirtinimui ant lovos krašto. Silikoninis vamzdelis papildomai įvilktas į kvapą mažinančią PE plėvelės rankovę, maksimaliai apsaugant aplinką nuo kvapų.
Išmatų surinkimo maišas pagamintas iš medicininės PVC medžiagos (be ftalatų) graduotas, nepermatomas, su specialiu apžiūros langeliu turiniui įvertinti. Perteklinio oro išėjimo anga su anglies filtru, sulaikančiu kvapų patekimą į aplinką. Šalia filtro gelinis blokatorius – apsauga kad skystis nepatektų į filtrą. Maišas su sandariu dangteliu. 
Odos paruošimo servetėlė sudrėkinta specialiu silikoninio pagrindo tirpalu, odos nedirginanti, be alkoholio ir parfumerijos, skirta odos paruošimui prieš klijų naudojimą, pašalinant riebalų perteklių, ir po naudojimo pašalinti klijus nuo odos, juos veiksmingai ištirpinant.
Lipnią barjerinę plėvelę sudarantys klijai skirti lipniam paviršiui prie odos sudaryti, priklijuojant silikoninio vamzdelio lipniąją dalį, bei apsaugoti paciento odą nuo pažeidimo. Klijai melsvos spalvos, aiškiai vizualizacijai, Kartu komplektuojami su aplikatoriumi.</t>
  </si>
  <si>
    <t xml:space="preserve">Išmatų surinkimo maišas skirtas naudojimui su aukščiau aprašyta uždara išmatų surinkimo sistema, pagamintas iš medicininės PVC medžiagos (be ftalatų) graduotas, nepermatomas, su specialiu apžiūros langeliu turiniui įvertinti. Perteklinio oro išėjimo anga su anglies filtru, sulaikančiu kvapų patekimą į aplinką. Šalia filtro gelinis blokatorius – apsauga kad skystis nepatektų į filtrą. Maišas su sandariu dangteliu. </t>
  </si>
  <si>
    <t>Lipnią barjerinę plėvelę sudarantys klijai skirti lipniam paviršiui prie odos sudaryti, priklijuojant uždaros išmatų surinkimo sistemos silikoninio vamzdelio lipniąją dalį, bei apsaugoti paciento odą nuo pažeidimo. Klijai melsvos spalvos, aiškiai vizualizacijai, Kartu komplektuojami su aplikatoriumi.</t>
  </si>
  <si>
    <t>Naudojama uždaros klijuojamos išmatų surinkimo sistemos nuėmimui. Purškiamas aerozolis, skirtas švelniam ir neskausmingam medicininių klijų pašalinimui nuo odos. Talpa 50 ml</t>
  </si>
  <si>
    <t>Odos apruošimo servetėlė sudrėkinta specialiu silikoninio pagrindo tirpalu, odos nedirginanti, be alkoholio ir parfumerijos skirta odos aplik išangę paruošimui prieš klijų naudojimą, pašalinant riebalų perteklių ir po  naudojimo pašalinti klijus nuo odos juos veiksmingai ištirpinant.</t>
  </si>
  <si>
    <t>Mėginio rinkinys, vyriško tipo „luer“ jungtimi, skirtas naudoti su kapnometrijos moduliu Loflo. Vienkartinio naudojimo.</t>
  </si>
  <si>
    <t>Metalinis laikiklis lipdukams 7 arba 11 vietų. Skirtas 163.2 plastikiniams lipdukų dėklams sudėti.</t>
  </si>
  <si>
    <t>Plastikinis dėklas lipdukams su rulonėliu pageidaujamo vaisto pavadinimo. Skirtas 163.3 lipdukų rulonėliui sudėti su specialia atplėšimo vieta.</t>
  </si>
  <si>
    <t>Lipdukai ritinėliuose, skirti papildymui (vienetais)</t>
  </si>
  <si>
    <t>Vienkartinio naudojimo, pritaikytas naudojimui su drėkintuvu, gofruotas, kaitinimo laidu šildoma įkvėpimo šaka ne mažiau 160cm. Ilgio. rPAP generatoriaus ilgis 29-31cm. Jungiamoji žarna ne trumpesnė 90cm. Kontūras pritaikytas "Inspiration rPAP" gaivinimo aparatui.</t>
  </si>
  <si>
    <t>Vienkartinis, sterilus injekcijos ir aspiracijos filtras švirkšto adatai, užsukamu sujungimu "luer Lock", filtro mikroporų dydis 3-5µm, kamštelio diametras ≤12mm.</t>
  </si>
  <si>
    <t>Vienkartiniai antimikrobiniai/antivirusiniai filtrai krūvio ir spirometrijos mėginių kompleksui "Vmax Encore229".</t>
  </si>
  <si>
    <t>Ultragarsinio daviklio apvalkalas 12-18 x 160-239cm. Su elastiniu "T"-formos galiuku arba lipnia juostele tvirtinimui. Sterilus, dviguboje pakuotėje, pagamintas iš etileno metilo akrilokopolymero plėvelės ( arba analogiškos ), permatomas.</t>
  </si>
  <si>
    <t>Nerūdijančio plieno, nesirezorbuojanti siuvimo viela krūtinės ląstai. Sterili (sterilizacijos procedūra: etileno oksido dujos). Nedažyta. Pagrindinė medžiaga yra nerūdijantis plienas atitinkantis 316L AISI reikalavimus (EN10088-3). Monofilamentas. Adata nerūdijančio plieno AISI 300 serijos. Naudojama lazerinė technika vielos ir adatos sujungimui. Steriliame įpakavime viena viela. Vielos ilgis 45 cm. Adatos dydis 25 mm, 3/8 atvirkštinis pjovimas (reverse cutting). USP 1.</t>
  </si>
  <si>
    <t>Nerūdijančio plieno, nesirezorbuojanti siuvimo viela krūtinės ląstai. Sterili (sterilizacijos procedūra: etileno oksido dujos). Nedažyta. Pagrindinė medžiaga yra nerūdijantis plienas atitinkantis 316L AISI reikalavimus (EN10088-3). Monofilamentas. Adata nerūdijančio plieno AISI 300 serijos. Naudojama lazerinė technika vielos ir adatos sujungimui. Steriliame įpakavime viena viela. Vielos ilgis 45 cm. Adatos dydis 30 mm, 3/8 atvirkštinis pjovimas (reverse cutting). USP 3+4.</t>
  </si>
  <si>
    <t>Nerūdijančio plieno, nesirezorbuojanti siuvimo viela krūtinės ląstai. Sterili (sterilizacijos procedūra: etileno oksido dujos). Nedažyta. Pagrindinė medžiaga yra nerūdijantis plienas atitinkantis 316L AISI reikalavimus (EN10088-3). Monofilamentas. Adata nerūdijančio plieno AISI 300 serijos. Naudojama lazerinė technika vielos ir adatos sujungimui. Steriliame įpakavime viena viela. Vielos ilgis 50 cm. Adatos dydis 40 mm, 3/8 atvirkštinis pjovimas (reverse cutting). USP 2.</t>
  </si>
  <si>
    <t>Nerūdijančio plieno, nesirezorbuojanti siuvimo viela krūtinės ląstai. Sterili (sterilizacijos procedūra: etileno oksido dujos). Nedažyta. Pagrindinė medžiaga yra nerūdijantis plienas atitinkantis 316L AISI reikalavimus (EN10088-3). Dengta titano nitridu. Monofilamentas. Adata nerūdijančio plieno AISI 300 serijos. Naudojama lazerinė technika vielos ir adatos sujungimui. Steriliame įpakavime viena viela. Vielos ilgis 45 cm. Adatos dydis 48 mm, 1/2 apvali, kūginis pjovimas (taper cutting). USP 5.</t>
  </si>
  <si>
    <t>33140000-3</t>
  </si>
  <si>
    <t>33141326-1</t>
  </si>
  <si>
    <t>33141220-8</t>
  </si>
  <si>
    <t>33141320-9</t>
  </si>
  <si>
    <t>33141328-5</t>
  </si>
  <si>
    <t>Vnt.</t>
  </si>
  <si>
    <t>Rink.</t>
  </si>
  <si>
    <t xml:space="preserve">Vnt. </t>
  </si>
  <si>
    <t>rink.</t>
  </si>
  <si>
    <t xml:space="preserve"> Albertas Čekauskas/Genadijus Kučinskis</t>
  </si>
  <si>
    <t>Vienkartiniai, suaugusiems, skirti ICG matavimams atlikti. Du viengubi sensoriai 45-55mm diametro ir vienas dvigubas ICG sensorius 46 x 88 x 38mm ( +/-5mm ) diametro. Kontaktinė dalis iš gelio, Ag/AgCl arba analogišką. Be latekso.</t>
  </si>
  <si>
    <t>Rokas Girčius</t>
  </si>
  <si>
    <t>Rolandas Zablockis</t>
  </si>
  <si>
    <t>Anželika Chomičienė</t>
  </si>
  <si>
    <t>Karolis Jonas</t>
  </si>
  <si>
    <t>Tracheostominis vamzdelis sutvirtintas spirale
Vamzdelis lankstus, prisitaikantis prie kūno padėties pokyčių
išorinės kaniulės lankstumas nesumažėja naudojant vidines kaniules.
Pagamintas iš termolanksčios medžiagos, kuri minkštėja veikiant kūno temperatūrai
Reguliuojamo ilgio
Didelė, lanksti kaklo plokštelė, skirta sumažinti odos dirginimą ir pragulas tracheostomos srityje
Tracheostominio vamzdelio kaklo plokštelė turi dvi šonines angeles vamzdelio laikikliui įdėti.
Tracheostominis vamzdelis su didelio tūrio žemo slėgio manžete
Ant vamzdelio tvirtinimo plokštelės nurodytas gamintojas, dydis, išorinis ir vidinis vamzdelio diametrai, bei manžetės diametras.
Manžetės pripūtimo vamzdelis turi manžetės pripūtimo lygio kontrolės balionėlį su Luer jungtimi
Su 15 mm jungtimi
Sterilus
Vienkartinio naudojimo
Rinkinį sudaro vamzdelio laikiklis, obturatorius, dvi vidinės kaniulės, apsauginis dangtelis nuo kosulio.</t>
  </si>
  <si>
    <t>Prailginimo linija vaistų leidimui</t>
  </si>
  <si>
    <t>7901-28</t>
  </si>
  <si>
    <t xml:space="preserve">vnt. </t>
  </si>
  <si>
    <t>Dovilė Taraškevičienė</t>
  </si>
  <si>
    <t>Kęstutis Bagdonas/ Vilhelmas Bajoras</t>
  </si>
  <si>
    <t>Tiekėjas</t>
  </si>
  <si>
    <t>9378 -23</t>
  </si>
  <si>
    <t xml:space="preserve">Pasyvus elektrodas </t>
  </si>
  <si>
    <t>vnt.</t>
  </si>
  <si>
    <t>Galina Ponkratenko</t>
  </si>
  <si>
    <t xml:space="preserve">Paskirtis: vienkartinių priemonių rinkiniai netiesioginės kalorimetrijos procedūrai atlikti. 2. Vieną priemonių rinkinį turi sudaryti: a) Vienkartinio naudojimo srauto jutiklis – 1 vnt.
b) Adapteris FiO2 matavimo linijos prijungimui prie DPV aparato – 1 vnt.
c) Mėginių ėmimo linijos – 2 vnt. 3. Suderinamumas: siūlomos vienkartinio naudojimo priemonės turi būti suderinamos su gamintojo Cosmed, QNRG+ modelio monitoriumi. Kartu su pasiūlymu pateikti tai įrodančius dokumentus.
</t>
  </si>
  <si>
    <t xml:space="preserve">Vienkartinė, sterili. 14,5-15,2 cm ilgio. Adata lenktu galu, aštri.
Dydžiai: 22G x 50 mm, tiesi, aštri, su 5 mm aktyviu galu, 20G x 100 mm, aštri, su 5 mm aktyviu galu, 20G x 100 mm, aštri, su 10 mm aktyviu galu, 20G x 150 mm su 10 mm aktyviu galu. 
</t>
  </si>
  <si>
    <t xml:space="preserve">Epidurinė adata </t>
  </si>
  <si>
    <t>Vienkartinės medicinos pagalbos priemonės anestezijai, reanimacijai ir intensyviai terapijai</t>
  </si>
  <si>
    <t>9378-38; 9378-39</t>
  </si>
  <si>
    <t>Vienkartinė, sterili, epidūrinė adata su „Tuohy“ tipo nuopjova, be sparnelių, užrakinamu pagrindu, turi tureti gradavimo žymes kas 10 mm. Adatos konstrukcija sulieta su plastikine mova.  Adatų dydžiai ir ilgiai : 18G storio, 89 mm ilgio, 18G storio, 150 mm ilgio, 20G, 89 mm ilgio, 20G, 114 mm ilgio.</t>
  </si>
  <si>
    <r>
      <t xml:space="preserve">vienkartinis, sterilus, lankstus, permatomas duodenalinis zondas su pravedėju. Pagamintas iš poliuretano, be DEPH, be latekso, be PVC. Su rentgeno kontrastine juostele, sunumeruotas kas 5 cm, dydis FR15, vidinis diametras 3,5 mm, išorinis diametras 4,5mm, ilgis 120 cm. ENFit konektorius enterinei sistemai. Vienkartinis, sterilus. Vienkartinis, sterilus. Pagamintas iš poliuretano, </t>
    </r>
    <r>
      <rPr>
        <b/>
        <sz val="10"/>
        <color theme="1"/>
        <rFont val="Arial"/>
        <family val="2"/>
        <charset val="186"/>
      </rPr>
      <t>16F</t>
    </r>
    <r>
      <rPr>
        <sz val="10"/>
        <color theme="1"/>
        <rFont val="Arial"/>
        <family val="2"/>
        <charset val="186"/>
      </rPr>
      <t>, 95-105cm .</t>
    </r>
  </si>
  <si>
    <t>Prailginimo linija skirta skysčių infuzinei terapijai. Sterili, be latekso, be DEHP, pagaminta iš PVC. Prailginimo linijų matmenys: ilgiai: 24cm±2cm, 50cm±2cm, 150cm ±2cm, 200cm±2cm; skersmuo: vidinis - 1,5mm±0,1mm, išorinis - 2,7mm±0,1mm. Female jungtis - su 2 sparneliais, male jungtis su struktūriniais grioveliais šonuose patogiam suėmimui ir sujungimui.</t>
  </si>
  <si>
    <t>Neutralus įžeminimo  elektrodas elektrochirurgijai, vienkartinis, nesterilus, su putų sluoksniu ir hidrogeliu, be laido, tinkantis darbui su “inomed LG2” ir „Metrum Cryoflex Cryo-S Painless“ aparatais. Plotas 118 cm2.</t>
  </si>
  <si>
    <t xml:space="preserve"> Jūratė Šipylaitė</t>
  </si>
  <si>
    <t>37.1</t>
  </si>
  <si>
    <t>37.2</t>
  </si>
  <si>
    <t>37.3</t>
  </si>
  <si>
    <t>42.1</t>
  </si>
  <si>
    <t>42.2</t>
  </si>
  <si>
    <t>42.3</t>
  </si>
  <si>
    <t>42.4</t>
  </si>
  <si>
    <t>Alma Gaupšienė</t>
  </si>
  <si>
    <t>Odos paruošimo servetėlė</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</si>
  <si>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</si>
  <si>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Tracheostominis vamzdelis su dviem vidinėmis kaniulėmis  Sterilus Vienkartinio naudojimo.
Pagamintas iš medicininės klasės poliuretano. Vidinės kaniulės su 15 mm jungtimi. Vidinė kaniulė sukasi 360 o kampu.
Tracheostominio vamzdelio kaklo plokštelė turi dvi šonines angeles vamzdelio laikikliui įdėti. 
Ant vamzdelio tvirtinimo plokštelės nurodytas gamintojas, dydis, išorinis bei vidinis vamzdelio diametrai, vamzdelio ilgis bei manžetės diametras 
Tracheostominis vamzdelis su žemo slėgio didelio tūrio manžete. Manžetė plonasienė, minkšta, atraumatinė, jautri šilumai. Manžetės pripūtimo vamzdelis turi manžetės pripūtimo lygio kontrolės balionėlį su Luer jungtimi. Ant manžetės pripūtimo lygio kontrolės balionėlio nurodytas išorinis ir vidinis vamzdelio diametrai, manžetės diametras. Rinkinį sudaro platus ir reguliuojamas vamzdelio laikiklis, obturatorius ir dvi vidinės kaniulės.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</si>
</sst>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_-* #,##0.00\ _€_-;\-* #,##0.00\ _€_-;_-* &quot;-&quot;??\ _€_-;_-@_-"/>
    <numFmt numFmtId="166" formatCode="#,##0\ _€"/>
    <numFmt numFmtId="167" formatCode="#,##0.0000"/>
  </numFmts>
  <fonts count="19"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0"/>
      <name val="Arial"/>
      <family val="2"/>
      <charset val="186"/>
    </font>
    <font>
      <b/>
      <sz val="10"/>
      <color theme="1"/>
      <name val="Arial"/>
      <family val="2"/>
      <charset val="186"/>
    </font>
    <font>
      <b/>
      <sz val="10"/>
      <color rgb="FF00B050"/>
      <name val="Arial"/>
      <family val="2"/>
      <charset val="186"/>
    </font>
    <font>
      <sz val="10"/>
      <color theme="1"/>
      <name val="Arial"/>
      <family val="2"/>
      <charset val="186"/>
    </font>
    <font>
      <sz val="10"/>
      <name val="Arial"/>
      <family val="2"/>
      <charset val="186"/>
    </font>
    <font>
      <sz val="10"/>
      <color rgb="FFFF0000"/>
      <name val="Arial"/>
      <family val="2"/>
      <charset val="186"/>
    </font>
    <font>
      <sz val="11"/>
      <color rgb="FF9C5700"/>
      <name val="Calibri"/>
      <family val="2"/>
      <charset val="186"/>
      <scheme val="minor"/>
    </font>
    <font>
      <b/>
      <sz val="10"/>
      <color rgb="FFFF0000"/>
      <name val="Arial"/>
      <family val="2"/>
      <charset val="186"/>
    </font>
    <font>
      <b/>
      <sz val="12"/>
      <color rgb="FF9C5700"/>
      <name val="Calibri"/>
      <family val="2"/>
      <charset val="186"/>
      <scheme val="minor"/>
    </font>
    <font>
      <sz val="11"/>
      <color rgb="FFFF0000"/>
      <name val="Calibri"/>
      <family val="2"/>
      <charset val="186"/>
      <scheme val="minor"/>
    </font>
    <font>
      <sz val="11"/>
      <name val="Calibri"/>
      <family val="2"/>
      <charset val="186"/>
      <scheme val="minor"/>
    </font>
    <font>
      <sz val="11"/>
      <color rgb="FFFF0000"/>
      <name val="Calibri Light"/>
      <family val="2"/>
      <charset val="186"/>
    </font>
    <font>
      <b/>
      <sz val="11"/>
      <color theme="1"/>
      <name val="Calibri"/>
      <family val="2"/>
      <charset val="186"/>
      <scheme val="minor"/>
    </font>
    <font>
      <b/>
      <sz val="11"/>
      <color rgb="FF9C5700"/>
      <name val="Calibri"/>
      <family val="2"/>
      <charset val="186"/>
      <scheme val="minor"/>
    </font>
    <font>
      <sz val="9"/>
      <color indexed="81"/>
      <name val="Tahoma"/>
      <charset val="186"/>
    </font>
    <font>
      <b/>
      <sz val="9"/>
      <color indexed="81"/>
      <name val="Tahoma"/>
      <charset val="186"/>
    </font>
  </fonts>
  <fills count="4">
    <fill>
      <patternFill patternType="none"/>
    </fill>
    <fill>
      <patternFill patternType="gray125"/>
    </fill>
    <fill>
      <patternFill patternType="solid">
        <fgColor rgb="FFC6EFCE"/>
      </patternFill>
    </fill>
    <fill>
      <patternFill patternType="solid">
        <fgColor rgb="FFFFEB9C"/>
      </patternFill>
    </fill>
  </fills>
  <borders count="2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style="thin">
        <color indexed="64"/>
      </right>
      <top style="thin">
        <color indexed="64"/>
      </top>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medium">
        <color indexed="64"/>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8">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9" fillId="3" borderId="0" applyNumberFormat="0" applyBorder="0" applyAlignment="0" applyProtection="0"/>
  </cellStyleXfs>
  <cellXfs count="155">
    <xf numFmtId="0" fontId="0" fillId="0" borderId="0" xfId="0"/>
    <xf numFmtId="0" fontId="3" fillId="0" borderId="11" xfId="4" applyFont="1" applyBorder="1" applyAlignment="1">
      <alignment horizontal="center" vertical="center" wrapText="1"/>
    </xf>
    <xf numFmtId="0" fontId="3" fillId="0" borderId="12" xfId="4" applyFont="1" applyBorder="1" applyAlignment="1">
      <alignment horizontal="center" vertical="center" wrapText="1"/>
    </xf>
    <xf numFmtId="2" fontId="3" fillId="0" borderId="12" xfId="4" applyNumberFormat="1" applyFont="1" applyBorder="1" applyAlignment="1">
      <alignment horizontal="center" vertical="center" wrapText="1"/>
    </xf>
    <xf numFmtId="0" fontId="3" fillId="0" borderId="12" xfId="1" applyFont="1" applyFill="1" applyBorder="1" applyAlignment="1" applyProtection="1">
      <alignment horizontal="center" vertical="center" wrapText="1"/>
      <protection locked="0"/>
    </xf>
    <xf numFmtId="0" fontId="3" fillId="0" borderId="12" xfId="2" applyFont="1" applyBorder="1" applyAlignment="1" applyProtection="1">
      <alignment horizontal="center" vertical="center" wrapText="1"/>
      <protection locked="0"/>
    </xf>
    <xf numFmtId="0" fontId="3" fillId="0" borderId="2" xfId="4" applyFont="1" applyBorder="1" applyAlignment="1">
      <alignment horizontal="center" vertical="center" wrapText="1"/>
    </xf>
    <xf numFmtId="2" fontId="3" fillId="0" borderId="0" xfId="2" applyNumberFormat="1" applyFont="1" applyAlignment="1" applyProtection="1">
      <alignment horizontal="left" vertical="top"/>
      <protection locked="0"/>
    </xf>
    <xf numFmtId="0" fontId="5" fillId="0" borderId="0" xfId="2" applyFont="1" applyAlignment="1" applyProtection="1">
      <alignment horizontal="center" vertical="top"/>
      <protection locked="0"/>
    </xf>
    <xf numFmtId="0" fontId="6" fillId="0" borderId="0" xfId="2" applyFont="1" applyAlignment="1" applyProtection="1">
      <alignment horizontal="center" vertical="top"/>
      <protection locked="0"/>
    </xf>
    <xf numFmtId="1" fontId="6" fillId="0" borderId="0" xfId="2" applyNumberFormat="1" applyFont="1" applyAlignment="1" applyProtection="1">
      <alignment horizontal="center" vertical="top"/>
      <protection locked="0"/>
    </xf>
    <xf numFmtId="4" fontId="6" fillId="0" borderId="0" xfId="2" applyNumberFormat="1" applyFont="1" applyAlignment="1" applyProtection="1">
      <alignment horizontal="center" vertical="top"/>
      <protection locked="0"/>
    </xf>
    <xf numFmtId="0" fontId="6" fillId="0" borderId="0" xfId="2" applyFont="1" applyAlignment="1" applyProtection="1">
      <alignment vertical="top"/>
      <protection locked="0"/>
    </xf>
    <xf numFmtId="0" fontId="6" fillId="0" borderId="0" xfId="2" applyFont="1" applyProtection="1">
      <protection locked="0"/>
    </xf>
    <xf numFmtId="0" fontId="6" fillId="0" borderId="0" xfId="2" applyFont="1"/>
    <xf numFmtId="0" fontId="6" fillId="0" borderId="0" xfId="2" applyFont="1" applyAlignment="1">
      <alignment horizontal="center"/>
    </xf>
    <xf numFmtId="0" fontId="6" fillId="0" borderId="13" xfId="2" applyFont="1" applyBorder="1" applyAlignment="1">
      <alignment horizontal="center" vertical="top"/>
    </xf>
    <xf numFmtId="0" fontId="6" fillId="0" borderId="1" xfId="2" applyFont="1" applyBorder="1" applyAlignment="1">
      <alignment horizontal="center" vertical="top"/>
    </xf>
    <xf numFmtId="2" fontId="7" fillId="0" borderId="1" xfId="4" applyNumberFormat="1" applyFont="1" applyBorder="1" applyAlignment="1">
      <alignment horizontal="left" vertical="top" wrapText="1"/>
    </xf>
    <xf numFmtId="2" fontId="7" fillId="0" borderId="1" xfId="4" applyNumberFormat="1" applyFont="1" applyBorder="1" applyAlignment="1">
      <alignment horizontal="left" vertical="top"/>
    </xf>
    <xf numFmtId="2" fontId="7" fillId="0" borderId="1" xfId="4" applyNumberFormat="1" applyFont="1" applyBorder="1" applyAlignment="1">
      <alignment horizontal="center" vertical="center" wrapText="1"/>
    </xf>
    <xf numFmtId="1" fontId="7" fillId="0" borderId="1" xfId="4" applyNumberFormat="1" applyFont="1" applyBorder="1" applyAlignment="1">
      <alignment horizontal="center" vertical="center" wrapText="1"/>
    </xf>
    <xf numFmtId="4" fontId="7" fillId="0" borderId="1" xfId="4" applyNumberFormat="1" applyFont="1" applyBorder="1" applyAlignment="1">
      <alignment horizontal="center" vertical="center" wrapText="1"/>
    </xf>
    <xf numFmtId="166" fontId="7" fillId="0" borderId="1" xfId="4" applyNumberFormat="1" applyFont="1" applyBorder="1" applyAlignment="1">
      <alignment horizontal="center" vertical="center" wrapText="1"/>
    </xf>
    <xf numFmtId="2" fontId="7" fillId="0" borderId="10" xfId="4" applyNumberFormat="1" applyFont="1" applyBorder="1" applyAlignment="1">
      <alignment horizontal="center" vertical="center"/>
    </xf>
    <xf numFmtId="2" fontId="7" fillId="0" borderId="13" xfId="4" applyNumberFormat="1" applyFont="1" applyBorder="1" applyAlignment="1">
      <alignment horizontal="center" vertical="center"/>
    </xf>
    <xf numFmtId="2" fontId="7" fillId="0" borderId="1" xfId="4" applyNumberFormat="1" applyFont="1" applyBorder="1" applyAlignment="1">
      <alignment horizontal="center" vertical="center"/>
    </xf>
    <xf numFmtId="1" fontId="7" fillId="0" borderId="1" xfId="4" applyNumberFormat="1" applyFont="1" applyBorder="1" applyAlignment="1">
      <alignment horizontal="left" vertical="top" wrapText="1"/>
    </xf>
    <xf numFmtId="4" fontId="7" fillId="0" borderId="1" xfId="1" applyNumberFormat="1" applyFont="1" applyFill="1" applyBorder="1" applyAlignment="1">
      <alignment horizontal="center" vertical="center"/>
    </xf>
    <xf numFmtId="1" fontId="7" fillId="0" borderId="1" xfId="4" applyNumberFormat="1" applyFont="1" applyBorder="1" applyAlignment="1">
      <alignment horizontal="left" vertical="top"/>
    </xf>
    <xf numFmtId="0" fontId="7" fillId="0" borderId="1" xfId="4" applyFont="1" applyBorder="1" applyAlignment="1">
      <alignment horizontal="left" vertical="top" wrapText="1"/>
    </xf>
    <xf numFmtId="1" fontId="7" fillId="0" borderId="1" xfId="4" applyNumberFormat="1" applyFont="1" applyBorder="1" applyAlignment="1">
      <alignment horizontal="center" vertical="center"/>
    </xf>
    <xf numFmtId="4" fontId="7" fillId="0" borderId="1" xfId="4" applyNumberFormat="1" applyFont="1" applyBorder="1" applyAlignment="1">
      <alignment horizontal="center" vertical="center"/>
    </xf>
    <xf numFmtId="167" fontId="7" fillId="0" borderId="1" xfId="1" applyNumberFormat="1" applyFont="1" applyFill="1" applyBorder="1" applyAlignment="1">
      <alignment horizontal="center" vertical="center"/>
    </xf>
    <xf numFmtId="2" fontId="7" fillId="0" borderId="1" xfId="5" applyNumberFormat="1" applyFont="1" applyBorder="1" applyAlignment="1">
      <alignment horizontal="left" vertical="top"/>
    </xf>
    <xf numFmtId="2" fontId="7" fillId="0" borderId="1" xfId="5" applyNumberFormat="1" applyFont="1" applyBorder="1" applyAlignment="1">
      <alignment horizontal="left" vertical="top" wrapText="1"/>
    </xf>
    <xf numFmtId="2" fontId="7" fillId="0" borderId="1" xfId="5" applyNumberFormat="1" applyFont="1" applyBorder="1" applyAlignment="1">
      <alignment horizontal="center" vertical="center" wrapText="1"/>
    </xf>
    <xf numFmtId="1" fontId="7" fillId="0" borderId="1" xfId="5" applyNumberFormat="1" applyFont="1" applyBorder="1" applyAlignment="1">
      <alignment horizontal="center" vertical="center" wrapText="1"/>
    </xf>
    <xf numFmtId="4" fontId="7" fillId="0" borderId="1" xfId="5" applyNumberFormat="1" applyFont="1" applyBorder="1" applyAlignment="1">
      <alignment horizontal="center" vertical="center" wrapText="1"/>
    </xf>
    <xf numFmtId="2" fontId="7" fillId="0" borderId="1" xfId="2" applyNumberFormat="1" applyFont="1" applyBorder="1" applyAlignment="1">
      <alignment horizontal="left" vertical="top" wrapText="1"/>
    </xf>
    <xf numFmtId="2" fontId="7" fillId="0" borderId="1" xfId="2" applyNumberFormat="1" applyFont="1" applyBorder="1" applyAlignment="1">
      <alignment horizontal="center" vertical="center" wrapText="1"/>
    </xf>
    <xf numFmtId="1" fontId="7" fillId="0" borderId="1" xfId="2" applyNumberFormat="1" applyFont="1" applyBorder="1" applyAlignment="1">
      <alignment horizontal="center" vertical="center" wrapText="1"/>
    </xf>
    <xf numFmtId="164" fontId="7" fillId="0" borderId="1" xfId="2" applyNumberFormat="1" applyFont="1" applyBorder="1" applyAlignment="1">
      <alignment horizontal="center" vertical="center"/>
    </xf>
    <xf numFmtId="1" fontId="7" fillId="0" borderId="1" xfId="2" applyNumberFormat="1" applyFont="1" applyBorder="1" applyAlignment="1">
      <alignment horizontal="center" vertical="center"/>
    </xf>
    <xf numFmtId="2" fontId="7" fillId="0" borderId="1" xfId="2" applyNumberFormat="1" applyFont="1" applyBorder="1" applyAlignment="1">
      <alignment horizontal="left" vertical="top"/>
    </xf>
    <xf numFmtId="164" fontId="7" fillId="0" borderId="1" xfId="6" applyNumberFormat="1" applyFont="1" applyFill="1" applyBorder="1" applyAlignment="1">
      <alignment horizontal="center" vertical="center" wrapText="1"/>
    </xf>
    <xf numFmtId="1" fontId="7" fillId="0" borderId="1" xfId="2" applyNumberFormat="1" applyFont="1" applyBorder="1" applyAlignment="1">
      <alignment horizontal="left" vertical="top" wrapText="1"/>
    </xf>
    <xf numFmtId="1" fontId="7" fillId="0" borderId="1" xfId="2" applyNumberFormat="1" applyFont="1" applyBorder="1" applyAlignment="1">
      <alignment horizontal="left" vertical="top"/>
    </xf>
    <xf numFmtId="0" fontId="7" fillId="0" borderId="1" xfId="3" applyFont="1" applyBorder="1" applyAlignment="1">
      <alignment vertical="top" wrapText="1"/>
    </xf>
    <xf numFmtId="0" fontId="7" fillId="0" borderId="1" xfId="3" applyFont="1" applyBorder="1" applyAlignment="1">
      <alignment horizontal="center" vertical="center" wrapText="1"/>
    </xf>
    <xf numFmtId="1" fontId="7" fillId="0" borderId="1" xfId="3" applyNumberFormat="1" applyFont="1" applyBorder="1" applyAlignment="1">
      <alignment horizontal="center" vertical="center" wrapText="1"/>
    </xf>
    <xf numFmtId="2" fontId="7" fillId="0" borderId="1" xfId="3" applyNumberFormat="1" applyFont="1" applyBorder="1" applyAlignment="1">
      <alignment horizontal="center" vertical="center" wrapText="1"/>
    </xf>
    <xf numFmtId="0" fontId="7" fillId="0" borderId="1" xfId="3" applyFont="1" applyBorder="1" applyAlignment="1">
      <alignment horizontal="left" vertical="top" wrapText="1"/>
    </xf>
    <xf numFmtId="0" fontId="7" fillId="0" borderId="1" xfId="3" applyFont="1" applyBorder="1" applyAlignment="1">
      <alignment horizontal="left" vertical="center" wrapText="1"/>
    </xf>
    <xf numFmtId="0" fontId="6" fillId="0" borderId="18" xfId="2" applyFont="1" applyBorder="1" applyAlignment="1">
      <alignment horizontal="center" vertical="top"/>
    </xf>
    <xf numFmtId="0" fontId="6" fillId="0" borderId="19" xfId="2" applyFont="1" applyBorder="1" applyAlignment="1">
      <alignment horizontal="center" vertical="top"/>
    </xf>
    <xf numFmtId="0" fontId="7" fillId="0" borderId="19" xfId="3" applyFont="1" applyBorder="1" applyAlignment="1">
      <alignment vertical="top" wrapText="1"/>
    </xf>
    <xf numFmtId="0" fontId="7" fillId="0" borderId="19" xfId="3" applyFont="1" applyBorder="1" applyAlignment="1">
      <alignment horizontal="left" vertical="center" wrapText="1"/>
    </xf>
    <xf numFmtId="0" fontId="7" fillId="0" borderId="19" xfId="3" applyFont="1" applyBorder="1" applyAlignment="1">
      <alignment horizontal="center" vertical="center" wrapText="1"/>
    </xf>
    <xf numFmtId="2" fontId="7" fillId="0" borderId="19" xfId="3" applyNumberFormat="1" applyFont="1" applyBorder="1" applyAlignment="1">
      <alignment horizontal="center" vertical="center" wrapText="1"/>
    </xf>
    <xf numFmtId="1" fontId="7" fillId="0" borderId="19" xfId="3" applyNumberFormat="1" applyFont="1" applyBorder="1" applyAlignment="1">
      <alignment horizontal="center" vertical="center" wrapText="1"/>
    </xf>
    <xf numFmtId="2" fontId="7" fillId="0" borderId="18" xfId="4" applyNumberFormat="1" applyFont="1" applyBorder="1" applyAlignment="1">
      <alignment horizontal="center" vertical="center"/>
    </xf>
    <xf numFmtId="2" fontId="7" fillId="0" borderId="19" xfId="4" applyNumberFormat="1" applyFont="1" applyBorder="1" applyAlignment="1">
      <alignment horizontal="center" vertical="center"/>
    </xf>
    <xf numFmtId="1" fontId="7" fillId="0" borderId="19" xfId="2" applyNumberFormat="1" applyFont="1" applyBorder="1" applyAlignment="1">
      <alignment horizontal="left" vertical="top"/>
    </xf>
    <xf numFmtId="1" fontId="6" fillId="0" borderId="0" xfId="2" applyNumberFormat="1" applyFont="1" applyAlignment="1">
      <alignment horizontal="center"/>
    </xf>
    <xf numFmtId="4" fontId="6" fillId="0" borderId="0" xfId="2" applyNumberFormat="1" applyFont="1" applyAlignment="1">
      <alignment horizontal="center"/>
    </xf>
    <xf numFmtId="0" fontId="6" fillId="0" borderId="0" xfId="2" applyFont="1" applyAlignment="1">
      <alignment horizontal="left"/>
    </xf>
    <xf numFmtId="0" fontId="7" fillId="0" borderId="19" xfId="3" applyFont="1" applyBorder="1" applyAlignment="1">
      <alignment horizontal="left" vertical="top" wrapText="1"/>
    </xf>
    <xf numFmtId="0" fontId="8" fillId="0" borderId="0" xfId="2" applyFont="1" applyAlignment="1">
      <alignment horizontal="center"/>
    </xf>
    <xf numFmtId="0" fontId="8" fillId="0" borderId="0" xfId="2" applyFont="1"/>
    <xf numFmtId="0" fontId="8" fillId="0" borderId="14" xfId="3" applyFont="1" applyBorder="1" applyAlignment="1">
      <alignment vertical="top" wrapText="1"/>
    </xf>
    <xf numFmtId="0" fontId="8" fillId="0" borderId="0" xfId="2" applyFont="1" applyAlignment="1">
      <alignment horizontal="left"/>
    </xf>
    <xf numFmtId="1" fontId="7" fillId="0" borderId="4" xfId="4" applyNumberFormat="1" applyFont="1" applyBorder="1" applyAlignment="1">
      <alignment horizontal="left" vertical="top" wrapText="1"/>
    </xf>
    <xf numFmtId="1" fontId="7" fillId="0" borderId="4" xfId="4" applyNumberFormat="1" applyFont="1" applyBorder="1" applyAlignment="1">
      <alignment horizontal="left" vertical="top"/>
    </xf>
    <xf numFmtId="2" fontId="7" fillId="0" borderId="4" xfId="2" applyNumberFormat="1" applyFont="1" applyBorder="1" applyAlignment="1">
      <alignment horizontal="left" vertical="top"/>
    </xf>
    <xf numFmtId="1" fontId="7" fillId="0" borderId="4" xfId="2" applyNumberFormat="1" applyFont="1" applyBorder="1" applyAlignment="1">
      <alignment horizontal="left" vertical="top" wrapText="1"/>
    </xf>
    <xf numFmtId="1" fontId="7" fillId="0" borderId="4" xfId="2" applyNumberFormat="1" applyFont="1" applyBorder="1" applyAlignment="1">
      <alignment horizontal="left" vertical="top"/>
    </xf>
    <xf numFmtId="1" fontId="7" fillId="0" borderId="22" xfId="2" applyNumberFormat="1" applyFont="1" applyBorder="1" applyAlignment="1">
      <alignment horizontal="left" vertical="top"/>
    </xf>
    <xf numFmtId="2" fontId="7" fillId="0" borderId="20" xfId="4" applyNumberFormat="1" applyFont="1" applyBorder="1" applyAlignment="1">
      <alignment horizontal="center" vertical="center"/>
    </xf>
    <xf numFmtId="2" fontId="6" fillId="0" borderId="0" xfId="2" applyNumberFormat="1" applyFont="1" applyAlignment="1">
      <alignment horizontal="center"/>
    </xf>
    <xf numFmtId="2" fontId="10" fillId="0" borderId="1" xfId="4" applyNumberFormat="1" applyFont="1" applyBorder="1" applyAlignment="1">
      <alignment horizontal="center" vertical="top" wrapText="1"/>
    </xf>
    <xf numFmtId="1" fontId="8" fillId="0" borderId="1" xfId="4" applyNumberFormat="1" applyFont="1" applyBorder="1" applyAlignment="1">
      <alignment horizontal="left" vertical="top" wrapText="1"/>
    </xf>
    <xf numFmtId="0" fontId="6" fillId="0" borderId="1" xfId="2" applyFont="1" applyBorder="1" applyAlignment="1">
      <alignment horizontal="center" vertical="top" wrapText="1"/>
    </xf>
    <xf numFmtId="0" fontId="0" fillId="0" borderId="1" xfId="0" applyBorder="1"/>
    <xf numFmtId="0" fontId="0" fillId="0" borderId="1" xfId="0" applyBorder="1" applyAlignment="1">
      <alignment wrapText="1"/>
    </xf>
    <xf numFmtId="0" fontId="7" fillId="0" borderId="1" xfId="2" applyFont="1" applyBorder="1" applyAlignment="1">
      <alignment horizontal="center" vertical="top"/>
    </xf>
    <xf numFmtId="0" fontId="7" fillId="0" borderId="13" xfId="2" applyFont="1" applyBorder="1" applyAlignment="1">
      <alignment horizontal="center" vertical="top"/>
    </xf>
    <xf numFmtId="0" fontId="0" fillId="0" borderId="1" xfId="0" applyBorder="1" applyAlignment="1">
      <alignment vertical="top"/>
    </xf>
    <xf numFmtId="1" fontId="7" fillId="0" borderId="1" xfId="2" applyNumberFormat="1" applyFont="1" applyBorder="1" applyAlignment="1">
      <alignment horizontal="left" vertical="center" wrapText="1"/>
    </xf>
    <xf numFmtId="0" fontId="0" fillId="0" borderId="1" xfId="0" applyBorder="1" applyAlignment="1">
      <alignment horizontal="center" vertical="center"/>
    </xf>
    <xf numFmtId="1" fontId="13" fillId="0" borderId="4" xfId="2" applyNumberFormat="1" applyFont="1" applyBorder="1" applyAlignment="1">
      <alignment horizontal="left" vertical="top"/>
    </xf>
    <xf numFmtId="1" fontId="7" fillId="0" borderId="1" xfId="2" applyNumberFormat="1" applyFont="1" applyBorder="1" applyAlignment="1">
      <alignment horizontal="left" vertical="center"/>
    </xf>
    <xf numFmtId="0" fontId="0" fillId="0" borderId="1" xfId="0"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xf numFmtId="1" fontId="7" fillId="0" borderId="19" xfId="2" applyNumberFormat="1" applyFont="1" applyBorder="1" applyAlignment="1">
      <alignment horizontal="left" vertical="center"/>
    </xf>
    <xf numFmtId="0" fontId="14" fillId="0" borderId="1" xfId="0" applyFont="1" applyBorder="1" applyAlignment="1">
      <alignment horizontal="center" vertical="center"/>
    </xf>
    <xf numFmtId="0" fontId="13" fillId="0" borderId="1" xfId="0" applyFont="1" applyBorder="1" applyAlignment="1">
      <alignment vertical="center" wrapText="1"/>
    </xf>
    <xf numFmtId="0" fontId="7" fillId="0" borderId="0" xfId="0" applyFont="1" applyAlignment="1">
      <alignment horizontal="center" vertical="center"/>
    </xf>
    <xf numFmtId="2" fontId="13" fillId="0" borderId="13" xfId="1" applyNumberFormat="1" applyFont="1" applyFill="1" applyBorder="1" applyAlignment="1">
      <alignment horizontal="center" vertical="center"/>
    </xf>
    <xf numFmtId="0" fontId="13" fillId="0" borderId="13" xfId="0" applyFont="1" applyBorder="1" applyAlignment="1">
      <alignment horizontal="center" vertical="center"/>
    </xf>
    <xf numFmtId="0" fontId="3" fillId="0" borderId="6" xfId="1" applyFont="1" applyFill="1" applyBorder="1" applyAlignment="1" applyProtection="1">
      <alignment horizontal="center" vertical="center" wrapText="1"/>
      <protection locked="0"/>
    </xf>
    <xf numFmtId="0" fontId="3" fillId="0" borderId="6" xfId="2"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7" fillId="0" borderId="0" xfId="2" applyFont="1" applyAlignment="1">
      <alignment horizontal="center"/>
    </xf>
    <xf numFmtId="0" fontId="6" fillId="0" borderId="0" xfId="2" applyFont="1" applyAlignment="1">
      <alignment horizontal="right"/>
    </xf>
    <xf numFmtId="2" fontId="0" fillId="0" borderId="0" xfId="0" applyNumberFormat="1" applyAlignment="1">
      <alignment horizontal="center"/>
    </xf>
    <xf numFmtId="0" fontId="2" fillId="2" borderId="0" xfId="1" applyAlignment="1">
      <alignment horizontal="center"/>
    </xf>
    <xf numFmtId="1" fontId="7" fillId="0" borderId="0" xfId="2" applyNumberFormat="1" applyFont="1" applyAlignment="1">
      <alignment horizontal="center"/>
    </xf>
    <xf numFmtId="1" fontId="12" fillId="0" borderId="0" xfId="0" applyNumberFormat="1" applyFont="1" applyAlignment="1">
      <alignment horizontal="center"/>
    </xf>
    <xf numFmtId="0" fontId="12" fillId="0" borderId="0" xfId="0" applyFont="1"/>
    <xf numFmtId="0" fontId="8" fillId="0" borderId="0" xfId="2" applyFont="1" applyAlignment="1">
      <alignment horizontal="right"/>
    </xf>
    <xf numFmtId="0" fontId="6" fillId="0" borderId="19" xfId="3" applyFont="1" applyBorder="1" applyAlignment="1">
      <alignment vertical="top" wrapText="1"/>
    </xf>
    <xf numFmtId="0" fontId="6" fillId="0" borderId="1" xfId="3" applyFont="1" applyBorder="1" applyAlignment="1">
      <alignment vertical="top" wrapText="1"/>
    </xf>
    <xf numFmtId="0" fontId="6" fillId="0" borderId="1" xfId="4" applyFont="1" applyBorder="1" applyAlignment="1">
      <alignment horizontal="left" vertical="top" wrapText="1"/>
    </xf>
    <xf numFmtId="1" fontId="2" fillId="0" borderId="0" xfId="1" applyNumberFormat="1" applyFill="1" applyAlignment="1">
      <alignment horizontal="center"/>
    </xf>
    <xf numFmtId="0" fontId="4" fillId="0" borderId="6" xfId="2" applyFont="1" applyBorder="1" applyAlignment="1">
      <alignment horizontal="center"/>
    </xf>
    <xf numFmtId="4" fontId="4" fillId="0" borderId="6" xfId="2" applyNumberFormat="1" applyFont="1" applyBorder="1" applyAlignment="1">
      <alignment horizontal="center"/>
    </xf>
    <xf numFmtId="4" fontId="4" fillId="0" borderId="16" xfId="2" applyNumberFormat="1" applyFont="1" applyBorder="1" applyAlignment="1">
      <alignment horizontal="center"/>
    </xf>
    <xf numFmtId="4" fontId="6" fillId="0" borderId="0" xfId="2" applyNumberFormat="1" applyFont="1"/>
    <xf numFmtId="1" fontId="16" fillId="0" borderId="0" xfId="7" applyNumberFormat="1" applyFont="1" applyFill="1" applyAlignment="1">
      <alignment horizontal="center"/>
    </xf>
    <xf numFmtId="0" fontId="11" fillId="0" borderId="0" xfId="7" applyFont="1" applyFill="1"/>
    <xf numFmtId="2" fontId="11" fillId="0" borderId="0" xfId="7" applyNumberFormat="1" applyFont="1" applyFill="1" applyAlignment="1">
      <alignment horizontal="center"/>
    </xf>
    <xf numFmtId="2" fontId="10" fillId="0" borderId="0" xfId="2" applyNumberFormat="1" applyFont="1" applyAlignment="1">
      <alignment horizontal="center"/>
    </xf>
    <xf numFmtId="0" fontId="3" fillId="0" borderId="21" xfId="1" applyFont="1" applyFill="1" applyBorder="1" applyAlignment="1" applyProtection="1">
      <alignment horizontal="center" vertical="center" wrapText="1"/>
      <protection locked="0"/>
    </xf>
    <xf numFmtId="0" fontId="6" fillId="0" borderId="0" xfId="2" applyFont="1" applyAlignment="1" applyProtection="1">
      <alignment vertical="center" wrapText="1"/>
      <protection locked="0"/>
    </xf>
    <xf numFmtId="0" fontId="6" fillId="0" borderId="0" xfId="2" applyFont="1" applyAlignment="1">
      <alignment vertical="center" wrapText="1"/>
    </xf>
    <xf numFmtId="0" fontId="4" fillId="0" borderId="0" xfId="2" applyFont="1" applyAlignment="1">
      <alignment vertical="center" wrapText="1"/>
    </xf>
    <xf numFmtId="2" fontId="7" fillId="0" borderId="2" xfId="4" applyNumberFormat="1" applyFont="1" applyBorder="1" applyAlignment="1">
      <alignment vertical="center" wrapText="1"/>
    </xf>
    <xf numFmtId="2" fontId="7" fillId="0" borderId="15" xfId="5" applyNumberFormat="1" applyFont="1" applyBorder="1" applyAlignment="1">
      <alignment vertical="center" wrapText="1"/>
    </xf>
    <xf numFmtId="2" fontId="7" fillId="0" borderId="1" xfId="4" applyNumberFormat="1" applyFont="1" applyBorder="1" applyAlignment="1">
      <alignment vertical="center" wrapText="1"/>
    </xf>
    <xf numFmtId="0" fontId="6" fillId="0" borderId="2" xfId="2" applyFont="1" applyBorder="1" applyAlignment="1">
      <alignment vertical="center" wrapText="1"/>
    </xf>
    <xf numFmtId="0" fontId="6" fillId="0" borderId="15" xfId="2" applyFont="1" applyBorder="1" applyAlignment="1">
      <alignment vertical="center" wrapText="1"/>
    </xf>
    <xf numFmtId="0" fontId="0" fillId="0" borderId="0" xfId="0" applyAlignment="1">
      <alignment vertical="center" wrapText="1"/>
    </xf>
    <xf numFmtId="1" fontId="1" fillId="0" borderId="1" xfId="1" applyNumberFormat="1" applyFont="1" applyFill="1" applyBorder="1" applyAlignment="1">
      <alignment horizontal="center" vertical="center"/>
    </xf>
    <xf numFmtId="0" fontId="1" fillId="0" borderId="1" xfId="1" applyFont="1" applyFill="1" applyBorder="1" applyAlignment="1">
      <alignment horizontal="center" vertical="center" wrapText="1"/>
    </xf>
    <xf numFmtId="0" fontId="1" fillId="0" borderId="19" xfId="1" applyFont="1" applyFill="1" applyBorder="1" applyAlignment="1">
      <alignment horizontal="center" vertical="center" wrapText="1"/>
    </xf>
    <xf numFmtId="0" fontId="5" fillId="0" borderId="0" xfId="2" applyFont="1" applyAlignment="1" applyProtection="1">
      <alignment horizontal="left" vertical="top"/>
      <protection locked="0"/>
    </xf>
    <xf numFmtId="0" fontId="3" fillId="0" borderId="12" xfId="4" applyFont="1" applyBorder="1" applyAlignment="1">
      <alignment horizontal="left" vertical="center" wrapText="1"/>
    </xf>
    <xf numFmtId="0" fontId="0" fillId="0" borderId="0" xfId="0" applyAlignment="1">
      <alignment horizontal="left"/>
    </xf>
    <xf numFmtId="0" fontId="7" fillId="0" borderId="19" xfId="3" applyFont="1" applyBorder="1" applyAlignment="1">
      <alignment horizontal="center" vertical="top" wrapText="1"/>
    </xf>
    <xf numFmtId="4" fontId="4" fillId="0" borderId="17" xfId="2" applyNumberFormat="1" applyFont="1" applyBorder="1" applyAlignment="1">
      <alignment horizontal="center"/>
    </xf>
    <xf numFmtId="0" fontId="4" fillId="0" borderId="17" xfId="2" applyFont="1" applyBorder="1" applyAlignment="1">
      <alignment horizontal="center"/>
    </xf>
    <xf numFmtId="2" fontId="3" fillId="0" borderId="0" xfId="2" applyNumberFormat="1" applyFont="1" applyAlignment="1" applyProtection="1">
      <alignment horizontal="center" vertical="top"/>
      <protection locked="0"/>
    </xf>
    <xf numFmtId="2" fontId="3" fillId="0" borderId="5" xfId="2" applyNumberFormat="1" applyFont="1" applyBorder="1" applyAlignment="1" applyProtection="1">
      <alignment horizontal="center" vertical="top"/>
      <protection locked="0"/>
    </xf>
    <xf numFmtId="2" fontId="7" fillId="0" borderId="4" xfId="2" applyNumberFormat="1" applyFont="1" applyBorder="1" applyAlignment="1" applyProtection="1">
      <alignment horizontal="left" vertical="top" wrapText="1"/>
      <protection locked="0"/>
    </xf>
    <xf numFmtId="2" fontId="7" fillId="0" borderId="3" xfId="2" applyNumberFormat="1" applyFont="1" applyBorder="1" applyAlignment="1" applyProtection="1">
      <alignment horizontal="left" vertical="top" wrapText="1"/>
      <protection locked="0"/>
    </xf>
    <xf numFmtId="2" fontId="7" fillId="0" borderId="2" xfId="2" applyNumberFormat="1" applyFont="1" applyBorder="1" applyAlignment="1" applyProtection="1">
      <alignment horizontal="left" vertical="top" wrapText="1"/>
      <protection locked="0"/>
    </xf>
    <xf numFmtId="0" fontId="4" fillId="0" borderId="7" xfId="2" applyFont="1" applyBorder="1" applyAlignment="1">
      <alignment horizontal="center"/>
    </xf>
    <xf numFmtId="0" fontId="4" fillId="0" borderId="8" xfId="2"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cellXfs>
  <cellStyles count="8">
    <cellStyle name="Comma 2 2" xfId="6" xr:uid="{A2514B7D-1E13-45D8-B27C-C302B996CD56}"/>
    <cellStyle name="Good" xfId="1" builtinId="26"/>
    <cellStyle name="Neutral" xfId="7" builtinId="28"/>
    <cellStyle name="Normal" xfId="0" builtinId="0"/>
    <cellStyle name="Normal 14 2 3 2" xfId="5" xr:uid="{A840166E-81D1-4F9A-B9CB-D8944CFC40C0}"/>
    <cellStyle name="Normal 26 2" xfId="4" xr:uid="{052D62F8-2624-4C39-8621-170F249CE1B5}"/>
    <cellStyle name="Normal 60" xfId="2" xr:uid="{8C5C329F-D415-4674-962C-9C70D376D69E}"/>
    <cellStyle name="Normal 67" xfId="3"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5364-6C28-41B3-B0A9-5857A0108EE7}">
  <sheetPr codeName="Sheet1"/>
  <dimension ref="A1:U70"/>
  <sheetViews>
    <sheetView showGridLines="0" tabSelected="1" workbookViewId="0">
      <selection activeCell="A8" sqref="A8:C58"/>
    </sheetView>
  </sheetViews>
  <sheetFormatPr defaultRowHeight="15" outlineLevelRow="1" x14ac:dyDescent="0.25"/>
  <cols>
    <col min="1" max="1" width="8.5703125" customWidth="1"/>
    <col min="2" max="2" width="11.7109375" customWidth="1"/>
    <col min="3" max="3" width="23.42578125" style="141" customWidth="1"/>
    <col min="4" max="4" width="11.28515625" customWidth="1"/>
    <col min="5" max="5" width="68.140625" customWidth="1"/>
    <col min="9" max="9" width="12.5703125" customWidth="1"/>
    <col min="10" max="10" width="12.7109375" customWidth="1"/>
    <col min="11" max="11" width="12.28515625" customWidth="1"/>
    <col min="12" max="12" width="11.28515625" customWidth="1"/>
    <col min="13" max="13" width="10.28515625" customWidth="1"/>
    <col min="14" max="14" width="9.140625" customWidth="1"/>
    <col min="15" max="15" width="13.140625" customWidth="1"/>
    <col min="16" max="16" width="34.140625" customWidth="1"/>
    <col min="17" max="17" width="14.5703125" customWidth="1"/>
    <col min="18" max="18" width="14.42578125" customWidth="1"/>
    <col min="19" max="19" width="17.85546875" customWidth="1"/>
    <col min="20" max="20" width="27.5703125" style="135" customWidth="1"/>
  </cols>
  <sheetData>
    <row r="1" spans="1:20" x14ac:dyDescent="0.25">
      <c r="A1" s="7" t="s">
        <v>12</v>
      </c>
      <c r="B1" s="7"/>
      <c r="C1" s="139"/>
      <c r="D1" s="8"/>
      <c r="E1" s="9"/>
      <c r="F1" s="9"/>
      <c r="G1" s="10"/>
      <c r="H1" s="11"/>
      <c r="I1" s="11"/>
      <c r="J1" s="12"/>
      <c r="K1" s="13"/>
      <c r="L1" s="13"/>
      <c r="M1" s="13"/>
      <c r="N1" s="13"/>
      <c r="O1" s="13"/>
      <c r="P1" s="13"/>
      <c r="Q1" s="13"/>
      <c r="R1" s="13"/>
      <c r="S1" s="13"/>
      <c r="T1" s="127"/>
    </row>
    <row r="2" spans="1:20" x14ac:dyDescent="0.25">
      <c r="A2" s="145" t="s">
        <v>11</v>
      </c>
      <c r="B2" s="145"/>
      <c r="C2" s="145"/>
      <c r="D2" s="145"/>
      <c r="E2" s="145"/>
      <c r="F2" s="145"/>
      <c r="G2" s="145"/>
      <c r="H2" s="145"/>
      <c r="I2" s="145"/>
      <c r="J2" s="145"/>
      <c r="K2" s="145"/>
      <c r="L2" s="145"/>
      <c r="M2" s="145"/>
      <c r="N2" s="145"/>
      <c r="O2" s="145"/>
      <c r="P2" s="145"/>
      <c r="Q2" s="145"/>
      <c r="R2" s="145"/>
      <c r="S2" s="145"/>
      <c r="T2" s="145"/>
    </row>
    <row r="3" spans="1:20" x14ac:dyDescent="0.25">
      <c r="A3" s="146" t="s">
        <v>184</v>
      </c>
      <c r="B3" s="146"/>
      <c r="C3" s="146"/>
      <c r="D3" s="146"/>
      <c r="E3" s="146"/>
      <c r="F3" s="146"/>
      <c r="G3" s="146"/>
      <c r="H3" s="146"/>
      <c r="I3" s="146"/>
      <c r="J3" s="146"/>
      <c r="K3" s="146"/>
      <c r="L3" s="146"/>
      <c r="M3" s="146"/>
      <c r="N3" s="146"/>
      <c r="O3" s="146"/>
      <c r="P3" s="146"/>
      <c r="Q3" s="146"/>
      <c r="R3" s="146"/>
      <c r="S3" s="146"/>
      <c r="T3" s="146"/>
    </row>
    <row r="4" spans="1:20" ht="119.25" customHeight="1" x14ac:dyDescent="0.25">
      <c r="A4" s="147" t="s">
        <v>200</v>
      </c>
      <c r="B4" s="148"/>
      <c r="C4" s="148"/>
      <c r="D4" s="148"/>
      <c r="E4" s="148"/>
      <c r="F4" s="148"/>
      <c r="G4" s="148"/>
      <c r="H4" s="148"/>
      <c r="I4" s="148"/>
      <c r="J4" s="148"/>
      <c r="K4" s="148"/>
      <c r="L4" s="148"/>
      <c r="M4" s="148"/>
      <c r="N4" s="148"/>
      <c r="O4" s="148"/>
      <c r="P4" s="148"/>
      <c r="Q4" s="148"/>
      <c r="R4" s="148"/>
      <c r="S4" s="148"/>
      <c r="T4" s="149"/>
    </row>
    <row r="5" spans="1:20" ht="7.5" customHeight="1" thickBot="1" x14ac:dyDescent="0.3">
      <c r="A5" s="14"/>
      <c r="B5" s="14"/>
      <c r="C5" s="66"/>
      <c r="D5" s="14"/>
      <c r="E5" s="15"/>
      <c r="F5" s="15"/>
      <c r="G5" s="15"/>
      <c r="H5" s="15"/>
      <c r="I5" s="15"/>
      <c r="J5" s="15"/>
      <c r="K5" s="15"/>
      <c r="L5" s="15"/>
      <c r="M5" s="15"/>
      <c r="N5" s="15"/>
      <c r="O5" s="15"/>
      <c r="P5" s="15"/>
      <c r="Q5" s="15"/>
      <c r="R5" s="15"/>
      <c r="S5" s="15"/>
      <c r="T5" s="128"/>
    </row>
    <row r="6" spans="1:20" ht="15.75" thickBot="1" x14ac:dyDescent="0.3">
      <c r="A6" s="150" t="s">
        <v>17</v>
      </c>
      <c r="B6" s="151"/>
      <c r="C6" s="151"/>
      <c r="D6" s="151"/>
      <c r="E6" s="151"/>
      <c r="F6" s="151"/>
      <c r="G6" s="151"/>
      <c r="H6" s="151"/>
      <c r="I6" s="151"/>
      <c r="J6" s="151"/>
      <c r="K6" s="151"/>
      <c r="L6" s="152" t="s">
        <v>14</v>
      </c>
      <c r="M6" s="153"/>
      <c r="N6" s="153"/>
      <c r="O6" s="153"/>
      <c r="P6" s="153"/>
      <c r="Q6" s="153"/>
      <c r="R6" s="153"/>
      <c r="S6" s="154"/>
      <c r="T6" s="129"/>
    </row>
    <row r="7" spans="1:20" ht="51" x14ac:dyDescent="0.25">
      <c r="A7" s="1" t="s">
        <v>10</v>
      </c>
      <c r="B7" s="2" t="s">
        <v>13</v>
      </c>
      <c r="C7" s="140" t="s">
        <v>9</v>
      </c>
      <c r="D7" s="2" t="s">
        <v>2</v>
      </c>
      <c r="E7" s="2" t="s">
        <v>8</v>
      </c>
      <c r="F7" s="2" t="s">
        <v>7</v>
      </c>
      <c r="G7" s="3" t="s">
        <v>15</v>
      </c>
      <c r="H7" s="4" t="s">
        <v>16</v>
      </c>
      <c r="I7" s="5" t="s">
        <v>6</v>
      </c>
      <c r="J7" s="4" t="s">
        <v>18</v>
      </c>
      <c r="K7" s="126" t="s">
        <v>19</v>
      </c>
      <c r="L7" s="102" t="s">
        <v>20</v>
      </c>
      <c r="M7" s="102" t="s">
        <v>21</v>
      </c>
      <c r="N7" s="103" t="s">
        <v>6</v>
      </c>
      <c r="O7" s="103" t="s">
        <v>22</v>
      </c>
      <c r="P7" s="104" t="s">
        <v>5</v>
      </c>
      <c r="Q7" s="104" t="s">
        <v>4</v>
      </c>
      <c r="R7" s="105" t="s">
        <v>3</v>
      </c>
      <c r="S7" s="104" t="s">
        <v>176</v>
      </c>
      <c r="T7" s="6" t="s">
        <v>1</v>
      </c>
    </row>
    <row r="8" spans="1:20" ht="75" customHeight="1" x14ac:dyDescent="0.25">
      <c r="A8" s="16">
        <v>1</v>
      </c>
      <c r="B8" s="17" t="s">
        <v>23</v>
      </c>
      <c r="C8" s="18" t="s">
        <v>71</v>
      </c>
      <c r="D8" s="19" t="s">
        <v>155</v>
      </c>
      <c r="E8" s="18" t="s">
        <v>165</v>
      </c>
      <c r="F8" s="20" t="s">
        <v>160</v>
      </c>
      <c r="G8" s="21">
        <v>600</v>
      </c>
      <c r="H8" s="22">
        <v>5.25</v>
      </c>
      <c r="I8" s="23">
        <v>5</v>
      </c>
      <c r="J8" s="22">
        <f t="shared" ref="J8:J58" si="0">+H8*G8</f>
        <v>3150</v>
      </c>
      <c r="K8" s="24">
        <f t="shared" ref="K8:K58" si="1">+J8*(1+I8/100)</f>
        <v>3307.5</v>
      </c>
      <c r="L8" s="25"/>
      <c r="M8" s="26">
        <f>+L8*G8</f>
        <v>0</v>
      </c>
      <c r="N8" s="26"/>
      <c r="O8" s="26">
        <f>+M8*(1+N8/100)</f>
        <v>0</v>
      </c>
      <c r="P8" s="27"/>
      <c r="Q8" s="87"/>
      <c r="R8" s="27"/>
      <c r="S8" s="27"/>
      <c r="T8" s="130" t="s">
        <v>175</v>
      </c>
    </row>
    <row r="9" spans="1:20" ht="48.75" customHeight="1" x14ac:dyDescent="0.25">
      <c r="A9" s="16">
        <v>2</v>
      </c>
      <c r="B9" s="17" t="s">
        <v>24</v>
      </c>
      <c r="C9" s="18" t="s">
        <v>72</v>
      </c>
      <c r="D9" s="19" t="s">
        <v>155</v>
      </c>
      <c r="E9" s="18" t="s">
        <v>115</v>
      </c>
      <c r="F9" s="20" t="s">
        <v>161</v>
      </c>
      <c r="G9" s="21">
        <v>150</v>
      </c>
      <c r="H9" s="22">
        <v>25.83</v>
      </c>
      <c r="I9" s="23">
        <v>5</v>
      </c>
      <c r="J9" s="22">
        <f t="shared" si="0"/>
        <v>3874.4999999999995</v>
      </c>
      <c r="K9" s="24">
        <f t="shared" si="1"/>
        <v>4068.2249999999999</v>
      </c>
      <c r="L9" s="25"/>
      <c r="M9" s="26">
        <f t="shared" ref="M9:M43" si="2">+L9*G9</f>
        <v>0</v>
      </c>
      <c r="N9" s="26"/>
      <c r="O9" s="26">
        <f t="shared" ref="O9:O43" si="3">+M9*(1+N9/100)</f>
        <v>0</v>
      </c>
      <c r="P9" s="27"/>
      <c r="Q9" s="87"/>
      <c r="R9" s="87"/>
      <c r="S9" s="27"/>
      <c r="T9" s="130" t="s">
        <v>164</v>
      </c>
    </row>
    <row r="10" spans="1:20" ht="88.5" customHeight="1" x14ac:dyDescent="0.25">
      <c r="A10" s="16">
        <v>3</v>
      </c>
      <c r="B10" s="17" t="s">
        <v>25</v>
      </c>
      <c r="C10" s="18" t="s">
        <v>73</v>
      </c>
      <c r="D10" s="19" t="s">
        <v>155</v>
      </c>
      <c r="E10" s="18" t="s">
        <v>116</v>
      </c>
      <c r="F10" s="20" t="s">
        <v>160</v>
      </c>
      <c r="G10" s="21">
        <v>100</v>
      </c>
      <c r="H10" s="22">
        <v>4.4000000000000004</v>
      </c>
      <c r="I10" s="23">
        <v>5</v>
      </c>
      <c r="J10" s="22">
        <f t="shared" si="0"/>
        <v>440.00000000000006</v>
      </c>
      <c r="K10" s="24">
        <f t="shared" si="1"/>
        <v>462.00000000000006</v>
      </c>
      <c r="L10" s="25"/>
      <c r="M10" s="26">
        <f t="shared" si="2"/>
        <v>0</v>
      </c>
      <c r="N10" s="26"/>
      <c r="O10" s="26">
        <f t="shared" si="3"/>
        <v>0</v>
      </c>
      <c r="P10" s="27"/>
      <c r="Q10" s="27"/>
      <c r="R10" s="72"/>
      <c r="S10" s="27"/>
      <c r="T10" s="130" t="s">
        <v>190</v>
      </c>
    </row>
    <row r="11" spans="1:20" ht="99" customHeight="1" x14ac:dyDescent="0.25">
      <c r="A11" s="16">
        <v>4</v>
      </c>
      <c r="B11" s="17" t="s">
        <v>26</v>
      </c>
      <c r="C11" s="18" t="s">
        <v>74</v>
      </c>
      <c r="D11" s="19" t="s">
        <v>155</v>
      </c>
      <c r="E11" s="18" t="s">
        <v>117</v>
      </c>
      <c r="F11" s="20" t="s">
        <v>161</v>
      </c>
      <c r="G11" s="21">
        <v>200</v>
      </c>
      <c r="H11" s="22">
        <v>23.6</v>
      </c>
      <c r="I11" s="23">
        <v>5</v>
      </c>
      <c r="J11" s="22">
        <f t="shared" si="0"/>
        <v>4720</v>
      </c>
      <c r="K11" s="24">
        <f t="shared" si="1"/>
        <v>4956</v>
      </c>
      <c r="L11" s="25"/>
      <c r="M11" s="26">
        <f t="shared" si="2"/>
        <v>0</v>
      </c>
      <c r="N11" s="26"/>
      <c r="O11" s="26">
        <f t="shared" si="3"/>
        <v>0</v>
      </c>
      <c r="P11" s="27"/>
      <c r="Q11" s="27"/>
      <c r="R11" s="72"/>
      <c r="S11" s="27"/>
      <c r="T11" s="130" t="s">
        <v>190</v>
      </c>
    </row>
    <row r="12" spans="1:20" ht="54.75" customHeight="1" x14ac:dyDescent="0.25">
      <c r="A12" s="16">
        <v>5</v>
      </c>
      <c r="B12" s="17" t="s">
        <v>27</v>
      </c>
      <c r="C12" s="18" t="s">
        <v>75</v>
      </c>
      <c r="D12" s="19" t="s">
        <v>155</v>
      </c>
      <c r="E12" s="18" t="s">
        <v>118</v>
      </c>
      <c r="F12" s="20" t="s">
        <v>160</v>
      </c>
      <c r="G12" s="21">
        <v>50</v>
      </c>
      <c r="H12" s="28">
        <v>10</v>
      </c>
      <c r="I12" s="23">
        <v>5</v>
      </c>
      <c r="J12" s="22">
        <f t="shared" si="0"/>
        <v>500</v>
      </c>
      <c r="K12" s="24">
        <f t="shared" si="1"/>
        <v>525</v>
      </c>
      <c r="L12" s="25"/>
      <c r="M12" s="26">
        <f t="shared" si="2"/>
        <v>0</v>
      </c>
      <c r="N12" s="26"/>
      <c r="O12" s="26">
        <f t="shared" si="3"/>
        <v>0</v>
      </c>
      <c r="P12" s="18"/>
      <c r="Q12" s="29"/>
      <c r="R12" s="72"/>
      <c r="S12" s="29"/>
      <c r="T12" s="130" t="s">
        <v>190</v>
      </c>
    </row>
    <row r="13" spans="1:20" ht="29.25" customHeight="1" x14ac:dyDescent="0.25">
      <c r="A13" s="16">
        <v>6</v>
      </c>
      <c r="B13" s="17" t="s">
        <v>28</v>
      </c>
      <c r="C13" s="30" t="s">
        <v>76</v>
      </c>
      <c r="D13" s="19" t="s">
        <v>155</v>
      </c>
      <c r="E13" s="30" t="s">
        <v>119</v>
      </c>
      <c r="F13" s="20" t="s">
        <v>160</v>
      </c>
      <c r="G13" s="31">
        <v>20</v>
      </c>
      <c r="H13" s="32">
        <v>19.8</v>
      </c>
      <c r="I13" s="23">
        <v>5</v>
      </c>
      <c r="J13" s="22">
        <f t="shared" si="0"/>
        <v>396</v>
      </c>
      <c r="K13" s="24">
        <f t="shared" si="1"/>
        <v>415.8</v>
      </c>
      <c r="L13" s="25"/>
      <c r="M13" s="26">
        <f t="shared" si="2"/>
        <v>0</v>
      </c>
      <c r="N13" s="26"/>
      <c r="O13" s="26">
        <f t="shared" si="3"/>
        <v>0</v>
      </c>
      <c r="P13" s="29"/>
      <c r="Q13" s="29"/>
      <c r="R13" s="73"/>
      <c r="S13" s="29"/>
      <c r="T13" s="130" t="s">
        <v>190</v>
      </c>
    </row>
    <row r="14" spans="1:20" ht="37.5" customHeight="1" x14ac:dyDescent="0.25">
      <c r="A14" s="16">
        <v>7</v>
      </c>
      <c r="B14" s="17" t="s">
        <v>29</v>
      </c>
      <c r="C14" s="30" t="s">
        <v>77</v>
      </c>
      <c r="D14" s="19" t="s">
        <v>155</v>
      </c>
      <c r="E14" s="30" t="s">
        <v>120</v>
      </c>
      <c r="F14" s="20" t="s">
        <v>160</v>
      </c>
      <c r="G14" s="31">
        <v>100</v>
      </c>
      <c r="H14" s="32">
        <v>19</v>
      </c>
      <c r="I14" s="23">
        <v>5</v>
      </c>
      <c r="J14" s="22">
        <f t="shared" si="0"/>
        <v>1900</v>
      </c>
      <c r="K14" s="24">
        <f t="shared" si="1"/>
        <v>1995</v>
      </c>
      <c r="L14" s="25"/>
      <c r="M14" s="26">
        <f t="shared" si="2"/>
        <v>0</v>
      </c>
      <c r="N14" s="26"/>
      <c r="O14" s="26">
        <f t="shared" si="3"/>
        <v>0</v>
      </c>
      <c r="P14" s="81"/>
      <c r="Q14" s="29"/>
      <c r="R14" s="73"/>
      <c r="S14" s="29"/>
      <c r="T14" s="130" t="s">
        <v>190</v>
      </c>
    </row>
    <row r="15" spans="1:20" ht="102" customHeight="1" x14ac:dyDescent="0.25">
      <c r="A15" s="16">
        <v>8</v>
      </c>
      <c r="B15" s="17" t="s">
        <v>30</v>
      </c>
      <c r="C15" s="30" t="s">
        <v>78</v>
      </c>
      <c r="D15" s="19" t="s">
        <v>155</v>
      </c>
      <c r="E15" s="116" t="s">
        <v>187</v>
      </c>
      <c r="F15" s="20" t="s">
        <v>160</v>
      </c>
      <c r="G15" s="31">
        <v>1000</v>
      </c>
      <c r="H15" s="28">
        <v>5</v>
      </c>
      <c r="I15" s="23">
        <v>5</v>
      </c>
      <c r="J15" s="22">
        <f t="shared" si="0"/>
        <v>5000</v>
      </c>
      <c r="K15" s="24">
        <f t="shared" si="1"/>
        <v>5250</v>
      </c>
      <c r="L15" s="25"/>
      <c r="M15" s="26">
        <f t="shared" si="2"/>
        <v>0</v>
      </c>
      <c r="N15" s="26"/>
      <c r="O15" s="26">
        <f t="shared" si="3"/>
        <v>0</v>
      </c>
      <c r="P15" s="27"/>
      <c r="Q15" s="27"/>
      <c r="R15" s="72"/>
      <c r="S15" s="80"/>
      <c r="T15" s="130" t="s">
        <v>190</v>
      </c>
    </row>
    <row r="16" spans="1:20" ht="64.5" customHeight="1" x14ac:dyDescent="0.25">
      <c r="A16" s="16">
        <v>9</v>
      </c>
      <c r="B16" s="82" t="s">
        <v>31</v>
      </c>
      <c r="C16" s="30" t="s">
        <v>79</v>
      </c>
      <c r="D16" s="19" t="s">
        <v>156</v>
      </c>
      <c r="E16" s="116" t="s">
        <v>182</v>
      </c>
      <c r="F16" s="20" t="s">
        <v>160</v>
      </c>
      <c r="G16" s="136">
        <v>1000</v>
      </c>
      <c r="H16" s="33">
        <v>20</v>
      </c>
      <c r="I16" s="23">
        <v>5</v>
      </c>
      <c r="J16" s="22">
        <f t="shared" si="0"/>
        <v>20000</v>
      </c>
      <c r="K16" s="24">
        <f t="shared" si="1"/>
        <v>21000</v>
      </c>
      <c r="L16" s="25"/>
      <c r="M16" s="26">
        <f t="shared" si="2"/>
        <v>0</v>
      </c>
      <c r="N16" s="26"/>
      <c r="O16" s="26">
        <f t="shared" si="3"/>
        <v>0</v>
      </c>
      <c r="P16" s="29"/>
      <c r="Q16" s="27"/>
      <c r="R16" s="73"/>
      <c r="S16" s="29"/>
      <c r="T16" s="130" t="s">
        <v>180</v>
      </c>
    </row>
    <row r="17" spans="1:20" ht="184.5" customHeight="1" x14ac:dyDescent="0.25">
      <c r="A17" s="16">
        <v>10</v>
      </c>
      <c r="B17" s="82" t="s">
        <v>32</v>
      </c>
      <c r="C17" s="30" t="s">
        <v>80</v>
      </c>
      <c r="D17" s="19" t="s">
        <v>155</v>
      </c>
      <c r="E17" s="30" t="s">
        <v>201</v>
      </c>
      <c r="F17" s="20" t="s">
        <v>161</v>
      </c>
      <c r="G17" s="31">
        <v>120</v>
      </c>
      <c r="H17" s="28">
        <v>46.5</v>
      </c>
      <c r="I17" s="23">
        <v>5</v>
      </c>
      <c r="J17" s="22">
        <f t="shared" si="0"/>
        <v>5580</v>
      </c>
      <c r="K17" s="24">
        <f t="shared" si="1"/>
        <v>5859</v>
      </c>
      <c r="L17" s="99"/>
      <c r="M17" s="26">
        <f t="shared" si="2"/>
        <v>0</v>
      </c>
      <c r="N17" s="26"/>
      <c r="O17" s="26">
        <f t="shared" si="3"/>
        <v>0</v>
      </c>
      <c r="P17" s="29"/>
      <c r="Q17" s="29"/>
      <c r="R17" s="73"/>
      <c r="S17" s="29"/>
      <c r="T17" s="130" t="s">
        <v>190</v>
      </c>
    </row>
    <row r="18" spans="1:20" ht="81.75" customHeight="1" x14ac:dyDescent="0.25">
      <c r="A18" s="86">
        <v>11</v>
      </c>
      <c r="B18" s="82" t="s">
        <v>33</v>
      </c>
      <c r="C18" s="30" t="s">
        <v>81</v>
      </c>
      <c r="D18" s="19" t="s">
        <v>155</v>
      </c>
      <c r="E18" s="30" t="s">
        <v>121</v>
      </c>
      <c r="F18" s="20" t="s">
        <v>160</v>
      </c>
      <c r="G18" s="31">
        <v>40</v>
      </c>
      <c r="H18" s="28">
        <v>20.6</v>
      </c>
      <c r="I18" s="21">
        <v>5</v>
      </c>
      <c r="J18" s="22">
        <f t="shared" si="0"/>
        <v>824</v>
      </c>
      <c r="K18" s="24">
        <f t="shared" si="1"/>
        <v>865.2</v>
      </c>
      <c r="L18" s="25"/>
      <c r="M18" s="26">
        <f t="shared" si="2"/>
        <v>0</v>
      </c>
      <c r="N18" s="26"/>
      <c r="O18" s="26">
        <f t="shared" si="3"/>
        <v>0</v>
      </c>
      <c r="P18" s="29"/>
      <c r="Q18" s="29"/>
      <c r="R18" s="73"/>
      <c r="S18" s="29"/>
      <c r="T18" s="130" t="s">
        <v>166</v>
      </c>
    </row>
    <row r="19" spans="1:20" ht="74.25" customHeight="1" outlineLevel="1" x14ac:dyDescent="0.25">
      <c r="A19" s="86">
        <v>12</v>
      </c>
      <c r="B19" s="17" t="s">
        <v>34</v>
      </c>
      <c r="C19" s="30" t="s">
        <v>82</v>
      </c>
      <c r="D19" s="34" t="s">
        <v>155</v>
      </c>
      <c r="E19" s="35" t="s">
        <v>122</v>
      </c>
      <c r="F19" s="36" t="s">
        <v>160</v>
      </c>
      <c r="G19" s="37">
        <v>60</v>
      </c>
      <c r="H19" s="38">
        <v>20.8</v>
      </c>
      <c r="I19" s="37">
        <v>5</v>
      </c>
      <c r="J19" s="22">
        <f t="shared" si="0"/>
        <v>1248</v>
      </c>
      <c r="K19" s="24">
        <f t="shared" si="1"/>
        <v>1310.4000000000001</v>
      </c>
      <c r="L19" s="25"/>
      <c r="M19" s="26">
        <f t="shared" si="2"/>
        <v>0</v>
      </c>
      <c r="N19" s="26"/>
      <c r="O19" s="26">
        <f t="shared" si="3"/>
        <v>0</v>
      </c>
      <c r="P19" s="29"/>
      <c r="Q19" s="29"/>
      <c r="R19" s="73"/>
      <c r="S19" s="29"/>
      <c r="T19" s="130" t="s">
        <v>166</v>
      </c>
    </row>
    <row r="20" spans="1:20" ht="272.25" customHeight="1" x14ac:dyDescent="0.25">
      <c r="A20" s="16">
        <v>13</v>
      </c>
      <c r="B20" s="17" t="s">
        <v>35</v>
      </c>
      <c r="C20" s="39" t="s">
        <v>83</v>
      </c>
      <c r="D20" s="34" t="s">
        <v>155</v>
      </c>
      <c r="E20" s="39" t="s">
        <v>170</v>
      </c>
      <c r="F20" s="40" t="s">
        <v>160</v>
      </c>
      <c r="G20" s="41">
        <v>20</v>
      </c>
      <c r="H20" s="42">
        <v>82</v>
      </c>
      <c r="I20" s="43">
        <v>5</v>
      </c>
      <c r="J20" s="22">
        <f t="shared" si="0"/>
        <v>1640</v>
      </c>
      <c r="K20" s="24">
        <f t="shared" si="1"/>
        <v>1722</v>
      </c>
      <c r="L20" s="25"/>
      <c r="M20" s="26">
        <f t="shared" si="2"/>
        <v>0</v>
      </c>
      <c r="N20" s="26"/>
      <c r="O20" s="26">
        <f t="shared" si="3"/>
        <v>0</v>
      </c>
      <c r="P20" s="44"/>
      <c r="Q20" s="44"/>
      <c r="R20" s="74"/>
      <c r="S20" s="44"/>
      <c r="T20" s="130" t="s">
        <v>190</v>
      </c>
    </row>
    <row r="21" spans="1:20" ht="53.25" customHeight="1" x14ac:dyDescent="0.25">
      <c r="A21" s="16">
        <v>14</v>
      </c>
      <c r="B21" s="17" t="s">
        <v>36</v>
      </c>
      <c r="C21" s="39" t="s">
        <v>84</v>
      </c>
      <c r="D21" s="34" t="s">
        <v>157</v>
      </c>
      <c r="E21" s="39" t="s">
        <v>123</v>
      </c>
      <c r="F21" s="40" t="s">
        <v>160</v>
      </c>
      <c r="G21" s="41">
        <v>500</v>
      </c>
      <c r="H21" s="45">
        <v>3.5</v>
      </c>
      <c r="I21" s="41">
        <v>5</v>
      </c>
      <c r="J21" s="22">
        <f t="shared" si="0"/>
        <v>1750</v>
      </c>
      <c r="K21" s="24">
        <f t="shared" si="1"/>
        <v>1837.5</v>
      </c>
      <c r="L21" s="25"/>
      <c r="M21" s="26">
        <f t="shared" si="2"/>
        <v>0</v>
      </c>
      <c r="N21" s="26"/>
      <c r="O21" s="26">
        <f t="shared" si="3"/>
        <v>0</v>
      </c>
      <c r="P21" s="46"/>
      <c r="Q21" s="88"/>
      <c r="R21" s="75"/>
      <c r="S21" s="46"/>
      <c r="T21" s="131" t="s">
        <v>167</v>
      </c>
    </row>
    <row r="22" spans="1:20" ht="30.75" customHeight="1" x14ac:dyDescent="0.25">
      <c r="A22" s="16">
        <v>15</v>
      </c>
      <c r="B22" s="17" t="s">
        <v>37</v>
      </c>
      <c r="C22" s="39" t="s">
        <v>85</v>
      </c>
      <c r="D22" s="34" t="s">
        <v>158</v>
      </c>
      <c r="E22" s="39" t="s">
        <v>124</v>
      </c>
      <c r="F22" s="40" t="s">
        <v>160</v>
      </c>
      <c r="G22" s="43">
        <v>600</v>
      </c>
      <c r="H22" s="42">
        <v>2.65</v>
      </c>
      <c r="I22" s="41">
        <v>5</v>
      </c>
      <c r="J22" s="22">
        <f t="shared" si="0"/>
        <v>1590</v>
      </c>
      <c r="K22" s="24">
        <f t="shared" si="1"/>
        <v>1669.5</v>
      </c>
      <c r="L22" s="25"/>
      <c r="M22" s="26">
        <f t="shared" si="2"/>
        <v>0</v>
      </c>
      <c r="N22" s="26"/>
      <c r="O22" s="26">
        <f t="shared" si="3"/>
        <v>0</v>
      </c>
      <c r="P22" s="47"/>
      <c r="Q22" s="47"/>
      <c r="R22" s="76"/>
      <c r="S22" s="87"/>
      <c r="T22" s="130" t="s">
        <v>174</v>
      </c>
    </row>
    <row r="23" spans="1:20" ht="31.5" customHeight="1" x14ac:dyDescent="0.25">
      <c r="A23" s="16">
        <v>16</v>
      </c>
      <c r="B23" s="17" t="s">
        <v>38</v>
      </c>
      <c r="C23" s="52" t="s">
        <v>86</v>
      </c>
      <c r="D23" s="19" t="s">
        <v>158</v>
      </c>
      <c r="E23" s="48" t="s">
        <v>125</v>
      </c>
      <c r="F23" s="49" t="s">
        <v>160</v>
      </c>
      <c r="G23" s="50">
        <v>100</v>
      </c>
      <c r="H23" s="51">
        <v>0.85</v>
      </c>
      <c r="I23" s="50">
        <v>5</v>
      </c>
      <c r="J23" s="22">
        <f t="shared" si="0"/>
        <v>85</v>
      </c>
      <c r="K23" s="24">
        <f t="shared" si="1"/>
        <v>89.25</v>
      </c>
      <c r="L23" s="25"/>
      <c r="M23" s="26">
        <f t="shared" si="2"/>
        <v>0</v>
      </c>
      <c r="N23" s="26"/>
      <c r="O23" s="26">
        <f t="shared" si="3"/>
        <v>0</v>
      </c>
      <c r="P23" s="47"/>
      <c r="Q23" s="87"/>
      <c r="R23" s="87"/>
      <c r="S23" s="87"/>
      <c r="T23" s="132" t="s">
        <v>174</v>
      </c>
    </row>
    <row r="24" spans="1:20" ht="31.5" customHeight="1" x14ac:dyDescent="0.25">
      <c r="A24" s="16">
        <v>17</v>
      </c>
      <c r="B24" s="17" t="s">
        <v>39</v>
      </c>
      <c r="C24" s="52" t="s">
        <v>87</v>
      </c>
      <c r="D24" s="19" t="s">
        <v>158</v>
      </c>
      <c r="E24" s="52" t="s">
        <v>126</v>
      </c>
      <c r="F24" s="49" t="s">
        <v>160</v>
      </c>
      <c r="G24" s="50">
        <v>150</v>
      </c>
      <c r="H24" s="51">
        <v>7.1</v>
      </c>
      <c r="I24" s="50">
        <v>5</v>
      </c>
      <c r="J24" s="22">
        <f t="shared" si="0"/>
        <v>1065</v>
      </c>
      <c r="K24" s="24">
        <f t="shared" si="1"/>
        <v>1118.25</v>
      </c>
      <c r="L24" s="100"/>
      <c r="M24" s="26">
        <f t="shared" si="2"/>
        <v>0</v>
      </c>
      <c r="N24" s="26"/>
      <c r="O24" s="26">
        <f t="shared" si="3"/>
        <v>0</v>
      </c>
      <c r="P24" s="52"/>
      <c r="Q24" s="46"/>
      <c r="R24" s="76"/>
      <c r="S24" s="46"/>
      <c r="T24" s="130" t="s">
        <v>190</v>
      </c>
    </row>
    <row r="25" spans="1:20" ht="96" customHeight="1" x14ac:dyDescent="0.25">
      <c r="A25" s="16">
        <v>18</v>
      </c>
      <c r="B25" s="17" t="s">
        <v>40</v>
      </c>
      <c r="C25" s="52" t="s">
        <v>88</v>
      </c>
      <c r="D25" s="19" t="s">
        <v>155</v>
      </c>
      <c r="E25" s="115" t="s">
        <v>181</v>
      </c>
      <c r="F25" s="49" t="s">
        <v>162</v>
      </c>
      <c r="G25" s="50">
        <v>50</v>
      </c>
      <c r="H25" s="51">
        <v>24</v>
      </c>
      <c r="I25" s="50">
        <v>5</v>
      </c>
      <c r="J25" s="22">
        <f t="shared" si="0"/>
        <v>1200</v>
      </c>
      <c r="K25" s="24">
        <f t="shared" si="1"/>
        <v>1260</v>
      </c>
      <c r="L25" s="25"/>
      <c r="M25" s="26">
        <f t="shared" si="2"/>
        <v>0</v>
      </c>
      <c r="N25" s="26"/>
      <c r="O25" s="26">
        <f t="shared" si="3"/>
        <v>0</v>
      </c>
      <c r="P25" s="84"/>
      <c r="Q25" s="89"/>
      <c r="R25" s="90"/>
      <c r="S25" s="47"/>
      <c r="T25" s="130" t="s">
        <v>190</v>
      </c>
    </row>
    <row r="26" spans="1:20" ht="60" customHeight="1" x14ac:dyDescent="0.25">
      <c r="A26" s="16">
        <v>19</v>
      </c>
      <c r="B26" s="82" t="s">
        <v>185</v>
      </c>
      <c r="C26" s="52" t="s">
        <v>183</v>
      </c>
      <c r="D26" s="53" t="s">
        <v>159</v>
      </c>
      <c r="E26" s="115" t="s">
        <v>186</v>
      </c>
      <c r="F26" s="49" t="s">
        <v>160</v>
      </c>
      <c r="G26" s="137">
        <f>2000+650+2000</f>
        <v>4650</v>
      </c>
      <c r="H26" s="51">
        <v>10</v>
      </c>
      <c r="I26" s="50">
        <v>5</v>
      </c>
      <c r="J26" s="22">
        <f t="shared" si="0"/>
        <v>46500</v>
      </c>
      <c r="K26" s="24">
        <f t="shared" si="1"/>
        <v>48825</v>
      </c>
      <c r="L26" s="25"/>
      <c r="M26" s="26">
        <f>+L26*G26</f>
        <v>0</v>
      </c>
      <c r="N26" s="26"/>
      <c r="O26" s="26">
        <f>+M26*(1+N26/100)</f>
        <v>0</v>
      </c>
      <c r="P26" s="47"/>
      <c r="Q26" s="83"/>
      <c r="R26" s="76"/>
      <c r="S26" s="47"/>
      <c r="T26" s="130" t="s">
        <v>180</v>
      </c>
    </row>
    <row r="27" spans="1:20" ht="60.75" customHeight="1" x14ac:dyDescent="0.25">
      <c r="A27" s="54">
        <v>20</v>
      </c>
      <c r="B27" s="55" t="s">
        <v>41</v>
      </c>
      <c r="C27" s="67" t="s">
        <v>89</v>
      </c>
      <c r="D27" s="57" t="s">
        <v>155</v>
      </c>
      <c r="E27" s="56" t="s">
        <v>127</v>
      </c>
      <c r="F27" s="58" t="s">
        <v>160</v>
      </c>
      <c r="G27" s="58">
        <v>4000</v>
      </c>
      <c r="H27" s="59">
        <v>7.46</v>
      </c>
      <c r="I27" s="60">
        <v>5</v>
      </c>
      <c r="J27" s="22">
        <f t="shared" si="0"/>
        <v>29840</v>
      </c>
      <c r="K27" s="24">
        <f t="shared" si="1"/>
        <v>31332</v>
      </c>
      <c r="L27" s="61"/>
      <c r="M27" s="26">
        <f t="shared" si="2"/>
        <v>0</v>
      </c>
      <c r="N27" s="26"/>
      <c r="O27" s="26">
        <f t="shared" si="3"/>
        <v>0</v>
      </c>
      <c r="P27" s="46"/>
      <c r="Q27" s="46"/>
      <c r="R27" s="76"/>
      <c r="S27" s="47"/>
      <c r="T27" s="130" t="s">
        <v>190</v>
      </c>
    </row>
    <row r="28" spans="1:20" ht="56.25" customHeight="1" x14ac:dyDescent="0.25">
      <c r="A28" s="54">
        <v>21</v>
      </c>
      <c r="B28" s="55" t="s">
        <v>42</v>
      </c>
      <c r="C28" s="67" t="s">
        <v>90</v>
      </c>
      <c r="D28" s="57" t="s">
        <v>155</v>
      </c>
      <c r="E28" s="56" t="s">
        <v>128</v>
      </c>
      <c r="F28" s="58" t="s">
        <v>160</v>
      </c>
      <c r="G28" s="58">
        <v>1000</v>
      </c>
      <c r="H28" s="59">
        <v>6.42</v>
      </c>
      <c r="I28" s="60">
        <v>5</v>
      </c>
      <c r="J28" s="22">
        <f t="shared" si="0"/>
        <v>6420</v>
      </c>
      <c r="K28" s="24">
        <f t="shared" si="1"/>
        <v>6741</v>
      </c>
      <c r="L28" s="61"/>
      <c r="M28" s="26">
        <f t="shared" si="2"/>
        <v>0</v>
      </c>
      <c r="N28" s="26"/>
      <c r="O28" s="26">
        <f t="shared" si="3"/>
        <v>0</v>
      </c>
      <c r="P28" s="48"/>
      <c r="Q28" s="46"/>
      <c r="R28" s="72"/>
      <c r="S28" s="47"/>
      <c r="T28" s="130" t="s">
        <v>190</v>
      </c>
    </row>
    <row r="29" spans="1:20" ht="42" customHeight="1" x14ac:dyDescent="0.25">
      <c r="A29" s="54">
        <v>22</v>
      </c>
      <c r="B29" s="55" t="s">
        <v>43</v>
      </c>
      <c r="C29" s="67" t="s">
        <v>91</v>
      </c>
      <c r="D29" s="57" t="s">
        <v>155</v>
      </c>
      <c r="E29" s="56" t="s">
        <v>129</v>
      </c>
      <c r="F29" s="58" t="s">
        <v>160</v>
      </c>
      <c r="G29" s="58">
        <v>1500</v>
      </c>
      <c r="H29" s="59">
        <v>2.75</v>
      </c>
      <c r="I29" s="60">
        <v>5</v>
      </c>
      <c r="J29" s="22">
        <f t="shared" si="0"/>
        <v>4125</v>
      </c>
      <c r="K29" s="24">
        <f t="shared" si="1"/>
        <v>4331.25</v>
      </c>
      <c r="L29" s="61"/>
      <c r="M29" s="26">
        <f t="shared" si="2"/>
        <v>0</v>
      </c>
      <c r="N29" s="26"/>
      <c r="O29" s="26">
        <f t="shared" si="3"/>
        <v>0</v>
      </c>
      <c r="P29" s="47"/>
      <c r="Q29" s="47"/>
      <c r="R29" s="76"/>
      <c r="S29" s="47"/>
      <c r="T29" s="130" t="s">
        <v>190</v>
      </c>
    </row>
    <row r="30" spans="1:20" ht="33" customHeight="1" x14ac:dyDescent="0.25">
      <c r="A30" s="54">
        <v>23</v>
      </c>
      <c r="B30" s="55" t="s">
        <v>44</v>
      </c>
      <c r="C30" s="67" t="s">
        <v>92</v>
      </c>
      <c r="D30" s="57" t="s">
        <v>155</v>
      </c>
      <c r="E30" s="56" t="s">
        <v>130</v>
      </c>
      <c r="F30" s="58" t="s">
        <v>160</v>
      </c>
      <c r="G30" s="58">
        <v>5000</v>
      </c>
      <c r="H30" s="59">
        <v>2.2999999999999998</v>
      </c>
      <c r="I30" s="60">
        <v>5</v>
      </c>
      <c r="J30" s="22">
        <f t="shared" si="0"/>
        <v>11500</v>
      </c>
      <c r="K30" s="24">
        <f t="shared" si="1"/>
        <v>12075</v>
      </c>
      <c r="L30" s="61"/>
      <c r="M30" s="26">
        <f t="shared" si="2"/>
        <v>0</v>
      </c>
      <c r="N30" s="26"/>
      <c r="O30" s="26">
        <f t="shared" si="3"/>
        <v>0</v>
      </c>
      <c r="P30" s="47"/>
      <c r="Q30" s="47"/>
      <c r="R30" s="76"/>
      <c r="S30" s="47"/>
      <c r="T30" s="130" t="s">
        <v>190</v>
      </c>
    </row>
    <row r="31" spans="1:20" ht="102.75" customHeight="1" x14ac:dyDescent="0.25">
      <c r="A31" s="54">
        <v>24</v>
      </c>
      <c r="B31" s="55" t="s">
        <v>45</v>
      </c>
      <c r="C31" s="67" t="s">
        <v>93</v>
      </c>
      <c r="D31" s="57" t="s">
        <v>155</v>
      </c>
      <c r="E31" s="56" t="s">
        <v>131</v>
      </c>
      <c r="F31" s="58" t="s">
        <v>160</v>
      </c>
      <c r="G31" s="58">
        <v>120</v>
      </c>
      <c r="H31" s="59">
        <v>10.6</v>
      </c>
      <c r="I31" s="60">
        <v>5</v>
      </c>
      <c r="J31" s="22">
        <f t="shared" si="0"/>
        <v>1272</v>
      </c>
      <c r="K31" s="24">
        <f t="shared" si="1"/>
        <v>1335.6000000000001</v>
      </c>
      <c r="L31" s="61"/>
      <c r="M31" s="26">
        <f t="shared" si="2"/>
        <v>0</v>
      </c>
      <c r="N31" s="26"/>
      <c r="O31" s="26">
        <f t="shared" si="3"/>
        <v>0</v>
      </c>
      <c r="P31" s="48"/>
      <c r="Q31" s="47"/>
      <c r="R31" s="72"/>
      <c r="S31" s="47"/>
      <c r="T31" s="130" t="s">
        <v>190</v>
      </c>
    </row>
    <row r="32" spans="1:20" ht="94.5" customHeight="1" x14ac:dyDescent="0.25">
      <c r="A32" s="54">
        <v>25</v>
      </c>
      <c r="B32" s="55" t="s">
        <v>46</v>
      </c>
      <c r="C32" s="67" t="s">
        <v>94</v>
      </c>
      <c r="D32" s="57" t="s">
        <v>155</v>
      </c>
      <c r="E32" s="114" t="s">
        <v>132</v>
      </c>
      <c r="F32" s="58" t="s">
        <v>160</v>
      </c>
      <c r="G32" s="58">
        <v>30</v>
      </c>
      <c r="H32" s="59">
        <v>85</v>
      </c>
      <c r="I32" s="60">
        <v>5</v>
      </c>
      <c r="J32" s="22">
        <f t="shared" si="0"/>
        <v>2550</v>
      </c>
      <c r="K32" s="24">
        <f t="shared" si="1"/>
        <v>2677.5</v>
      </c>
      <c r="L32" s="61"/>
      <c r="M32" s="26">
        <f t="shared" si="2"/>
        <v>0</v>
      </c>
      <c r="N32" s="26"/>
      <c r="O32" s="26">
        <f t="shared" si="3"/>
        <v>0</v>
      </c>
      <c r="P32" s="63"/>
      <c r="Q32" s="47"/>
      <c r="R32" s="47"/>
      <c r="S32" s="91"/>
      <c r="T32" s="130" t="s">
        <v>190</v>
      </c>
    </row>
    <row r="33" spans="1:20" ht="126.75" customHeight="1" x14ac:dyDescent="0.25">
      <c r="A33" s="54">
        <v>26</v>
      </c>
      <c r="B33" s="55" t="s">
        <v>47</v>
      </c>
      <c r="C33" s="67" t="s">
        <v>95</v>
      </c>
      <c r="D33" s="57" t="s">
        <v>155</v>
      </c>
      <c r="E33" s="56" t="s">
        <v>133</v>
      </c>
      <c r="F33" s="58" t="s">
        <v>160</v>
      </c>
      <c r="G33" s="58">
        <v>150</v>
      </c>
      <c r="H33" s="59">
        <v>80</v>
      </c>
      <c r="I33" s="60">
        <v>5</v>
      </c>
      <c r="J33" s="22">
        <f t="shared" si="0"/>
        <v>12000</v>
      </c>
      <c r="K33" s="24">
        <f t="shared" si="1"/>
        <v>12600</v>
      </c>
      <c r="L33" s="61"/>
      <c r="M33" s="26">
        <f t="shared" si="2"/>
        <v>0</v>
      </c>
      <c r="N33" s="26"/>
      <c r="O33" s="26">
        <f t="shared" si="3"/>
        <v>0</v>
      </c>
      <c r="P33" s="63"/>
      <c r="Q33" s="92"/>
      <c r="R33" s="93"/>
      <c r="S33" s="43"/>
      <c r="T33" s="133" t="s">
        <v>190</v>
      </c>
    </row>
    <row r="34" spans="1:20" ht="51" customHeight="1" x14ac:dyDescent="0.25">
      <c r="A34" s="54">
        <v>27</v>
      </c>
      <c r="B34" s="55" t="s">
        <v>48</v>
      </c>
      <c r="C34" s="67" t="s">
        <v>96</v>
      </c>
      <c r="D34" s="57" t="s">
        <v>155</v>
      </c>
      <c r="E34" s="56" t="s">
        <v>134</v>
      </c>
      <c r="F34" s="58" t="s">
        <v>163</v>
      </c>
      <c r="G34" s="58">
        <v>100</v>
      </c>
      <c r="H34" s="59">
        <v>0.67</v>
      </c>
      <c r="I34" s="60">
        <v>5</v>
      </c>
      <c r="J34" s="22">
        <f t="shared" si="0"/>
        <v>67</v>
      </c>
      <c r="K34" s="24">
        <f t="shared" si="1"/>
        <v>70.350000000000009</v>
      </c>
      <c r="L34" s="61"/>
      <c r="M34" s="26">
        <f t="shared" si="2"/>
        <v>0</v>
      </c>
      <c r="N34" s="26"/>
      <c r="O34" s="26">
        <f t="shared" si="3"/>
        <v>0</v>
      </c>
      <c r="P34" s="63"/>
      <c r="Q34" s="47"/>
      <c r="R34" s="47"/>
      <c r="S34" s="91"/>
      <c r="T34" s="133" t="s">
        <v>190</v>
      </c>
    </row>
    <row r="35" spans="1:20" ht="53.25" customHeight="1" x14ac:dyDescent="0.25">
      <c r="A35" s="54">
        <v>28</v>
      </c>
      <c r="B35" s="55" t="s">
        <v>49</v>
      </c>
      <c r="C35" s="67" t="s">
        <v>97</v>
      </c>
      <c r="D35" s="57" t="s">
        <v>155</v>
      </c>
      <c r="E35" s="56" t="s">
        <v>135</v>
      </c>
      <c r="F35" s="58" t="s">
        <v>160</v>
      </c>
      <c r="G35" s="58">
        <v>1000</v>
      </c>
      <c r="H35" s="59">
        <v>2.39</v>
      </c>
      <c r="I35" s="60">
        <v>5</v>
      </c>
      <c r="J35" s="22">
        <f t="shared" si="0"/>
        <v>2390</v>
      </c>
      <c r="K35" s="24">
        <f t="shared" si="1"/>
        <v>2509.5</v>
      </c>
      <c r="L35" s="61"/>
      <c r="M35" s="26">
        <f t="shared" si="2"/>
        <v>0</v>
      </c>
      <c r="N35" s="26"/>
      <c r="O35" s="26">
        <f t="shared" si="3"/>
        <v>0</v>
      </c>
      <c r="P35" s="63"/>
      <c r="Q35" s="63"/>
      <c r="R35" s="77"/>
      <c r="S35" s="91"/>
      <c r="T35" s="133" t="s">
        <v>190</v>
      </c>
    </row>
    <row r="36" spans="1:20" ht="219" customHeight="1" x14ac:dyDescent="0.25">
      <c r="A36" s="54">
        <v>29</v>
      </c>
      <c r="B36" s="55" t="s">
        <v>50</v>
      </c>
      <c r="C36" s="67" t="s">
        <v>98</v>
      </c>
      <c r="D36" s="57" t="s">
        <v>155</v>
      </c>
      <c r="E36" s="56" t="s">
        <v>136</v>
      </c>
      <c r="F36" s="58" t="s">
        <v>160</v>
      </c>
      <c r="G36" s="58">
        <v>100</v>
      </c>
      <c r="H36" s="59">
        <v>120</v>
      </c>
      <c r="I36" s="60">
        <v>5</v>
      </c>
      <c r="J36" s="22">
        <f t="shared" si="0"/>
        <v>12000</v>
      </c>
      <c r="K36" s="24">
        <f t="shared" si="1"/>
        <v>12600</v>
      </c>
      <c r="L36" s="61"/>
      <c r="M36" s="26">
        <f t="shared" si="2"/>
        <v>0</v>
      </c>
      <c r="N36" s="26"/>
      <c r="O36" s="26">
        <f t="shared" si="3"/>
        <v>0</v>
      </c>
      <c r="P36" s="63"/>
      <c r="Q36" s="63"/>
      <c r="R36" s="77"/>
      <c r="S36" s="47"/>
      <c r="T36" s="133" t="s">
        <v>190</v>
      </c>
    </row>
    <row r="37" spans="1:20" ht="51" customHeight="1" x14ac:dyDescent="0.25">
      <c r="A37" s="54">
        <v>30</v>
      </c>
      <c r="B37" s="55" t="s">
        <v>51</v>
      </c>
      <c r="C37" s="67" t="s">
        <v>99</v>
      </c>
      <c r="D37" s="57" t="s">
        <v>155</v>
      </c>
      <c r="E37" s="56" t="s">
        <v>137</v>
      </c>
      <c r="F37" s="58" t="s">
        <v>160</v>
      </c>
      <c r="G37" s="58">
        <v>100</v>
      </c>
      <c r="H37" s="59">
        <v>9</v>
      </c>
      <c r="I37" s="60">
        <v>5</v>
      </c>
      <c r="J37" s="22">
        <f t="shared" si="0"/>
        <v>900</v>
      </c>
      <c r="K37" s="24">
        <f t="shared" si="1"/>
        <v>945</v>
      </c>
      <c r="L37" s="61"/>
      <c r="M37" s="26">
        <f t="shared" si="2"/>
        <v>0</v>
      </c>
      <c r="N37" s="26"/>
      <c r="O37" s="26">
        <f t="shared" si="3"/>
        <v>0</v>
      </c>
      <c r="P37" s="63"/>
      <c r="Q37" s="63"/>
      <c r="R37" s="77"/>
      <c r="S37" s="47"/>
      <c r="T37" s="133" t="s">
        <v>190</v>
      </c>
    </row>
    <row r="38" spans="1:20" ht="287.25" customHeight="1" x14ac:dyDescent="0.25">
      <c r="A38" s="54">
        <v>31</v>
      </c>
      <c r="B38" s="55" t="s">
        <v>52</v>
      </c>
      <c r="C38" s="67" t="s">
        <v>100</v>
      </c>
      <c r="D38" s="57" t="s">
        <v>155</v>
      </c>
      <c r="E38" s="56" t="s">
        <v>138</v>
      </c>
      <c r="F38" s="58" t="s">
        <v>160</v>
      </c>
      <c r="G38" s="58">
        <v>5</v>
      </c>
      <c r="H38" s="59">
        <v>50</v>
      </c>
      <c r="I38" s="60">
        <v>5</v>
      </c>
      <c r="J38" s="22">
        <f t="shared" si="0"/>
        <v>250</v>
      </c>
      <c r="K38" s="24">
        <f t="shared" si="1"/>
        <v>262.5</v>
      </c>
      <c r="L38" s="61"/>
      <c r="M38" s="62">
        <f t="shared" si="2"/>
        <v>0</v>
      </c>
      <c r="N38" s="26"/>
      <c r="O38" s="26">
        <f t="shared" si="3"/>
        <v>0</v>
      </c>
      <c r="P38" s="63"/>
      <c r="Q38" s="63"/>
      <c r="R38" s="77"/>
      <c r="S38" s="91"/>
      <c r="T38" s="133" t="s">
        <v>190</v>
      </c>
    </row>
    <row r="39" spans="1:20" ht="63.75" customHeight="1" x14ac:dyDescent="0.25">
      <c r="A39" s="54">
        <v>32</v>
      </c>
      <c r="B39" s="55" t="s">
        <v>53</v>
      </c>
      <c r="C39" s="67" t="s">
        <v>101</v>
      </c>
      <c r="D39" s="57" t="s">
        <v>155</v>
      </c>
      <c r="E39" s="56" t="s">
        <v>139</v>
      </c>
      <c r="F39" s="58" t="s">
        <v>160</v>
      </c>
      <c r="G39" s="58">
        <v>5</v>
      </c>
      <c r="H39" s="59">
        <v>5</v>
      </c>
      <c r="I39" s="60">
        <v>5</v>
      </c>
      <c r="J39" s="22">
        <f t="shared" si="0"/>
        <v>25</v>
      </c>
      <c r="K39" s="24">
        <f t="shared" si="1"/>
        <v>26.25</v>
      </c>
      <c r="L39" s="61"/>
      <c r="M39" s="26">
        <f t="shared" si="2"/>
        <v>0</v>
      </c>
      <c r="N39" s="26"/>
      <c r="O39" s="26">
        <f t="shared" si="3"/>
        <v>0</v>
      </c>
      <c r="P39" s="63"/>
      <c r="Q39" s="63"/>
      <c r="R39" s="77"/>
      <c r="S39" s="91"/>
      <c r="T39" s="133" t="s">
        <v>190</v>
      </c>
    </row>
    <row r="40" spans="1:20" ht="40.5" customHeight="1" x14ac:dyDescent="0.25">
      <c r="A40" s="54">
        <v>33</v>
      </c>
      <c r="B40" s="55" t="s">
        <v>54</v>
      </c>
      <c r="C40" s="67" t="s">
        <v>102</v>
      </c>
      <c r="D40" s="57" t="s">
        <v>155</v>
      </c>
      <c r="E40" s="56" t="s">
        <v>140</v>
      </c>
      <c r="F40" s="58" t="s">
        <v>160</v>
      </c>
      <c r="G40" s="58">
        <v>5</v>
      </c>
      <c r="H40" s="59">
        <v>5</v>
      </c>
      <c r="I40" s="60">
        <v>5</v>
      </c>
      <c r="J40" s="22">
        <f t="shared" si="0"/>
        <v>25</v>
      </c>
      <c r="K40" s="24">
        <f t="shared" si="1"/>
        <v>26.25</v>
      </c>
      <c r="L40" s="61"/>
      <c r="M40" s="26">
        <f t="shared" si="2"/>
        <v>0</v>
      </c>
      <c r="N40" s="26"/>
      <c r="O40" s="26">
        <f t="shared" si="3"/>
        <v>0</v>
      </c>
      <c r="P40" s="63"/>
      <c r="Q40" s="63"/>
      <c r="R40" s="77"/>
      <c r="S40" s="91"/>
      <c r="T40" s="133" t="s">
        <v>190</v>
      </c>
    </row>
    <row r="41" spans="1:20" ht="52.5" customHeight="1" x14ac:dyDescent="0.25">
      <c r="A41" s="54">
        <v>34</v>
      </c>
      <c r="B41" s="55" t="s">
        <v>55</v>
      </c>
      <c r="C41" s="67" t="s">
        <v>103</v>
      </c>
      <c r="D41" s="57" t="s">
        <v>155</v>
      </c>
      <c r="E41" s="56" t="s">
        <v>141</v>
      </c>
      <c r="F41" s="58" t="s">
        <v>160</v>
      </c>
      <c r="G41" s="58">
        <v>5</v>
      </c>
      <c r="H41" s="59">
        <v>12</v>
      </c>
      <c r="I41" s="60">
        <v>5</v>
      </c>
      <c r="J41" s="22">
        <f t="shared" si="0"/>
        <v>60</v>
      </c>
      <c r="K41" s="24">
        <f t="shared" si="1"/>
        <v>63</v>
      </c>
      <c r="L41" s="61"/>
      <c r="M41" s="26">
        <f t="shared" si="2"/>
        <v>0</v>
      </c>
      <c r="N41" s="26"/>
      <c r="O41" s="26">
        <f t="shared" si="3"/>
        <v>0</v>
      </c>
      <c r="P41" s="63"/>
      <c r="Q41" s="63"/>
      <c r="R41" s="77"/>
      <c r="S41" s="47"/>
      <c r="T41" s="133" t="s">
        <v>174</v>
      </c>
    </row>
    <row r="42" spans="1:20" ht="64.5" customHeight="1" x14ac:dyDescent="0.25">
      <c r="A42" s="54">
        <v>35</v>
      </c>
      <c r="B42" s="55" t="s">
        <v>56</v>
      </c>
      <c r="C42" s="67" t="s">
        <v>199</v>
      </c>
      <c r="D42" s="57" t="s">
        <v>155</v>
      </c>
      <c r="E42" s="56" t="s">
        <v>142</v>
      </c>
      <c r="F42" s="58" t="s">
        <v>160</v>
      </c>
      <c r="G42" s="138">
        <v>300</v>
      </c>
      <c r="H42" s="59">
        <v>0.35</v>
      </c>
      <c r="I42" s="60">
        <v>5</v>
      </c>
      <c r="J42" s="22">
        <f t="shared" si="0"/>
        <v>105</v>
      </c>
      <c r="K42" s="24">
        <f t="shared" si="1"/>
        <v>110.25</v>
      </c>
      <c r="L42" s="61"/>
      <c r="M42" s="62">
        <f t="shared" si="2"/>
        <v>0</v>
      </c>
      <c r="N42" s="26"/>
      <c r="O42" s="26">
        <f t="shared" si="3"/>
        <v>0</v>
      </c>
      <c r="P42" s="47"/>
      <c r="Q42" s="47"/>
      <c r="R42" s="47"/>
      <c r="S42" s="47"/>
      <c r="T42" s="133" t="s">
        <v>174</v>
      </c>
    </row>
    <row r="43" spans="1:20" ht="39.75" customHeight="1" x14ac:dyDescent="0.25">
      <c r="A43" s="54">
        <v>36</v>
      </c>
      <c r="B43" s="55" t="s">
        <v>57</v>
      </c>
      <c r="C43" s="67" t="s">
        <v>104</v>
      </c>
      <c r="D43" s="57" t="s">
        <v>155</v>
      </c>
      <c r="E43" s="56" t="s">
        <v>143</v>
      </c>
      <c r="F43" s="58" t="s">
        <v>160</v>
      </c>
      <c r="G43" s="58">
        <v>200</v>
      </c>
      <c r="H43" s="59">
        <v>1.8096000000000001</v>
      </c>
      <c r="I43" s="60">
        <v>5</v>
      </c>
      <c r="J43" s="22">
        <f t="shared" si="0"/>
        <v>361.92</v>
      </c>
      <c r="K43" s="24">
        <f t="shared" si="1"/>
        <v>380.01600000000002</v>
      </c>
      <c r="L43" s="61"/>
      <c r="M43" s="26">
        <f t="shared" si="2"/>
        <v>0</v>
      </c>
      <c r="N43" s="26"/>
      <c r="O43" s="26">
        <f t="shared" si="3"/>
        <v>0</v>
      </c>
      <c r="P43" s="47"/>
      <c r="Q43" s="94"/>
      <c r="R43" s="91"/>
      <c r="S43" s="91"/>
      <c r="T43" s="130" t="s">
        <v>190</v>
      </c>
    </row>
    <row r="44" spans="1:20" ht="48.75" customHeight="1" x14ac:dyDescent="0.25">
      <c r="A44" s="54">
        <v>37</v>
      </c>
      <c r="B44" s="55" t="s">
        <v>58</v>
      </c>
      <c r="C44" s="67" t="s">
        <v>105</v>
      </c>
      <c r="D44" s="57" t="s">
        <v>155</v>
      </c>
      <c r="E44" s="56"/>
      <c r="F44" s="58"/>
      <c r="G44" s="58"/>
      <c r="H44" s="59"/>
      <c r="I44" s="60"/>
      <c r="J44" s="22"/>
      <c r="K44" s="78"/>
      <c r="L44" s="61"/>
      <c r="M44" s="62"/>
      <c r="N44" s="62"/>
      <c r="O44" s="62"/>
      <c r="P44" s="63"/>
      <c r="Q44" s="63"/>
      <c r="R44" s="77"/>
      <c r="S44" s="63"/>
      <c r="T44" s="133" t="s">
        <v>174</v>
      </c>
    </row>
    <row r="45" spans="1:20" ht="46.5" customHeight="1" x14ac:dyDescent="0.25">
      <c r="A45" s="54" t="s">
        <v>191</v>
      </c>
      <c r="B45" s="55" t="s">
        <v>59</v>
      </c>
      <c r="C45" s="67" t="s">
        <v>106</v>
      </c>
      <c r="D45" s="57"/>
      <c r="E45" s="56" t="s">
        <v>144</v>
      </c>
      <c r="F45" s="58" t="s">
        <v>160</v>
      </c>
      <c r="G45" s="58">
        <v>59</v>
      </c>
      <c r="H45" s="59">
        <v>45</v>
      </c>
      <c r="I45" s="60">
        <v>21</v>
      </c>
      <c r="J45" s="22">
        <f t="shared" si="0"/>
        <v>2655</v>
      </c>
      <c r="K45" s="24">
        <f t="shared" si="1"/>
        <v>3212.5499999999997</v>
      </c>
      <c r="L45" s="61"/>
      <c r="M45" s="26">
        <f t="shared" ref="M45:M51" si="4">+L45*G45</f>
        <v>0</v>
      </c>
      <c r="N45" s="26"/>
      <c r="O45" s="26">
        <f t="shared" ref="O45:O51" si="5">+M45*(1+N45/100)</f>
        <v>0</v>
      </c>
      <c r="P45" s="63"/>
      <c r="Q45" s="63"/>
      <c r="R45" s="77"/>
      <c r="S45" s="63"/>
      <c r="T45" s="133" t="s">
        <v>174</v>
      </c>
    </row>
    <row r="46" spans="1:20" ht="45" customHeight="1" x14ac:dyDescent="0.25">
      <c r="A46" s="54" t="s">
        <v>192</v>
      </c>
      <c r="B46" s="55" t="s">
        <v>60</v>
      </c>
      <c r="C46" s="67" t="s">
        <v>107</v>
      </c>
      <c r="D46" s="57"/>
      <c r="E46" s="56" t="s">
        <v>145</v>
      </c>
      <c r="F46" s="58" t="s">
        <v>160</v>
      </c>
      <c r="G46" s="58">
        <v>593</v>
      </c>
      <c r="H46" s="59">
        <v>18.100000000000001</v>
      </c>
      <c r="I46" s="60">
        <v>21</v>
      </c>
      <c r="J46" s="22">
        <f t="shared" si="0"/>
        <v>10733.300000000001</v>
      </c>
      <c r="K46" s="24">
        <f t="shared" si="1"/>
        <v>12987.293000000001</v>
      </c>
      <c r="L46" s="61"/>
      <c r="M46" s="26">
        <f t="shared" si="4"/>
        <v>0</v>
      </c>
      <c r="N46" s="26"/>
      <c r="O46" s="26">
        <f t="shared" si="5"/>
        <v>0</v>
      </c>
      <c r="P46" s="63"/>
      <c r="Q46" s="63"/>
      <c r="R46" s="77"/>
      <c r="S46" s="63"/>
      <c r="T46" s="133" t="s">
        <v>174</v>
      </c>
    </row>
    <row r="47" spans="1:20" ht="31.5" customHeight="1" x14ac:dyDescent="0.25">
      <c r="A47" s="54" t="s">
        <v>193</v>
      </c>
      <c r="B47" s="55" t="s">
        <v>61</v>
      </c>
      <c r="C47" s="67" t="s">
        <v>108</v>
      </c>
      <c r="D47" s="57"/>
      <c r="E47" s="56" t="s">
        <v>146</v>
      </c>
      <c r="F47" s="58" t="s">
        <v>160</v>
      </c>
      <c r="G47" s="58">
        <v>520000</v>
      </c>
      <c r="H47" s="59">
        <v>1.6500000000000001E-2</v>
      </c>
      <c r="I47" s="60">
        <v>21</v>
      </c>
      <c r="J47" s="22">
        <f t="shared" si="0"/>
        <v>8580</v>
      </c>
      <c r="K47" s="24">
        <f t="shared" si="1"/>
        <v>10381.799999999999</v>
      </c>
      <c r="L47" s="61"/>
      <c r="M47" s="26">
        <f>+L47*G47</f>
        <v>0</v>
      </c>
      <c r="N47" s="26"/>
      <c r="O47" s="26">
        <f>+M47*(1+N47/100)</f>
        <v>0</v>
      </c>
      <c r="P47" s="63"/>
      <c r="Q47" s="63"/>
      <c r="R47" s="77"/>
      <c r="S47" s="63"/>
      <c r="T47" s="133" t="s">
        <v>174</v>
      </c>
    </row>
    <row r="48" spans="1:20" ht="68.25" customHeight="1" x14ac:dyDescent="0.25">
      <c r="A48" s="54">
        <v>38</v>
      </c>
      <c r="B48" s="55" t="s">
        <v>62</v>
      </c>
      <c r="C48" s="67" t="s">
        <v>109</v>
      </c>
      <c r="D48" s="57" t="s">
        <v>155</v>
      </c>
      <c r="E48" s="56" t="s">
        <v>147</v>
      </c>
      <c r="F48" s="58" t="s">
        <v>160</v>
      </c>
      <c r="G48" s="58">
        <v>360</v>
      </c>
      <c r="H48" s="59">
        <v>75</v>
      </c>
      <c r="I48" s="60">
        <v>5</v>
      </c>
      <c r="J48" s="22">
        <f t="shared" si="0"/>
        <v>27000</v>
      </c>
      <c r="K48" s="24">
        <f t="shared" si="1"/>
        <v>28350</v>
      </c>
      <c r="L48" s="61"/>
      <c r="M48" s="26">
        <f t="shared" si="4"/>
        <v>0</v>
      </c>
      <c r="N48" s="26"/>
      <c r="O48" s="26">
        <f t="shared" si="5"/>
        <v>0</v>
      </c>
      <c r="P48" s="63"/>
      <c r="Q48" s="63"/>
      <c r="R48" s="77"/>
      <c r="S48" s="63"/>
      <c r="T48" s="133" t="s">
        <v>198</v>
      </c>
    </row>
    <row r="49" spans="1:21" ht="46.5" customHeight="1" x14ac:dyDescent="0.25">
      <c r="A49" s="54">
        <v>39</v>
      </c>
      <c r="B49" s="55" t="s">
        <v>63</v>
      </c>
      <c r="C49" s="67" t="s">
        <v>110</v>
      </c>
      <c r="D49" s="57" t="s">
        <v>155</v>
      </c>
      <c r="E49" s="56" t="s">
        <v>148</v>
      </c>
      <c r="F49" s="58" t="s">
        <v>160</v>
      </c>
      <c r="G49" s="58">
        <v>3000</v>
      </c>
      <c r="H49" s="59">
        <v>2</v>
      </c>
      <c r="I49" s="60">
        <v>5</v>
      </c>
      <c r="J49" s="22">
        <f t="shared" si="0"/>
        <v>6000</v>
      </c>
      <c r="K49" s="24">
        <f t="shared" si="1"/>
        <v>6300</v>
      </c>
      <c r="L49" s="25"/>
      <c r="M49" s="26">
        <f t="shared" si="4"/>
        <v>0</v>
      </c>
      <c r="N49" s="26"/>
      <c r="O49" s="26">
        <f t="shared" si="5"/>
        <v>0</v>
      </c>
      <c r="P49" s="63"/>
      <c r="Q49" s="63"/>
      <c r="R49" s="77"/>
      <c r="S49" s="47"/>
      <c r="T49" s="133" t="s">
        <v>198</v>
      </c>
    </row>
    <row r="50" spans="1:21" ht="56.25" customHeight="1" x14ac:dyDescent="0.25">
      <c r="A50" s="54">
        <v>40</v>
      </c>
      <c r="B50" s="55" t="s">
        <v>64</v>
      </c>
      <c r="C50" s="67" t="s">
        <v>111</v>
      </c>
      <c r="D50" s="57" t="s">
        <v>155</v>
      </c>
      <c r="E50" s="56" t="s">
        <v>149</v>
      </c>
      <c r="F50" s="58" t="s">
        <v>160</v>
      </c>
      <c r="G50" s="58">
        <v>20000</v>
      </c>
      <c r="H50" s="59">
        <v>0.90480000000000005</v>
      </c>
      <c r="I50" s="60">
        <v>5</v>
      </c>
      <c r="J50" s="22">
        <f t="shared" si="0"/>
        <v>18096</v>
      </c>
      <c r="K50" s="24">
        <f t="shared" si="1"/>
        <v>19000.8</v>
      </c>
      <c r="L50" s="101"/>
      <c r="M50" s="26">
        <f t="shared" si="4"/>
        <v>0</v>
      </c>
      <c r="N50" s="26"/>
      <c r="O50" s="26">
        <f t="shared" si="5"/>
        <v>0</v>
      </c>
      <c r="P50" s="63"/>
      <c r="Q50" s="95"/>
      <c r="R50" s="77"/>
      <c r="S50" s="96"/>
      <c r="T50" s="133" t="s">
        <v>168</v>
      </c>
    </row>
    <row r="51" spans="1:21" ht="51" customHeight="1" x14ac:dyDescent="0.25">
      <c r="A51" s="54">
        <v>41</v>
      </c>
      <c r="B51" s="55" t="s">
        <v>65</v>
      </c>
      <c r="C51" s="67" t="s">
        <v>112</v>
      </c>
      <c r="D51" s="57" t="s">
        <v>155</v>
      </c>
      <c r="E51" s="56" t="s">
        <v>150</v>
      </c>
      <c r="F51" s="58" t="s">
        <v>160</v>
      </c>
      <c r="G51" s="58">
        <v>1000</v>
      </c>
      <c r="H51" s="59">
        <v>5</v>
      </c>
      <c r="I51" s="60">
        <v>5</v>
      </c>
      <c r="J51" s="22">
        <f t="shared" si="0"/>
        <v>5000</v>
      </c>
      <c r="K51" s="24">
        <f t="shared" si="1"/>
        <v>5250</v>
      </c>
      <c r="L51" s="61"/>
      <c r="M51" s="26">
        <f t="shared" si="4"/>
        <v>0</v>
      </c>
      <c r="N51" s="26"/>
      <c r="O51" s="26">
        <f t="shared" si="5"/>
        <v>0</v>
      </c>
      <c r="P51" s="97"/>
      <c r="Q51" s="63"/>
      <c r="R51" s="77"/>
      <c r="S51" s="96"/>
      <c r="T51" s="133" t="s">
        <v>174</v>
      </c>
    </row>
    <row r="52" spans="1:21" ht="42.75" customHeight="1" x14ac:dyDescent="0.25">
      <c r="A52" s="54">
        <v>42</v>
      </c>
      <c r="B52" s="55" t="s">
        <v>66</v>
      </c>
      <c r="C52" s="67" t="s">
        <v>113</v>
      </c>
      <c r="D52" s="57" t="s">
        <v>155</v>
      </c>
      <c r="E52" s="56"/>
      <c r="F52" s="58"/>
      <c r="G52" s="58"/>
      <c r="H52" s="59"/>
      <c r="I52" s="60"/>
      <c r="J52" s="22"/>
      <c r="K52" s="78"/>
      <c r="L52" s="61"/>
      <c r="M52" s="62"/>
      <c r="N52" s="62"/>
      <c r="O52" s="62"/>
      <c r="P52" s="63"/>
      <c r="Q52" s="63"/>
      <c r="R52" s="77"/>
      <c r="S52" s="96"/>
      <c r="T52" s="133" t="s">
        <v>169</v>
      </c>
    </row>
    <row r="53" spans="1:21" ht="89.25" x14ac:dyDescent="0.25">
      <c r="A53" s="54" t="s">
        <v>194</v>
      </c>
      <c r="B53" s="55" t="s">
        <v>67</v>
      </c>
      <c r="C53" s="142">
        <v>1</v>
      </c>
      <c r="D53" s="57"/>
      <c r="E53" s="56" t="s">
        <v>151</v>
      </c>
      <c r="F53" s="58" t="s">
        <v>160</v>
      </c>
      <c r="G53" s="58">
        <v>192</v>
      </c>
      <c r="H53" s="59">
        <v>4.25</v>
      </c>
      <c r="I53" s="60">
        <v>5</v>
      </c>
      <c r="J53" s="22">
        <f t="shared" si="0"/>
        <v>816</v>
      </c>
      <c r="K53" s="24">
        <f t="shared" si="1"/>
        <v>856.80000000000007</v>
      </c>
      <c r="L53" s="61"/>
      <c r="M53" s="26">
        <f t="shared" ref="M53:M58" si="6">+L53*G53</f>
        <v>0</v>
      </c>
      <c r="N53" s="26"/>
      <c r="O53" s="26">
        <f t="shared" ref="O53:O58" si="7">+M53*(1+N53/100)</f>
        <v>0</v>
      </c>
      <c r="P53" s="63"/>
      <c r="Q53" s="63"/>
      <c r="R53" s="77"/>
      <c r="S53" s="96"/>
      <c r="T53" s="133" t="s">
        <v>169</v>
      </c>
    </row>
    <row r="54" spans="1:21" ht="84.75" customHeight="1" x14ac:dyDescent="0.25">
      <c r="A54" s="54" t="s">
        <v>195</v>
      </c>
      <c r="B54" s="55" t="s">
        <v>68</v>
      </c>
      <c r="C54" s="142" t="s">
        <v>114</v>
      </c>
      <c r="D54" s="57"/>
      <c r="E54" s="56" t="s">
        <v>152</v>
      </c>
      <c r="F54" s="58" t="s">
        <v>160</v>
      </c>
      <c r="G54" s="58">
        <v>288</v>
      </c>
      <c r="H54" s="59">
        <v>4.0999999999999996</v>
      </c>
      <c r="I54" s="60">
        <v>5</v>
      </c>
      <c r="J54" s="22">
        <f t="shared" si="0"/>
        <v>1180.8</v>
      </c>
      <c r="K54" s="24">
        <f t="shared" si="1"/>
        <v>1239.8399999999999</v>
      </c>
      <c r="L54" s="61"/>
      <c r="M54" s="26">
        <f t="shared" si="6"/>
        <v>0</v>
      </c>
      <c r="N54" s="26"/>
      <c r="O54" s="26">
        <f t="shared" si="7"/>
        <v>0</v>
      </c>
      <c r="P54" s="63"/>
      <c r="Q54" s="63"/>
      <c r="R54" s="77"/>
      <c r="S54" s="96"/>
      <c r="T54" s="133" t="s">
        <v>169</v>
      </c>
    </row>
    <row r="55" spans="1:21" ht="84" customHeight="1" x14ac:dyDescent="0.25">
      <c r="A55" s="54" t="s">
        <v>196</v>
      </c>
      <c r="B55" s="55" t="s">
        <v>69</v>
      </c>
      <c r="C55" s="142">
        <v>2</v>
      </c>
      <c r="D55" s="57"/>
      <c r="E55" s="56" t="s">
        <v>153</v>
      </c>
      <c r="F55" s="58" t="s">
        <v>160</v>
      </c>
      <c r="G55" s="58">
        <v>288</v>
      </c>
      <c r="H55" s="59">
        <v>3.63</v>
      </c>
      <c r="I55" s="60">
        <v>5</v>
      </c>
      <c r="J55" s="22">
        <f t="shared" si="0"/>
        <v>1045.44</v>
      </c>
      <c r="K55" s="24">
        <f t="shared" si="1"/>
        <v>1097.7120000000002</v>
      </c>
      <c r="L55" s="61"/>
      <c r="M55" s="26">
        <f t="shared" si="6"/>
        <v>0</v>
      </c>
      <c r="N55" s="26"/>
      <c r="O55" s="26">
        <f t="shared" si="7"/>
        <v>0</v>
      </c>
      <c r="P55" s="63"/>
      <c r="Q55" s="63"/>
      <c r="R55" s="77"/>
      <c r="S55" s="96"/>
      <c r="T55" s="133" t="s">
        <v>169</v>
      </c>
    </row>
    <row r="56" spans="1:21" ht="104.25" customHeight="1" x14ac:dyDescent="0.25">
      <c r="A56" s="85" t="s">
        <v>197</v>
      </c>
      <c r="B56" s="55" t="s">
        <v>70</v>
      </c>
      <c r="C56" s="142">
        <v>5</v>
      </c>
      <c r="D56" s="57"/>
      <c r="E56" s="56" t="s">
        <v>154</v>
      </c>
      <c r="F56" s="58" t="s">
        <v>160</v>
      </c>
      <c r="G56" s="58">
        <v>192</v>
      </c>
      <c r="H56" s="59">
        <v>26.67</v>
      </c>
      <c r="I56" s="60">
        <v>5</v>
      </c>
      <c r="J56" s="22">
        <f t="shared" si="0"/>
        <v>5120.6400000000003</v>
      </c>
      <c r="K56" s="24">
        <f t="shared" si="1"/>
        <v>5376.6720000000005</v>
      </c>
      <c r="L56" s="61"/>
      <c r="M56" s="62">
        <f t="shared" si="6"/>
        <v>0</v>
      </c>
      <c r="N56" s="62"/>
      <c r="O56" s="62">
        <f t="shared" si="7"/>
        <v>0</v>
      </c>
      <c r="P56" s="63"/>
      <c r="Q56" s="47"/>
      <c r="R56" s="77"/>
      <c r="S56" s="96"/>
      <c r="T56" s="134" t="s">
        <v>169</v>
      </c>
    </row>
    <row r="57" spans="1:21" ht="64.5" customHeight="1" x14ac:dyDescent="0.25">
      <c r="A57" s="85">
        <v>43</v>
      </c>
      <c r="B57" s="85" t="s">
        <v>172</v>
      </c>
      <c r="C57" s="52" t="s">
        <v>171</v>
      </c>
      <c r="D57" s="53" t="s">
        <v>155</v>
      </c>
      <c r="E57" s="115" t="s">
        <v>188</v>
      </c>
      <c r="F57" s="49" t="s">
        <v>173</v>
      </c>
      <c r="G57" s="49">
        <v>80000</v>
      </c>
      <c r="H57" s="51">
        <v>0.53</v>
      </c>
      <c r="I57" s="50">
        <v>5</v>
      </c>
      <c r="J57" s="22">
        <f t="shared" si="0"/>
        <v>42400</v>
      </c>
      <c r="K57" s="24">
        <f t="shared" si="1"/>
        <v>44520</v>
      </c>
      <c r="L57" s="26"/>
      <c r="M57" s="26">
        <f t="shared" si="6"/>
        <v>0</v>
      </c>
      <c r="N57" s="26"/>
      <c r="O57" s="26">
        <f t="shared" si="7"/>
        <v>0</v>
      </c>
      <c r="P57" s="46"/>
      <c r="Q57" s="98"/>
      <c r="R57" s="43"/>
      <c r="S57" s="94"/>
      <c r="T57" s="133" t="s">
        <v>190</v>
      </c>
    </row>
    <row r="58" spans="1:21" ht="39" thickBot="1" x14ac:dyDescent="0.3">
      <c r="A58" s="85">
        <v>44</v>
      </c>
      <c r="B58" s="85" t="s">
        <v>177</v>
      </c>
      <c r="C58" s="52" t="s">
        <v>178</v>
      </c>
      <c r="D58" s="53" t="s">
        <v>155</v>
      </c>
      <c r="E58" s="115" t="s">
        <v>189</v>
      </c>
      <c r="F58" s="49" t="s">
        <v>179</v>
      </c>
      <c r="G58" s="49">
        <v>250</v>
      </c>
      <c r="H58" s="51">
        <v>6</v>
      </c>
      <c r="I58" s="50">
        <v>5</v>
      </c>
      <c r="J58" s="22">
        <f t="shared" si="0"/>
        <v>1500</v>
      </c>
      <c r="K58" s="24">
        <f t="shared" si="1"/>
        <v>1575</v>
      </c>
      <c r="L58" s="62"/>
      <c r="M58" s="62">
        <f t="shared" si="6"/>
        <v>0</v>
      </c>
      <c r="N58" s="62"/>
      <c r="O58" s="62">
        <f t="shared" si="7"/>
        <v>0</v>
      </c>
      <c r="P58" s="47"/>
      <c r="Q58" s="47"/>
      <c r="R58" s="47"/>
      <c r="S58" s="91"/>
      <c r="T58" s="133" t="s">
        <v>190</v>
      </c>
    </row>
    <row r="59" spans="1:21" ht="15.75" thickBot="1" x14ac:dyDescent="0.3">
      <c r="A59" s="14"/>
      <c r="B59" s="14"/>
      <c r="C59" s="66"/>
      <c r="D59" s="14"/>
      <c r="E59" s="14"/>
      <c r="F59" s="15"/>
      <c r="G59" s="117"/>
      <c r="H59" s="15"/>
      <c r="I59" s="118" t="s">
        <v>0</v>
      </c>
      <c r="J59" s="119">
        <f>SUM(J8:J58)</f>
        <v>315480.59999999998</v>
      </c>
      <c r="K59" s="120">
        <f>SUM(K8:K58)</f>
        <v>334769.55800000002</v>
      </c>
      <c r="L59" s="144" t="s">
        <v>0</v>
      </c>
      <c r="M59" s="143">
        <f>SUM(M8:M58)</f>
        <v>0</v>
      </c>
      <c r="N59" s="143"/>
      <c r="O59" s="143">
        <f>SUM(O8:O58)</f>
        <v>0</v>
      </c>
    </row>
    <row r="60" spans="1:21" ht="15.75" x14ac:dyDescent="0.25">
      <c r="A60" s="14"/>
      <c r="B60" s="14"/>
      <c r="C60" s="66"/>
      <c r="D60" s="14"/>
      <c r="E60" s="121"/>
      <c r="F60" s="64"/>
      <c r="G60" s="122"/>
      <c r="H60" s="15"/>
      <c r="I60" s="123"/>
      <c r="J60" s="124"/>
      <c r="K60" s="124"/>
      <c r="L60" s="15"/>
      <c r="M60" s="15"/>
      <c r="N60" s="15"/>
      <c r="O60" s="125"/>
      <c r="P60" s="15"/>
      <c r="Q60" s="15"/>
      <c r="R60" s="15"/>
      <c r="S60" s="15"/>
      <c r="T60" s="128"/>
    </row>
    <row r="61" spans="1:21" x14ac:dyDescent="0.25">
      <c r="A61" s="14"/>
      <c r="B61" s="71"/>
      <c r="C61" s="66"/>
      <c r="D61" s="14"/>
      <c r="K61" s="108"/>
      <c r="L61" s="15"/>
      <c r="M61" s="15"/>
      <c r="N61" s="15"/>
      <c r="O61" s="65"/>
      <c r="P61" s="65"/>
      <c r="Q61" s="65"/>
      <c r="R61" s="65"/>
      <c r="S61" s="65"/>
      <c r="T61" s="128"/>
    </row>
    <row r="62" spans="1:21" x14ac:dyDescent="0.25">
      <c r="A62" s="14"/>
      <c r="B62" s="14"/>
      <c r="C62" s="66"/>
      <c r="D62" s="14"/>
      <c r="K62" s="79"/>
      <c r="L62" s="15"/>
      <c r="M62" s="15"/>
      <c r="N62" s="15"/>
      <c r="O62" s="65"/>
    </row>
    <row r="63" spans="1:21" x14ac:dyDescent="0.25">
      <c r="A63" s="69"/>
      <c r="B63" s="14"/>
      <c r="C63" s="66"/>
      <c r="D63" s="14"/>
      <c r="K63" s="15"/>
      <c r="L63" s="15"/>
      <c r="M63" s="15"/>
      <c r="N63" s="15"/>
      <c r="O63" s="79"/>
      <c r="P63" s="15"/>
      <c r="Q63" s="15"/>
      <c r="R63" s="15"/>
      <c r="S63" s="15"/>
      <c r="T63" s="128"/>
      <c r="U63" s="112"/>
    </row>
    <row r="64" spans="1:21" x14ac:dyDescent="0.25">
      <c r="B64" s="68"/>
      <c r="C64" s="71"/>
      <c r="D64" s="69"/>
      <c r="K64" s="68"/>
      <c r="L64" s="14"/>
      <c r="M64" s="68"/>
      <c r="N64" s="15"/>
      <c r="O64" s="15"/>
    </row>
    <row r="65" spans="5:10" hidden="1" outlineLevel="1" x14ac:dyDescent="0.25">
      <c r="E65" s="14"/>
      <c r="F65" s="107"/>
      <c r="G65" s="110"/>
      <c r="H65" s="15"/>
    </row>
    <row r="66" spans="5:10" hidden="1" outlineLevel="1" x14ac:dyDescent="0.25">
      <c r="E66" s="14"/>
      <c r="F66" s="107"/>
      <c r="G66" s="64"/>
      <c r="H66" s="15"/>
      <c r="I66" s="15"/>
      <c r="J66" s="15"/>
    </row>
    <row r="67" spans="5:10" hidden="1" outlineLevel="1" x14ac:dyDescent="0.25">
      <c r="E67" s="14"/>
      <c r="F67" s="107"/>
      <c r="G67" s="15"/>
      <c r="H67" s="15"/>
      <c r="I67" s="15"/>
      <c r="J67" s="15"/>
    </row>
    <row r="68" spans="5:10" ht="15.75" hidden="1" outlineLevel="1" thickBot="1" x14ac:dyDescent="0.3">
      <c r="E68" s="70"/>
      <c r="F68" s="107"/>
      <c r="G68" s="106"/>
      <c r="H68" s="106"/>
      <c r="I68" s="106"/>
      <c r="J68" s="106"/>
    </row>
    <row r="69" spans="5:10" hidden="1" outlineLevel="1" x14ac:dyDescent="0.25">
      <c r="E69" s="112"/>
      <c r="F69" s="113"/>
      <c r="G69" s="111"/>
      <c r="I69" s="109"/>
      <c r="J69" s="109"/>
    </row>
    <row r="70" spans="5:10" collapsed="1" x14ac:dyDescent="0.25">
      <c r="J70" s="108"/>
    </row>
  </sheetData>
  <autoFilter ref="A7:T59" xr:uid="{51A808DA-66E6-4F43-8FE2-71E0B7D81752}"/>
  <mergeCells count="5">
    <mergeCell ref="A2:T2"/>
    <mergeCell ref="A3:T3"/>
    <mergeCell ref="A4:T4"/>
    <mergeCell ref="A6:K6"/>
    <mergeCell ref="L6:S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Y B x W x V j o W e j A A A A 9 g A A A B I A H A B D b 2 5 m a W c v U G F j a 2 F n Z S 5 4 b W w g o h g A K K A U A A A A A A A A A A A A A A A A A A A A A A A A A A A A h Y 8 x D o I w G I W v Q r r T l u p A y E 8 Z X C E x 0 R j X p l R o g G J o s d z N w S N 5 B T G K u j m + 7 3 3 D e / f r D b K p a 4 O L G q z u T Y o i T F G g j O x L b a o U j e 4 U x i j j s B W y E Z U K Z t n Y Z L J l i m r n z g k h 3 n v s V 7 g f K s I o j c i x y H e y V p 1 A H 1 n / l 0 N t r B N G K s T h 8 B r D G Y 7 W M W Z 0 3 g R k g V B o 8 x X Y 3 D 3 b H w i b s X X j o H j r w n w P Z I l A 3 h / 4 A 1 B L A w Q U A A I A C A A J g H F 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Y B x W y i K R 7 g O A A A A E Q A A A B M A H A B G b 3 J t d W x h c y 9 T Z W N 0 a W 9 u M S 5 t I K I Y A C i g F A A A A A A A A A A A A A A A A A A A A A A A A A A A A C t O T S 7 J z M 9 T C I b Q h t Y A U E s B A i 0 A F A A C A A g A C Y B x W x V j o W e j A A A A 9 g A A A B I A A A A A A A A A A A A A A A A A A A A A A E N v b m Z p Z y 9 Q Y W N r Y W d l L n h t b F B L A Q I t A B Q A A g A I A A m A c V s P y u m r p A A A A O k A A A A T A A A A A A A A A A A A A A A A A O 8 A A A B b Q 2 9 u d G V u d F 9 U e X B l c 1 0 u e G 1 s U E s B A i 0 A F A A C A A g A C Y B x 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x r c k x d C / Z A t r N a s r 0 N K r U A A A A A A g A A A A A A E G Y A A A A B A A A g A A A A + Y h 8 d T c + v n 7 s S m P o E c K j 9 Q Z i K V 2 7 w Z y D x A u o 7 + w j b i k A A A A A D o A A A A A C A A A g A A A A f o e 0 M I v X r Z 9 s V O l E H T J X K x T y 6 B J e i 3 v i z D 9 p I 8 8 W 0 q l Q A A A A / R o / Z O U L 1 I m R 2 f m e l o O p g 3 6 V 0 c E i N g I a k Z i d l G w X 7 Q 7 r J r b e E J i y 7 e 2 / A l n G B J h C 5 j P S n r y 9 s e j U 0 z G W i I B 0 K b 5 o 7 s i Z m n K O G A a u g m l 1 Y V 1 A A A A A + l R 8 O v d N 8 m K h e N T x U c Q B R e 5 Q Q V 0 Z 2 f 5 u y P s J C c 4 A w j J g f O t O 4 C 6 f 6 0 S Z 4 K 3 R h V H 3 d / + F k y / b G i z C 9 Q R h a H g g f Q = = < / D a t a M a s h u p > 
</file>

<file path=customXml/itemProps1.xml><?xml version="1.0" encoding="utf-8"?>
<ds:datastoreItem xmlns:ds="http://schemas.openxmlformats.org/officeDocument/2006/customXml" ds:itemID="{93CA62B7-7E90-4B3C-9339-168BE1EE7BF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TS_Anest.RITS po 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Egidijus Taliejūnas</cp:lastModifiedBy>
  <cp:lastPrinted>2025-08-01T05:25:00Z</cp:lastPrinted>
  <dcterms:created xsi:type="dcterms:W3CDTF">2025-07-18T05:05:28Z</dcterms:created>
  <dcterms:modified xsi:type="dcterms:W3CDTF">2025-12-22T11:23:05Z</dcterms:modified>
</cp:coreProperties>
</file>