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R:\FarmacijosVeiklosSkyriausDokumentai\FVS vykdomi pirkimai\EcoCost\Importo failai\Importas_Eksportas\Ecocost_2025\Pakartotiniai_2025\11327_9824_Neurochirigija\Naujas po 11327\"/>
    </mc:Choice>
  </mc:AlternateContent>
  <xr:revisionPtr revIDLastSave="0" documentId="13_ncr:1_{33025B17-85A7-4FA5-AD5C-282FB20400FB}" xr6:coauthVersionLast="47" xr6:coauthVersionMax="47" xr10:uidLastSave="{00000000-0000-0000-0000-000000000000}"/>
  <bookViews>
    <workbookView xWindow="420" yWindow="315" windowWidth="27795" windowHeight="15165" xr2:uid="{D352C4C3-E2B9-4604-A4B4-69823202F516}"/>
  </bookViews>
  <sheets>
    <sheet name="11618"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 l="1"/>
  <c r="O15" i="1" s="1"/>
  <c r="K15" i="1"/>
  <c r="J15" i="1"/>
  <c r="M14" i="1"/>
  <c r="O14" i="1" s="1"/>
  <c r="J14" i="1"/>
  <c r="K14" i="1" s="1"/>
  <c r="M13" i="1"/>
  <c r="O13" i="1" s="1"/>
  <c r="K13" i="1"/>
  <c r="J13" i="1"/>
  <c r="M12" i="1"/>
  <c r="O12" i="1" s="1"/>
  <c r="J12" i="1"/>
  <c r="K12" i="1" s="1"/>
  <c r="M10" i="1"/>
  <c r="O10" i="1" s="1"/>
  <c r="K10" i="1"/>
  <c r="J10" i="1"/>
  <c r="G9" i="1"/>
  <c r="M9" i="1" s="1"/>
  <c r="M17" i="1" l="1"/>
  <c r="O9" i="1"/>
  <c r="O17" i="1" s="1"/>
  <c r="J9" i="1"/>
  <c r="G17" i="1"/>
  <c r="J17" i="1" l="1"/>
  <c r="K9" i="1"/>
  <c r="K17" i="1" s="1"/>
</calcChain>
</file>

<file path=xl/sharedStrings.xml><?xml version="1.0" encoding="utf-8"?>
<sst xmlns="http://schemas.openxmlformats.org/spreadsheetml/2006/main" count="58" uniqueCount="47">
  <si>
    <t>VšĮ VUL Santaros klinikos</t>
  </si>
  <si>
    <t>TECHNINĖ SPECIFIKACIJA</t>
  </si>
  <si>
    <t>Vienkartinės medicinos pagalbos priemonės neurochirurgijai (tarpslankstelinio tarpo implantai)</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</si>
  <si>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
6. Galiojimo laikas ne trumpesnis kaip 70% priemonės galiojimo termino pristatymo metu.</t>
  </si>
  <si>
    <t xml:space="preserve">Planuojama pirkėjo </t>
  </si>
  <si>
    <t>Tiekėjo pasiūlymas</t>
  </si>
  <si>
    <t>Pirkimo  dalies Nr.</t>
  </si>
  <si>
    <t xml:space="preserve">Priemonės pavadinimas </t>
  </si>
  <si>
    <t>BVPŽ kodas</t>
  </si>
  <si>
    <t xml:space="preserve">Charakteristikos, reikalavimai </t>
  </si>
  <si>
    <t xml:space="preserve">Mato vnt. </t>
  </si>
  <si>
    <t>Preliminarus  kiekis 24 mėn.</t>
  </si>
  <si>
    <t>Vnt. įkainis EUR be PVM</t>
  </si>
  <si>
    <t>PVM tarifas ٪</t>
  </si>
  <si>
    <t>Suma EUR be PVM</t>
  </si>
  <si>
    <t>Suma EUR su PVM</t>
  </si>
  <si>
    <t xml:space="preserve">Siūlomas įkainis EUR be PVM, </t>
  </si>
  <si>
    <t>Tiekėjo siūlomų prekių  charakteristikos, parametrai, jų reikšmės</t>
  </si>
  <si>
    <t>Tiekėjo siūlomos prekės kodas*</t>
  </si>
  <si>
    <t>Gamintojas</t>
  </si>
  <si>
    <t>Pastabos</t>
  </si>
  <si>
    <t xml:space="preserve">Kaklinės dalies tarpslankstelinio tarpo implantai </t>
  </si>
  <si>
    <t>33184100-4</t>
  </si>
  <si>
    <t>1.1.</t>
  </si>
  <si>
    <t xml:space="preserve">Tarpslankstelinio tarpo implantai (cage) stuburo priekinei intervertebralinei dezei kaklinėje stuburo dalyje atlikti </t>
  </si>
  <si>
    <t xml:space="preserve">Skirtas gydyti potrauminius stuburkaulių pasislinkimus, degeneracines stuburo ligas (tarpslankstelinių diskų išvaržos, spondilolistezės),lordozės atstatymui. Medžiaga - titano lydinys arba anologiška. Implanto paviršius dantytas,  palengvinantis kaulo peraugimą. Ne mažiau kaip 5 skirtingi ilgiai, ne mažiau kaip 4 skirtingi pločiai, ne mažiau kaip 5 skirtingi aukščiai, kai mažiauasias ne didesnis negu 4 mm ir didžiausias ne žemesnis kaip 10 mm; Būtini lordozės kampai 0°,5°,10°. Galimybė pasirinkti tokio pat dydžio ir kampo implantą su specialia vieta kaulinio audinio ar kitos medžiagos talpinimui į implantą. </t>
  </si>
  <si>
    <t>vnt.</t>
  </si>
  <si>
    <t>1.2.</t>
  </si>
  <si>
    <t>Tarpslankstelinio tarpo implantai ("zero profile" tipo cage) stuburo priekinei intervertebralinei dezei kaklinėje stuburo dalyje atlikti</t>
  </si>
  <si>
    <t>Skirti gydyti potrauminius stuburkaulių pasislinkimus, degeneracines stuburo ligas (tarpslankstelinių diskų išvaržos, spondilolistezės), lordozės atstatymui. Implantuojamas iš priekio, dviejų sraigtų, dviejų inkarinių smeigių arbą jų deriniu, su užrakinimo mechanizmu. 
Tinkantis C2-Th1 srities, vieno arba dviejų segmentų fiksacijai be papildomos fiksacijos plokštele. 
Ne mažiau kaip 8 skirtingi implanto aukščiai, kai žemiausias ne didesnis negu 5 mm ir aukščiausias ne žemesnis kaip 12 mm. 
Ne mažiau kaip trys skirtingi kampai, 0°, 7° ir 12°. Savisriegių fiksavimo sraigtų ilgiai: 12, 14, 16, 18, 20 mm.
Fiksavimo smeigių ilgiai: 11, 12, 13, 14, 15 mm. Tiekiamas sterilioje pakuotėje.</t>
  </si>
  <si>
    <t xml:space="preserve">2. </t>
  </si>
  <si>
    <t xml:space="preserve">Juosmeninės dalies tarpslankstelinio tarpo implantai </t>
  </si>
  <si>
    <t>2.1.</t>
  </si>
  <si>
    <t>Juosmeninės stuburo dalies tarpslankstelinio tarpo implantai "kulkos formos"-operuojant PLIF operacine technika</t>
  </si>
  <si>
    <t xml:space="preserve">Skirtas gydyti potrauminius stuburkaulių pasislinkimus, degeneracines stuburo ligas. Medžiaga - titano lydinys arba anologiška. Implanto paviršius mikroporozinis, palengvinantis kaulo peraugimą. Ne mažiau kaip 4 skirtingi ilgių, ne mažiau kaip 3 skirtingų pločių, ne mažiau kaip 10 skirtingų aukščių, kai žemiausias yra ne aukštesnis negu 7 mm ir aukščiausias ne žemesnis kaip 16 mm. Būtini lordozės kampai 0°, 4°,8°,12°, 16, 20°.  Galimybė pasirinkti tokio pat dydžio ir kampo implantą su specialia vieta kaulinio audinio ar kitos medžiagos talpinimui į implantą. </t>
  </si>
  <si>
    <t>2.2.</t>
  </si>
  <si>
    <t>Juosmeninės stuburo dalies tarpslankstelinio tarpo implantas „banano“ formos operuojant TLIF operacine technika</t>
  </si>
  <si>
    <t xml:space="preserve">Skirtas gydyti potrauminius stuburkaulių pasislinkimus, degeneracines stuburo ligas. Medžiaga - titano lydinys arba anologiška. Implanto paviršius mikroporozinis, palengvinantis kaulo peraugimą. Ne mažiau kaip 3 skirtingi ilgių, ne mažiau kaip 3 skirtingi pločių, ne mažiau kaip 10 skirtingų aukščių, kai žemiausias yra ne aukštesnis negu 7 mm ir aukščiausias ne žemesnis kaip 16 mm. Būtini lordozės kampai 0°, 4°,8°,12°. Galimybė pasirinkti tokio pat dydžio ir kampo implantą su specialia vieta kaulinio audinio ar kitos medžiagos talpinimui į implantą. </t>
  </si>
  <si>
    <t>2.3.</t>
  </si>
  <si>
    <t>Išplečiamas juosmeninės stuburo dalies tarpslankstelinio tarpo implantas</t>
  </si>
  <si>
    <t xml:space="preserve">Skirtas gydyti potrauminius stuburkaulių pasislinkimus, degeneracines stuburo ligas. Viršutinė ir apatinė implanto dalis dantytu paviršiumi geresnei fiksacijai kaule. Pagamintas iš titano ar titano lydinio stabilumui užtikrinti. Išplėtimo aukštis ne mažesnis kaip 5 mm.  Privalomi ilgiai yra 24, 28, 32 mm ± 1 mm. Implanto plotis 10 mm ± 1 mm.  Privalomi kampai 3°; 6°; 8°; 12°; 15°. Implantas tinkantis kaulo ar kito užpildo pripildymui. </t>
  </si>
  <si>
    <t xml:space="preserve">2.4. </t>
  </si>
  <si>
    <t xml:space="preserve">Tarpslankstelinio tarpo implantai  ("zero profile" tipo cage) stuburo priekinei intervertebralinei dezei juosmeninėje stuburo dalyje atlikti </t>
  </si>
  <si>
    <t xml:space="preserve">Skirtas gydyti potrauminius stuburkaulių pasislinkimus, degeneracines stuburo ligas, atstatyti sagitalinį balansą naudojant (ALIF) chirurginę techniką. Ne mažiau kaip 6 skirtingi implanto aukščiai, kai žemiausias ne aukštesnis negu 11 mm ir aukščiausias ne žemesnis kaip 21 mm. 
Ne mažiau kaip trys skirtingi kampai: 8°, 15° ir 20°. Fiksavimo sraigtų skresmuo 5,0 mm ±0,5 mm. Implanto plotis 30, 35, 40 mm ±2 mm. Implanto gylis 25, 30 mm ±2 mm. Fiksavimo sraigtų ilgiai:  25, 30, 35, 40 mm. Fiksavimo sraigtų fiksavimo kryptis 35° (caudal/cranial). Tiekiamas sterilioje pakuotėje. </t>
  </si>
  <si>
    <t>Reikalavimai instrumentams</t>
  </si>
  <si>
    <t>Viso:</t>
  </si>
  <si>
    <r>
      <t xml:space="preserve">Reikalavimai instrumentams. Kartu su implantais turi būti pateikti </t>
    </r>
    <r>
      <rPr>
        <sz val="12"/>
        <color rgb="FFFF0000"/>
        <rFont val="Arial"/>
        <family val="2"/>
      </rPr>
      <t>nauji, nenaudoti,</t>
    </r>
    <r>
      <rPr>
        <sz val="12"/>
        <rFont val="Arial"/>
        <family val="2"/>
      </rPr>
      <t xml:space="preserve"> reikiami instrumentai implantavimui /laikinam naudojimui ir neatlygintinai/. Panaudai suteikiami instrumentai turi leisti implantuoti siūlomus implantus/manipuliuoti siūlomomis priemonėmis (tiekėjas privalo užpildyti siūlomų instrumentų sąrašą, žr. SPS 1 priedo 2 lape/sheet).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</si>
</sst>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charset val="186"/>
      <scheme val="minor"/>
    </font>
    <font>
      <sz val="11"/>
      <color theme="1"/>
      <name val="Calibri"/>
      <family val="2"/>
      <charset val="186"/>
      <scheme val="minor"/>
    </font>
    <font>
      <b/>
      <sz val="12"/>
      <name val="Arial"/>
      <family val="2"/>
    </font>
    <font>
      <u/>
      <sz val="11"/>
      <color theme="10"/>
      <name val="Calibri"/>
      <family val="2"/>
      <charset val="186"/>
      <scheme val="minor"/>
    </font>
    <font>
      <sz val="12"/>
      <name val="Arial"/>
      <family val="2"/>
    </font>
    <font>
      <b/>
      <sz val="12"/>
      <color theme="1"/>
      <name val="Arial"/>
      <family val="2"/>
    </font>
    <font>
      <sz val="12"/>
      <color rgb="FFFF0000"/>
      <name val="Arial"/>
      <family val="2"/>
    </font>
    <font>
      <b/>
      <sz val="12"/>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1" fillId="0" borderId="0"/>
    <xf numFmtId="0" fontId="3" fillId="0" borderId="0" applyNumberFormat="0" applyFill="0" applyBorder="0" applyAlignment="0" applyProtection="0"/>
  </cellStyleXfs>
  <cellXfs count="75">
    <xf numFmtId="0" fontId="0" fillId="0" borderId="0" xfId="0"/>
    <xf numFmtId="1" fontId="2" fillId="2" borderId="12" xfId="1" applyNumberFormat="1" applyFont="1" applyFill="1" applyBorder="1" applyAlignment="1" applyProtection="1">
      <alignment horizontal="left" vertical="top" wrapText="1"/>
      <protection locked="0"/>
    </xf>
    <xf numFmtId="1" fontId="2" fillId="2" borderId="12" xfId="1" applyNumberFormat="1" applyFont="1" applyFill="1" applyBorder="1" applyAlignment="1" applyProtection="1">
      <alignment vertical="top" wrapText="1"/>
      <protection locked="0"/>
    </xf>
    <xf numFmtId="4" fontId="2" fillId="2" borderId="16" xfId="1" applyNumberFormat="1" applyFont="1" applyFill="1" applyBorder="1" applyAlignment="1" applyProtection="1">
      <alignment vertical="top" wrapText="1"/>
      <protection locked="0"/>
    </xf>
    <xf numFmtId="1" fontId="2" fillId="3" borderId="20" xfId="1" applyNumberFormat="1" applyFont="1" applyFill="1" applyBorder="1" applyAlignment="1" applyProtection="1">
      <alignment vertical="top" wrapText="1"/>
      <protection locked="0"/>
    </xf>
    <xf numFmtId="1" fontId="2" fillId="2" borderId="0" xfId="1" applyNumberFormat="1" applyFont="1" applyFill="1" applyAlignment="1" applyProtection="1">
      <alignment horizontal="left" vertical="top"/>
      <protection locked="0"/>
    </xf>
    <xf numFmtId="1" fontId="4" fillId="2" borderId="0" xfId="1" applyNumberFormat="1" applyFont="1" applyFill="1" applyAlignment="1" applyProtection="1">
      <alignment horizontal="left" vertical="top"/>
      <protection locked="0"/>
    </xf>
    <xf numFmtId="49" fontId="4" fillId="2" borderId="0" xfId="1" applyNumberFormat="1" applyFont="1" applyFill="1" applyAlignment="1" applyProtection="1">
      <alignment horizontal="left" vertical="top"/>
      <protection locked="0"/>
    </xf>
    <xf numFmtId="49" fontId="4" fillId="2" borderId="0" xfId="1" applyNumberFormat="1" applyFont="1" applyFill="1" applyAlignment="1" applyProtection="1">
      <alignment horizontal="center" vertical="top"/>
      <protection locked="0"/>
    </xf>
    <xf numFmtId="2" fontId="4" fillId="2" borderId="0" xfId="1" applyNumberFormat="1" applyFont="1" applyFill="1" applyAlignment="1" applyProtection="1">
      <alignment horizontal="center" vertical="center"/>
      <protection locked="0"/>
    </xf>
    <xf numFmtId="49" fontId="4" fillId="2" borderId="0" xfId="1" applyNumberFormat="1" applyFont="1" applyFill="1" applyAlignment="1" applyProtection="1">
      <alignment horizontal="center" vertical="center"/>
      <protection locked="0"/>
    </xf>
    <xf numFmtId="164" fontId="4" fillId="2" borderId="0" xfId="1" applyNumberFormat="1" applyFont="1" applyFill="1" applyAlignment="1" applyProtection="1">
      <alignment horizontal="center" vertical="center"/>
      <protection locked="0"/>
    </xf>
    <xf numFmtId="1" fontId="4" fillId="2" borderId="4" xfId="1" applyNumberFormat="1" applyFont="1" applyFill="1" applyBorder="1" applyAlignment="1" applyProtection="1">
      <alignment horizontal="left" vertical="top" wrapText="1"/>
      <protection locked="0"/>
    </xf>
    <xf numFmtId="1" fontId="4" fillId="2" borderId="5" xfId="1" applyNumberFormat="1" applyFont="1" applyFill="1" applyBorder="1" applyAlignment="1" applyProtection="1">
      <alignment horizontal="left" vertical="top" wrapText="1"/>
      <protection locked="0"/>
    </xf>
    <xf numFmtId="1" fontId="4" fillId="2" borderId="5" xfId="1" applyNumberFormat="1" applyFont="1" applyFill="1" applyBorder="1" applyAlignment="1" applyProtection="1">
      <alignment horizontal="left" vertical="top"/>
      <protection locked="0"/>
    </xf>
    <xf numFmtId="1" fontId="2" fillId="2" borderId="9" xfId="1" applyNumberFormat="1" applyFont="1" applyFill="1" applyBorder="1" applyAlignment="1" applyProtection="1">
      <alignment horizontal="center" vertical="center" wrapText="1"/>
      <protection locked="0"/>
    </xf>
    <xf numFmtId="1" fontId="2" fillId="2" borderId="10" xfId="1" applyNumberFormat="1" applyFont="1" applyFill="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protection locked="0"/>
    </xf>
    <xf numFmtId="164" fontId="2" fillId="2" borderId="10" xfId="1" applyNumberFormat="1" applyFont="1" applyFill="1" applyBorder="1" applyAlignment="1" applyProtection="1">
      <alignment horizontal="center" vertical="center" wrapText="1"/>
      <protection locked="0"/>
    </xf>
    <xf numFmtId="49" fontId="2" fillId="2" borderId="10" xfId="1" applyNumberFormat="1" applyFont="1" applyFill="1" applyBorder="1" applyAlignment="1" applyProtection="1">
      <alignment horizontal="center" vertical="center" wrapText="1"/>
      <protection locked="0"/>
    </xf>
    <xf numFmtId="4" fontId="2" fillId="2" borderId="10" xfId="1" applyNumberFormat="1" applyFont="1" applyFill="1" applyBorder="1" applyAlignment="1" applyProtection="1">
      <alignment horizontal="center" vertical="center" wrapText="1"/>
      <protection locked="0"/>
    </xf>
    <xf numFmtId="4" fontId="2" fillId="2" borderId="11" xfId="1" applyNumberFormat="1" applyFont="1" applyFill="1" applyBorder="1" applyAlignment="1" applyProtection="1">
      <alignment horizontal="center" vertical="center" wrapText="1"/>
      <protection locked="0"/>
    </xf>
    <xf numFmtId="4" fontId="2" fillId="0" borderId="9" xfId="1" applyNumberFormat="1" applyFont="1" applyBorder="1" applyAlignment="1" applyProtection="1">
      <alignment horizontal="center" vertical="center" wrapText="1"/>
      <protection locked="0"/>
    </xf>
    <xf numFmtId="4" fontId="2" fillId="2" borderId="3" xfId="1" applyNumberFormat="1" applyFont="1" applyFill="1" applyBorder="1" applyAlignment="1" applyProtection="1">
      <alignment horizontal="center" vertical="center" wrapText="1"/>
      <protection locked="0"/>
    </xf>
    <xf numFmtId="1" fontId="2" fillId="2" borderId="4" xfId="1" applyNumberFormat="1" applyFont="1" applyFill="1" applyBorder="1" applyAlignment="1" applyProtection="1">
      <alignment horizontal="center" vertical="center" wrapText="1"/>
      <protection locked="0"/>
    </xf>
    <xf numFmtId="0" fontId="2" fillId="2" borderId="13" xfId="1" applyFont="1" applyFill="1" applyBorder="1" applyAlignment="1" applyProtection="1">
      <alignment horizontal="center" vertical="center" wrapText="1"/>
      <protection locked="0"/>
    </xf>
    <xf numFmtId="164" fontId="2" fillId="2" borderId="13" xfId="1" applyNumberFormat="1" applyFont="1" applyFill="1" applyBorder="1" applyAlignment="1" applyProtection="1">
      <alignment horizontal="center" vertical="center" wrapText="1"/>
      <protection locked="0"/>
    </xf>
    <xf numFmtId="49" fontId="2" fillId="2" borderId="13" xfId="1" applyNumberFormat="1" applyFont="1" applyFill="1" applyBorder="1" applyAlignment="1" applyProtection="1">
      <alignment horizontal="center" vertical="center" wrapText="1"/>
      <protection locked="0"/>
    </xf>
    <xf numFmtId="4" fontId="2" fillId="2" borderId="13" xfId="1" applyNumberFormat="1" applyFont="1" applyFill="1" applyBorder="1" applyAlignment="1" applyProtection="1">
      <alignment horizontal="center" vertical="center" wrapText="1"/>
      <protection locked="0"/>
    </xf>
    <xf numFmtId="4" fontId="2" fillId="2" borderId="14" xfId="1" applyNumberFormat="1" applyFont="1" applyFill="1" applyBorder="1" applyAlignment="1" applyProtection="1">
      <alignment horizontal="center" vertical="center" wrapText="1"/>
      <protection locked="0"/>
    </xf>
    <xf numFmtId="4" fontId="2" fillId="0" borderId="15" xfId="1" applyNumberFormat="1" applyFont="1" applyBorder="1" applyAlignment="1" applyProtection="1">
      <alignment horizontal="center" vertical="center" wrapText="1"/>
      <protection locked="0"/>
    </xf>
    <xf numFmtId="1" fontId="4" fillId="2" borderId="16" xfId="1" applyNumberFormat="1" applyFont="1" applyFill="1" applyBorder="1" applyAlignment="1" applyProtection="1">
      <alignment vertical="top" wrapText="1"/>
      <protection locked="0"/>
    </xf>
    <xf numFmtId="4" fontId="4" fillId="2" borderId="16" xfId="1" applyNumberFormat="1" applyFont="1" applyFill="1" applyBorder="1" applyAlignment="1" applyProtection="1">
      <alignment vertical="top" wrapText="1"/>
      <protection locked="0"/>
    </xf>
    <xf numFmtId="0" fontId="4" fillId="2" borderId="16" xfId="3" applyFont="1" applyFill="1" applyBorder="1" applyAlignment="1">
      <alignment wrapText="1"/>
    </xf>
    <xf numFmtId="4" fontId="4" fillId="2" borderId="16" xfId="1" applyNumberFormat="1" applyFont="1" applyFill="1" applyBorder="1" applyAlignment="1" applyProtection="1">
      <alignment horizontal="center" vertical="center"/>
      <protection locked="0"/>
    </xf>
    <xf numFmtId="3" fontId="4" fillId="2" borderId="16" xfId="1" applyNumberFormat="1" applyFont="1" applyFill="1" applyBorder="1" applyAlignment="1" applyProtection="1">
      <alignment horizontal="center" vertical="center"/>
      <protection locked="0"/>
    </xf>
    <xf numFmtId="3" fontId="4" fillId="2" borderId="16" xfId="1" applyNumberFormat="1" applyFont="1" applyFill="1" applyBorder="1" applyAlignment="1" applyProtection="1">
      <alignment horizontal="center" vertical="center" wrapText="1"/>
      <protection locked="0"/>
    </xf>
    <xf numFmtId="4" fontId="4" fillId="2" borderId="16" xfId="1" applyNumberFormat="1" applyFont="1" applyFill="1" applyBorder="1" applyAlignment="1" applyProtection="1">
      <alignment horizontal="center" vertical="center" wrapText="1"/>
      <protection locked="0"/>
    </xf>
    <xf numFmtId="4" fontId="4" fillId="2" borderId="17" xfId="1" applyNumberFormat="1" applyFont="1" applyFill="1" applyBorder="1" applyAlignment="1" applyProtection="1">
      <alignment horizontal="center" vertical="center" wrapText="1"/>
      <protection locked="0"/>
    </xf>
    <xf numFmtId="4" fontId="4" fillId="2" borderId="18" xfId="1" applyNumberFormat="1" applyFont="1" applyFill="1" applyBorder="1" applyAlignment="1" applyProtection="1">
      <alignment horizontal="center" vertical="center" wrapText="1"/>
      <protection locked="0"/>
    </xf>
    <xf numFmtId="4" fontId="4" fillId="2" borderId="16" xfId="1" applyNumberFormat="1" applyFont="1" applyFill="1" applyBorder="1" applyAlignment="1" applyProtection="1">
      <alignment horizontal="left" vertical="top" wrapText="1"/>
      <protection locked="0"/>
    </xf>
    <xf numFmtId="1" fontId="4" fillId="2" borderId="12" xfId="1" applyNumberFormat="1" applyFont="1" applyFill="1" applyBorder="1" applyAlignment="1" applyProtection="1">
      <alignment vertical="top" wrapText="1"/>
      <protection locked="0"/>
    </xf>
    <xf numFmtId="1" fontId="4" fillId="3" borderId="19" xfId="1" applyNumberFormat="1" applyFont="1" applyFill="1" applyBorder="1" applyAlignment="1" applyProtection="1">
      <alignment vertical="top" wrapText="1"/>
      <protection locked="0"/>
    </xf>
    <xf numFmtId="4" fontId="4" fillId="3" borderId="21" xfId="1" applyNumberFormat="1" applyFont="1" applyFill="1" applyBorder="1" applyAlignment="1" applyProtection="1">
      <alignment vertical="top" wrapText="1"/>
      <protection locked="0"/>
    </xf>
    <xf numFmtId="4" fontId="4" fillId="3" borderId="21" xfId="1" applyNumberFormat="1" applyFont="1" applyFill="1" applyBorder="1" applyAlignment="1" applyProtection="1">
      <alignment horizontal="left" vertical="top" wrapText="1"/>
      <protection locked="0"/>
    </xf>
    <xf numFmtId="4" fontId="4" fillId="3" borderId="21" xfId="1" applyNumberFormat="1" applyFont="1" applyFill="1" applyBorder="1" applyAlignment="1" applyProtection="1">
      <alignment horizontal="center" vertical="center"/>
      <protection locked="0"/>
    </xf>
    <xf numFmtId="3" fontId="4" fillId="3" borderId="21" xfId="1" applyNumberFormat="1" applyFont="1" applyFill="1" applyBorder="1" applyAlignment="1" applyProtection="1">
      <alignment horizontal="center" vertical="center"/>
      <protection locked="0"/>
    </xf>
    <xf numFmtId="3" fontId="4" fillId="3" borderId="21" xfId="1" applyNumberFormat="1" applyFont="1" applyFill="1" applyBorder="1" applyAlignment="1" applyProtection="1">
      <alignment horizontal="center" vertical="center" wrapText="1"/>
      <protection locked="0"/>
    </xf>
    <xf numFmtId="4" fontId="4" fillId="3" borderId="21" xfId="1" applyNumberFormat="1" applyFont="1" applyFill="1" applyBorder="1" applyAlignment="1" applyProtection="1">
      <alignment horizontal="center" vertical="center" wrapText="1"/>
      <protection locked="0"/>
    </xf>
    <xf numFmtId="4" fontId="4" fillId="3" borderId="22" xfId="1" applyNumberFormat="1" applyFont="1" applyFill="1" applyBorder="1" applyAlignment="1" applyProtection="1">
      <alignment horizontal="center" vertical="center" wrapText="1"/>
      <protection locked="0"/>
    </xf>
    <xf numFmtId="4" fontId="4" fillId="3" borderId="23" xfId="1" applyNumberFormat="1" applyFont="1" applyFill="1" applyBorder="1" applyAlignment="1" applyProtection="1">
      <alignment horizontal="center" vertical="center" wrapText="1"/>
      <protection locked="0"/>
    </xf>
    <xf numFmtId="1" fontId="4" fillId="2" borderId="13" xfId="1" applyNumberFormat="1" applyFont="1" applyFill="1" applyBorder="1" applyAlignment="1" applyProtection="1">
      <alignment horizontal="right" vertical="top" wrapText="1"/>
      <protection locked="0"/>
    </xf>
    <xf numFmtId="1" fontId="2" fillId="2" borderId="13" xfId="1" applyNumberFormat="1" applyFont="1" applyFill="1" applyBorder="1" applyAlignment="1" applyProtection="1">
      <alignment horizontal="center" vertical="top" wrapText="1"/>
      <protection locked="0"/>
    </xf>
    <xf numFmtId="1" fontId="2" fillId="2" borderId="4" xfId="1" applyNumberFormat="1" applyFont="1" applyFill="1" applyBorder="1" applyAlignment="1" applyProtection="1">
      <alignment horizontal="right" vertical="top" wrapText="1"/>
      <protection locked="0"/>
    </xf>
    <xf numFmtId="1" fontId="2" fillId="2" borderId="24" xfId="1" applyNumberFormat="1" applyFont="1" applyFill="1" applyBorder="1" applyAlignment="1" applyProtection="1">
      <alignment horizontal="center" vertical="top" wrapText="1"/>
      <protection locked="0"/>
    </xf>
    <xf numFmtId="4" fontId="2" fillId="2" borderId="6" xfId="1" applyNumberFormat="1" applyFont="1" applyFill="1" applyBorder="1" applyAlignment="1" applyProtection="1">
      <alignment horizontal="center" vertical="top" wrapText="1"/>
      <protection locked="0"/>
    </xf>
    <xf numFmtId="4" fontId="2" fillId="2" borderId="24" xfId="1" applyNumberFormat="1" applyFont="1" applyFill="1" applyBorder="1" applyAlignment="1" applyProtection="1">
      <alignment horizontal="center" vertical="top" wrapText="1"/>
      <protection locked="0"/>
    </xf>
    <xf numFmtId="4" fontId="2" fillId="2" borderId="5" xfId="1" applyNumberFormat="1" applyFont="1" applyFill="1" applyBorder="1" applyAlignment="1" applyProtection="1">
      <alignment horizontal="center" vertical="top" wrapText="1"/>
      <protection locked="0"/>
    </xf>
    <xf numFmtId="4" fontId="2" fillId="3" borderId="7" xfId="1" applyNumberFormat="1" applyFont="1" applyFill="1" applyBorder="1" applyAlignment="1" applyProtection="1">
      <alignment horizontal="center" vertical="top" wrapText="1"/>
      <protection locked="0"/>
    </xf>
    <xf numFmtId="49" fontId="4" fillId="0" borderId="0" xfId="1" applyNumberFormat="1" applyFont="1" applyAlignment="1" applyProtection="1">
      <alignment horizontal="left"/>
      <protection locked="0"/>
    </xf>
    <xf numFmtId="1" fontId="2" fillId="0" borderId="0" xfId="1" applyNumberFormat="1" applyFont="1" applyAlignment="1" applyProtection="1">
      <alignment vertical="center"/>
      <protection locked="0"/>
    </xf>
    <xf numFmtId="49" fontId="4" fillId="0" borderId="16" xfId="1" applyNumberFormat="1" applyFont="1" applyBorder="1" applyAlignment="1" applyProtection="1">
      <alignment horizontal="left"/>
      <protection locked="0"/>
    </xf>
    <xf numFmtId="49" fontId="4" fillId="0" borderId="18" xfId="1" applyNumberFormat="1" applyFont="1" applyBorder="1" applyAlignment="1" applyProtection="1">
      <alignment horizontal="left"/>
      <protection locked="0"/>
    </xf>
    <xf numFmtId="49" fontId="4" fillId="3" borderId="18" xfId="1" applyNumberFormat="1" applyFont="1" applyFill="1" applyBorder="1" applyAlignment="1" applyProtection="1">
      <alignment horizontal="left"/>
      <protection locked="0"/>
    </xf>
    <xf numFmtId="1" fontId="4" fillId="2" borderId="0" xfId="1" applyNumberFormat="1" applyFont="1" applyFill="1" applyAlignment="1" applyProtection="1">
      <alignment horizontal="center" vertical="top"/>
      <protection locked="0"/>
    </xf>
    <xf numFmtId="49" fontId="4" fillId="2" borderId="0" xfId="1" applyNumberFormat="1" applyFont="1" applyFill="1" applyAlignment="1" applyProtection="1">
      <alignment horizontal="left"/>
      <protection locked="0"/>
    </xf>
    <xf numFmtId="49" fontId="4" fillId="2" borderId="0" xfId="1" applyNumberFormat="1" applyFont="1" applyFill="1" applyAlignment="1" applyProtection="1">
      <alignment horizontal="center" vertical="center" wrapText="1"/>
      <protection locked="0"/>
    </xf>
    <xf numFmtId="1" fontId="2" fillId="2" borderId="0" xfId="1" applyNumberFormat="1" applyFont="1" applyFill="1" applyAlignment="1" applyProtection="1">
      <alignment horizontal="center" vertical="center"/>
      <protection locked="0"/>
    </xf>
    <xf numFmtId="1" fontId="4" fillId="2" borderId="1" xfId="1" applyNumberFormat="1" applyFont="1" applyFill="1" applyBorder="1" applyAlignment="1" applyProtection="1">
      <alignment horizontal="left" vertical="top" wrapText="1"/>
      <protection locked="0"/>
    </xf>
    <xf numFmtId="1" fontId="4" fillId="2" borderId="2" xfId="1" applyNumberFormat="1" applyFont="1" applyFill="1" applyBorder="1" applyAlignment="1" applyProtection="1">
      <alignment horizontal="left" vertical="top" wrapText="1"/>
      <protection locked="0"/>
    </xf>
    <xf numFmtId="1" fontId="4" fillId="2" borderId="3" xfId="1" applyNumberFormat="1" applyFont="1" applyFill="1" applyBorder="1" applyAlignment="1" applyProtection="1">
      <alignment horizontal="left" vertical="top" wrapText="1"/>
      <protection locked="0"/>
    </xf>
    <xf numFmtId="0" fontId="5" fillId="0" borderId="6" xfId="2" applyFont="1" applyBorder="1" applyAlignment="1">
      <alignment horizontal="center"/>
    </xf>
    <xf numFmtId="0" fontId="5" fillId="0" borderId="7" xfId="2" applyFont="1" applyBorder="1" applyAlignment="1">
      <alignment horizontal="center"/>
    </xf>
    <xf numFmtId="0" fontId="5" fillId="0" borderId="8" xfId="2" applyFont="1" applyBorder="1" applyAlignment="1">
      <alignment horizontal="center"/>
    </xf>
    <xf numFmtId="4" fontId="7" fillId="2" borderId="16" xfId="1" applyNumberFormat="1" applyFont="1" applyFill="1" applyBorder="1" applyAlignment="1" applyProtection="1">
      <alignment vertical="top" wrapText="1"/>
      <protection locked="0"/>
    </xf>
  </cellXfs>
  <cellStyles count="4">
    <cellStyle name="Hyperlink" xfId="3" builtinId="8"/>
    <cellStyle name="Normal" xfId="0" builtinId="0"/>
    <cellStyle name="Normal 60" xfId="2" xr:uid="{62F4A78B-33F7-45E2-B2D4-5C27F9D828A3}"/>
    <cellStyle name="Normal 63" xfId="1" xr:uid="{938C21BA-F363-445D-A4AC-238A3D2EC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FarmacijosVeiklosSkyriausDokumentai\FVS%20vykdomi%20pirkimai\EcoCost\Importo%20failai\Importas_Eksportas\Ecocost_2025\Pakartotiniai_2025\11327_9824_Neurochirigija\Naujas%20po%2011327\TS_Tarpslanksteliniai%20implantai_11618.xlsx" TargetMode="External"/><Relationship Id="rId1" Type="http://schemas.openxmlformats.org/officeDocument/2006/relationships/externalLinkPath" Target="TS_Tarpslanksteliniai%20implantai_11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327 (2)"/>
      <sheetName val="TS_nauja"/>
      <sheetName val="Sheet2"/>
      <sheetName val="Kainos 2025"/>
      <sheetName val="9824 1 p.d."/>
    </sheetNames>
    <sheetDataSet>
      <sheetData sheetId="0" refreshError="1"/>
      <sheetData sheetId="1" refreshError="1"/>
      <sheetData sheetId="2" refreshError="1"/>
      <sheetData sheetId="3">
        <row r="3">
          <cell r="D3">
            <v>80</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8E90-7952-4219-AC2A-E34F74E6384A}">
  <dimension ref="A1:S17"/>
  <sheetViews>
    <sheetView tabSelected="1" topLeftCell="A10" zoomScaleNormal="100" workbookViewId="0">
      <selection activeCell="D12" sqref="D12"/>
    </sheetView>
  </sheetViews>
  <sheetFormatPr defaultRowHeight="15" x14ac:dyDescent="0.25"/>
  <cols>
    <col min="1" max="2" width="11" customWidth="1"/>
    <col min="3" max="3" width="28.7109375" customWidth="1"/>
    <col min="4" max="4" width="16.5703125" customWidth="1"/>
    <col min="5" max="5" width="56.42578125" customWidth="1"/>
    <col min="6" max="6" width="12.7109375" customWidth="1"/>
    <col min="7" max="7" width="15" customWidth="1"/>
    <col min="8" max="8" width="13.5703125" customWidth="1"/>
    <col min="10" max="10" width="15.85546875" customWidth="1"/>
    <col min="11" max="11" width="14" customWidth="1"/>
    <col min="12" max="12" width="12" customWidth="1"/>
    <col min="13" max="13" width="10.7109375" customWidth="1"/>
    <col min="15" max="15" width="10.5703125" customWidth="1"/>
    <col min="16" max="16" width="19" customWidth="1"/>
    <col min="17" max="17" width="15.140625" customWidth="1"/>
    <col min="18" max="18" width="16.28515625" customWidth="1"/>
    <col min="19" max="19" width="18.42578125" customWidth="1"/>
  </cols>
  <sheetData>
    <row r="1" spans="1:19" ht="15.75" x14ac:dyDescent="0.25">
      <c r="A1" s="5" t="s">
        <v>0</v>
      </c>
      <c r="B1" s="6"/>
      <c r="C1" s="7"/>
      <c r="D1" s="7"/>
      <c r="E1" s="8"/>
      <c r="F1" s="9"/>
      <c r="G1" s="10"/>
      <c r="H1" s="11"/>
      <c r="I1" s="10"/>
      <c r="J1" s="66"/>
      <c r="K1" s="66"/>
      <c r="L1" s="66"/>
      <c r="M1" s="59"/>
      <c r="N1" s="59"/>
      <c r="O1" s="59"/>
      <c r="P1" s="59"/>
      <c r="Q1" s="59"/>
      <c r="R1" s="59"/>
      <c r="S1" s="59"/>
    </row>
    <row r="2" spans="1:19" ht="15.75" x14ac:dyDescent="0.25">
      <c r="A2" s="67" t="s">
        <v>1</v>
      </c>
      <c r="B2" s="67"/>
      <c r="C2" s="67"/>
      <c r="D2" s="67"/>
      <c r="E2" s="67"/>
      <c r="F2" s="67"/>
      <c r="G2" s="67"/>
      <c r="H2" s="67"/>
      <c r="I2" s="67"/>
      <c r="J2" s="67"/>
      <c r="K2" s="67"/>
      <c r="L2" s="67"/>
      <c r="M2" s="59"/>
      <c r="N2" s="59"/>
      <c r="O2" s="59"/>
      <c r="P2" s="59"/>
      <c r="Q2" s="59"/>
      <c r="R2" s="59"/>
      <c r="S2" s="59"/>
    </row>
    <row r="3" spans="1:19" ht="15.75" x14ac:dyDescent="0.25">
      <c r="A3" s="67" t="s">
        <v>2</v>
      </c>
      <c r="B3" s="67"/>
      <c r="C3" s="67"/>
      <c r="D3" s="67"/>
      <c r="E3" s="67"/>
      <c r="F3" s="67"/>
      <c r="G3" s="67"/>
      <c r="H3" s="67"/>
      <c r="I3" s="67"/>
      <c r="J3" s="67"/>
      <c r="K3" s="67"/>
      <c r="L3" s="67"/>
      <c r="M3" s="60"/>
      <c r="N3" s="60"/>
      <c r="O3" s="59"/>
      <c r="P3" s="59"/>
      <c r="Q3" s="59"/>
      <c r="R3" s="59"/>
      <c r="S3" s="59"/>
    </row>
    <row r="4" spans="1:19" ht="180.75" customHeight="1" x14ac:dyDescent="0.25">
      <c r="A4" s="68" t="s">
        <v>3</v>
      </c>
      <c r="B4" s="69"/>
      <c r="C4" s="69"/>
      <c r="D4" s="69"/>
      <c r="E4" s="69"/>
      <c r="F4" s="69"/>
      <c r="G4" s="69"/>
      <c r="H4" s="69"/>
      <c r="I4" s="69"/>
      <c r="J4" s="69"/>
      <c r="K4" s="69"/>
      <c r="L4" s="69"/>
      <c r="M4" s="69"/>
      <c r="N4" s="69"/>
      <c r="O4" s="69"/>
      <c r="P4" s="69"/>
      <c r="Q4" s="69"/>
      <c r="R4" s="70"/>
      <c r="S4" s="59"/>
    </row>
    <row r="5" spans="1:19" ht="16.5" thickBot="1" x14ac:dyDescent="0.3">
      <c r="A5" s="12"/>
      <c r="B5" s="13"/>
      <c r="C5" s="14"/>
      <c r="D5" s="14"/>
      <c r="E5" s="14"/>
      <c r="F5" s="14"/>
      <c r="G5" s="14"/>
      <c r="H5" s="14"/>
      <c r="I5" s="14"/>
      <c r="J5" s="14"/>
      <c r="K5" s="14"/>
      <c r="L5" s="14"/>
      <c r="M5" s="59"/>
      <c r="N5" s="59"/>
      <c r="O5" s="59"/>
      <c r="P5" s="59"/>
      <c r="Q5" s="59"/>
      <c r="R5" s="59"/>
      <c r="S5" s="59"/>
    </row>
    <row r="6" spans="1:19" ht="16.5" thickBot="1" x14ac:dyDescent="0.3">
      <c r="A6" s="71" t="s">
        <v>4</v>
      </c>
      <c r="B6" s="72"/>
      <c r="C6" s="72"/>
      <c r="D6" s="72"/>
      <c r="E6" s="72"/>
      <c r="F6" s="72"/>
      <c r="G6" s="72"/>
      <c r="H6" s="72"/>
      <c r="I6" s="72"/>
      <c r="J6" s="72"/>
      <c r="K6" s="72"/>
      <c r="L6" s="71" t="s">
        <v>5</v>
      </c>
      <c r="M6" s="72"/>
      <c r="N6" s="72"/>
      <c r="O6" s="72"/>
      <c r="P6" s="72"/>
      <c r="Q6" s="72"/>
      <c r="R6" s="73"/>
      <c r="S6" s="59"/>
    </row>
    <row r="7" spans="1:19" ht="150.75" customHeight="1" x14ac:dyDescent="0.25">
      <c r="A7" s="15" t="s">
        <v>6</v>
      </c>
      <c r="B7" s="16" t="s">
        <v>6</v>
      </c>
      <c r="C7" s="17" t="s">
        <v>7</v>
      </c>
      <c r="D7" s="17" t="s">
        <v>8</v>
      </c>
      <c r="E7" s="17" t="s">
        <v>9</v>
      </c>
      <c r="F7" s="17" t="s">
        <v>10</v>
      </c>
      <c r="G7" s="17" t="s">
        <v>11</v>
      </c>
      <c r="H7" s="18" t="s">
        <v>12</v>
      </c>
      <c r="I7" s="19" t="s">
        <v>13</v>
      </c>
      <c r="J7" s="20" t="s">
        <v>14</v>
      </c>
      <c r="K7" s="21" t="s">
        <v>15</v>
      </c>
      <c r="L7" s="22" t="s">
        <v>16</v>
      </c>
      <c r="M7" s="20" t="s">
        <v>14</v>
      </c>
      <c r="N7" s="20" t="s">
        <v>13</v>
      </c>
      <c r="O7" s="20" t="s">
        <v>15</v>
      </c>
      <c r="P7" s="20" t="s">
        <v>17</v>
      </c>
      <c r="Q7" s="20" t="s">
        <v>18</v>
      </c>
      <c r="R7" s="21" t="s">
        <v>19</v>
      </c>
      <c r="S7" s="23" t="s">
        <v>20</v>
      </c>
    </row>
    <row r="8" spans="1:19" ht="48" customHeight="1" x14ac:dyDescent="0.25">
      <c r="A8" s="1">
        <v>1</v>
      </c>
      <c r="B8" s="24"/>
      <c r="C8" s="25" t="s">
        <v>21</v>
      </c>
      <c r="D8" s="25" t="s">
        <v>22</v>
      </c>
      <c r="E8" s="25"/>
      <c r="F8" s="25"/>
      <c r="G8" s="25"/>
      <c r="H8" s="26"/>
      <c r="I8" s="27"/>
      <c r="J8" s="28"/>
      <c r="K8" s="29"/>
      <c r="L8" s="30"/>
      <c r="M8" s="28"/>
      <c r="N8" s="28"/>
      <c r="O8" s="28"/>
      <c r="P8" s="28"/>
      <c r="Q8" s="28"/>
      <c r="R8" s="29"/>
      <c r="S8" s="23"/>
    </row>
    <row r="9" spans="1:19" ht="185.25" customHeight="1" x14ac:dyDescent="0.25">
      <c r="A9" s="61"/>
      <c r="B9" s="31" t="s">
        <v>23</v>
      </c>
      <c r="C9" s="32" t="s">
        <v>24</v>
      </c>
      <c r="D9" s="32"/>
      <c r="E9" s="33" t="s">
        <v>25</v>
      </c>
      <c r="F9" s="34" t="s">
        <v>26</v>
      </c>
      <c r="G9" s="35">
        <f>+'[1]Kainos 2025'!D3</f>
        <v>80</v>
      </c>
      <c r="H9" s="34">
        <v>560</v>
      </c>
      <c r="I9" s="36">
        <v>5</v>
      </c>
      <c r="J9" s="37">
        <f t="shared" ref="J9:J15" si="0">+G9*H9</f>
        <v>44800</v>
      </c>
      <c r="K9" s="38">
        <f>+J9*(1+I9/100)</f>
        <v>47040</v>
      </c>
      <c r="L9" s="39"/>
      <c r="M9" s="37">
        <f>+L9*G9</f>
        <v>0</v>
      </c>
      <c r="N9" s="37"/>
      <c r="O9" s="37">
        <f>+M9*(1+N9/100)</f>
        <v>0</v>
      </c>
      <c r="P9" s="37"/>
      <c r="Q9" s="37"/>
      <c r="R9" s="38"/>
      <c r="S9" s="62"/>
    </row>
    <row r="10" spans="1:19" ht="244.5" customHeight="1" x14ac:dyDescent="0.25">
      <c r="A10" s="61"/>
      <c r="B10" s="31" t="s">
        <v>27</v>
      </c>
      <c r="C10" s="32" t="s">
        <v>28</v>
      </c>
      <c r="D10" s="32"/>
      <c r="E10" s="40" t="s">
        <v>29</v>
      </c>
      <c r="F10" s="34" t="s">
        <v>26</v>
      </c>
      <c r="G10" s="35">
        <v>120</v>
      </c>
      <c r="H10" s="34">
        <v>980</v>
      </c>
      <c r="I10" s="36">
        <v>5</v>
      </c>
      <c r="J10" s="37">
        <f t="shared" si="0"/>
        <v>117600</v>
      </c>
      <c r="K10" s="38">
        <f t="shared" ref="K10:K15" si="1">+J10*(1+I10/100)</f>
        <v>123480</v>
      </c>
      <c r="L10" s="39"/>
      <c r="M10" s="37">
        <f t="shared" ref="M10:M15" si="2">+L10*G10</f>
        <v>0</v>
      </c>
      <c r="N10" s="37"/>
      <c r="O10" s="37">
        <f t="shared" ref="O10:O15" si="3">+M10*(1+N10/100)</f>
        <v>0</v>
      </c>
      <c r="P10" s="37"/>
      <c r="Q10" s="37"/>
      <c r="R10" s="38"/>
      <c r="S10" s="62"/>
    </row>
    <row r="11" spans="1:19" ht="47.25" x14ac:dyDescent="0.25">
      <c r="A11" s="2" t="s">
        <v>30</v>
      </c>
      <c r="B11" s="31"/>
      <c r="C11" s="3" t="s">
        <v>31</v>
      </c>
      <c r="D11" s="74" t="s">
        <v>22</v>
      </c>
      <c r="E11" s="40"/>
      <c r="F11" s="34"/>
      <c r="G11" s="35"/>
      <c r="H11" s="34"/>
      <c r="I11" s="36"/>
      <c r="J11" s="37"/>
      <c r="K11" s="38"/>
      <c r="L11" s="39"/>
      <c r="M11" s="37"/>
      <c r="N11" s="37"/>
      <c r="O11" s="37"/>
      <c r="P11" s="37"/>
      <c r="Q11" s="37"/>
      <c r="R11" s="38"/>
      <c r="S11" s="62"/>
    </row>
    <row r="12" spans="1:19" ht="168" customHeight="1" x14ac:dyDescent="0.25">
      <c r="A12" s="41"/>
      <c r="B12" s="31" t="s">
        <v>32</v>
      </c>
      <c r="C12" s="32" t="s">
        <v>33</v>
      </c>
      <c r="D12" s="32"/>
      <c r="E12" s="40" t="s">
        <v>34</v>
      </c>
      <c r="F12" s="34" t="s">
        <v>26</v>
      </c>
      <c r="G12" s="35">
        <v>40</v>
      </c>
      <c r="H12" s="34">
        <v>550</v>
      </c>
      <c r="I12" s="36">
        <v>5</v>
      </c>
      <c r="J12" s="37">
        <f t="shared" si="0"/>
        <v>22000</v>
      </c>
      <c r="K12" s="38">
        <f t="shared" si="1"/>
        <v>23100</v>
      </c>
      <c r="L12" s="39"/>
      <c r="M12" s="37">
        <f t="shared" si="2"/>
        <v>0</v>
      </c>
      <c r="N12" s="37"/>
      <c r="O12" s="37">
        <f t="shared" si="3"/>
        <v>0</v>
      </c>
      <c r="P12" s="37"/>
      <c r="Q12" s="37"/>
      <c r="R12" s="38"/>
      <c r="S12" s="62"/>
    </row>
    <row r="13" spans="1:19" ht="168" customHeight="1" x14ac:dyDescent="0.25">
      <c r="A13" s="41"/>
      <c r="B13" s="31" t="s">
        <v>35</v>
      </c>
      <c r="C13" s="32" t="s">
        <v>36</v>
      </c>
      <c r="D13" s="32"/>
      <c r="E13" s="40" t="s">
        <v>37</v>
      </c>
      <c r="F13" s="34" t="s">
        <v>26</v>
      </c>
      <c r="G13" s="35">
        <v>160</v>
      </c>
      <c r="H13" s="34">
        <v>610</v>
      </c>
      <c r="I13" s="36">
        <v>5</v>
      </c>
      <c r="J13" s="37">
        <f t="shared" si="0"/>
        <v>97600</v>
      </c>
      <c r="K13" s="38">
        <f t="shared" si="1"/>
        <v>102480</v>
      </c>
      <c r="L13" s="39"/>
      <c r="M13" s="37">
        <f t="shared" si="2"/>
        <v>0</v>
      </c>
      <c r="N13" s="37"/>
      <c r="O13" s="37">
        <f t="shared" si="3"/>
        <v>0</v>
      </c>
      <c r="P13" s="37"/>
      <c r="Q13" s="37"/>
      <c r="R13" s="38"/>
      <c r="S13" s="62"/>
    </row>
    <row r="14" spans="1:19" ht="125.25" customHeight="1" x14ac:dyDescent="0.25">
      <c r="A14" s="41"/>
      <c r="B14" s="31" t="s">
        <v>38</v>
      </c>
      <c r="C14" s="32" t="s">
        <v>39</v>
      </c>
      <c r="D14" s="32"/>
      <c r="E14" s="40" t="s">
        <v>40</v>
      </c>
      <c r="F14" s="34" t="s">
        <v>26</v>
      </c>
      <c r="G14" s="35">
        <v>60</v>
      </c>
      <c r="H14" s="34">
        <v>630</v>
      </c>
      <c r="I14" s="36">
        <v>5</v>
      </c>
      <c r="J14" s="37">
        <f t="shared" si="0"/>
        <v>37800</v>
      </c>
      <c r="K14" s="38">
        <f t="shared" si="1"/>
        <v>39690</v>
      </c>
      <c r="L14" s="39"/>
      <c r="M14" s="37">
        <f t="shared" si="2"/>
        <v>0</v>
      </c>
      <c r="N14" s="37"/>
      <c r="O14" s="37">
        <f t="shared" si="3"/>
        <v>0</v>
      </c>
      <c r="P14" s="37"/>
      <c r="Q14" s="37"/>
      <c r="R14" s="38"/>
      <c r="S14" s="62"/>
    </row>
    <row r="15" spans="1:19" ht="182.25" customHeight="1" x14ac:dyDescent="0.25">
      <c r="A15" s="59"/>
      <c r="B15" s="31" t="s">
        <v>41</v>
      </c>
      <c r="C15" s="32" t="s">
        <v>42</v>
      </c>
      <c r="D15" s="32"/>
      <c r="E15" s="40" t="s">
        <v>43</v>
      </c>
      <c r="F15" s="34" t="s">
        <v>26</v>
      </c>
      <c r="G15" s="35">
        <v>40</v>
      </c>
      <c r="H15" s="34">
        <v>1500</v>
      </c>
      <c r="I15" s="36">
        <v>5</v>
      </c>
      <c r="J15" s="37">
        <f t="shared" si="0"/>
        <v>60000</v>
      </c>
      <c r="K15" s="38">
        <f t="shared" si="1"/>
        <v>63000</v>
      </c>
      <c r="L15" s="39"/>
      <c r="M15" s="37">
        <f t="shared" si="2"/>
        <v>0</v>
      </c>
      <c r="N15" s="37"/>
      <c r="O15" s="37">
        <f t="shared" si="3"/>
        <v>0</v>
      </c>
      <c r="P15" s="37"/>
      <c r="Q15" s="37"/>
      <c r="R15" s="38"/>
      <c r="S15" s="62"/>
    </row>
    <row r="16" spans="1:19" ht="110.25" customHeight="1" thickBot="1" x14ac:dyDescent="0.3">
      <c r="A16" s="42"/>
      <c r="B16" s="4"/>
      <c r="C16" s="43" t="s">
        <v>44</v>
      </c>
      <c r="D16" s="43"/>
      <c r="E16" s="44" t="s">
        <v>46</v>
      </c>
      <c r="F16" s="45"/>
      <c r="G16" s="46"/>
      <c r="H16" s="45"/>
      <c r="I16" s="47"/>
      <c r="J16" s="48"/>
      <c r="K16" s="49"/>
      <c r="L16" s="50"/>
      <c r="M16" s="48"/>
      <c r="N16" s="48"/>
      <c r="O16" s="48"/>
      <c r="P16" s="48"/>
      <c r="Q16" s="48"/>
      <c r="R16" s="49"/>
      <c r="S16" s="63"/>
    </row>
    <row r="17" spans="1:19" ht="16.5" thickBot="1" x14ac:dyDescent="0.3">
      <c r="A17" s="64"/>
      <c r="B17" s="64"/>
      <c r="C17" s="7"/>
      <c r="D17" s="7"/>
      <c r="E17" s="65"/>
      <c r="F17" s="51"/>
      <c r="G17" s="52">
        <f>SUM(G9:G15)</f>
        <v>500</v>
      </c>
      <c r="H17" s="53"/>
      <c r="I17" s="54" t="s">
        <v>45</v>
      </c>
      <c r="J17" s="55">
        <f>SUM(J9:J15)</f>
        <v>379800</v>
      </c>
      <c r="K17" s="56">
        <f>SUM(K9:K15)</f>
        <v>398790</v>
      </c>
      <c r="L17" s="57" t="s">
        <v>45</v>
      </c>
      <c r="M17" s="56">
        <f>SUM(M9:M16)</f>
        <v>0</v>
      </c>
      <c r="N17" s="58"/>
      <c r="O17" s="56">
        <f>SUM(O9:O16)</f>
        <v>0</v>
      </c>
      <c r="P17" s="59"/>
      <c r="Q17" s="59"/>
      <c r="R17" s="59"/>
      <c r="S17" s="59"/>
    </row>
  </sheetData>
  <mergeCells count="6">
    <mergeCell ref="J1:L1"/>
    <mergeCell ref="A2:L2"/>
    <mergeCell ref="A3:L3"/>
    <mergeCell ref="A4:R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11618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Jablonskienė</dc:creator>
  <cp:lastModifiedBy>Danguolė Jablonskienė</cp:lastModifiedBy>
  <dcterms:created xsi:type="dcterms:W3CDTF">2025-12-09T07:18:39Z</dcterms:created>
  <dcterms:modified xsi:type="dcterms:W3CDTF">2025-12-09T08:39:33Z</dcterms:modified>
</cp:coreProperties>
</file>