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2. SUPAPRASTINTI konkursai\Įvairios medicinos priemonės. Pirkimo Nr. 2468-3\CVP IS\"/>
    </mc:Choice>
  </mc:AlternateContent>
  <xr:revisionPtr revIDLastSave="0" documentId="13_ncr:1_{35B3AFED-E1F9-4AAD-9FCC-2E2222A0370B}"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5" i="1" l="1"/>
  <c r="F128" i="1"/>
  <c r="F115" i="1"/>
  <c r="F144" i="1" s="1"/>
  <c r="F145" i="1" s="1"/>
  <c r="F146" i="1" s="1"/>
  <c r="G105" i="1"/>
  <c r="F94" i="1"/>
  <c r="G104" i="1" s="1"/>
  <c r="G84" i="1"/>
  <c r="G83" i="1"/>
  <c r="F75" i="1"/>
  <c r="F83" i="1" s="1"/>
  <c r="F84" i="1" s="1"/>
  <c r="F85" i="1" s="1"/>
  <c r="G65" i="1"/>
  <c r="F55" i="1"/>
  <c r="G64" i="1" s="1"/>
  <c r="G45" i="1"/>
  <c r="G44" i="1"/>
  <c r="F37" i="1"/>
  <c r="F44" i="1" s="1"/>
  <c r="F45" i="1" s="1"/>
  <c r="F46" i="1" s="1"/>
  <c r="G21" i="1"/>
  <c r="F64" i="1" l="1"/>
  <c r="F65" i="1" s="1"/>
  <c r="F66" i="1" s="1"/>
  <c r="F104" i="1"/>
  <c r="F105" i="1" s="1"/>
  <c r="F106" i="1" s="1"/>
  <c r="G144" i="1"/>
</calcChain>
</file>

<file path=xl/sharedStrings.xml><?xml version="1.0" encoding="utf-8"?>
<sst xmlns="http://schemas.openxmlformats.org/spreadsheetml/2006/main" count="275" uniqueCount="193">
  <si>
    <t>PIRKIMO SĄLYGŲ PRIEDAS "PASIŪLYMO FORMA"</t>
  </si>
  <si>
    <t>ĮVAIRIOS MEDICINOS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</si>
  <si>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</si>
  <si>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</si>
  <si>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</si>
  <si>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</si>
  <si>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</si>
  <si>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</si>
  <si>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</si>
  <si>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</si>
  <si>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</si>
  <si>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</si>
  <si>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</si>
  <si>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</si>
  <si>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</si>
  <si>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</si>
  <si>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</si>
  <si>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</si>
  <si>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</si>
  <si>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</si>
  <si>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</si>
  <si>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</si>
  <si>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</si>
  <si>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</si>
  <si>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</si>
  <si>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</si>
  <si>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</si>
  <si>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INKOPIŽAMA ILGOMIS RANKOVĖMIS </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</si>
  <si>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</si>
  <si>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</si>
  <si>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</si>
  <si>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</si>
  <si>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</si>
  <si>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</si>
  <si>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</si>
  <si>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</si>
  <si>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</si>
  <si>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</si>
  <si>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</si>
  <si>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 xml:space="preserve">Inkopižama ilgomis rankovėmis </t>
  </si>
  <si>
    <t>1.1.</t>
  </si>
  <si>
    <t>vnt.</t>
  </si>
  <si>
    <t>1.1.1.</t>
  </si>
  <si>
    <t>Skirta apsaugoti pacientą nuo susižalojimų ir neleidžia savavališkai nusiimti sauskelnių.</t>
  </si>
  <si>
    <t>1.1.2.</t>
  </si>
  <si>
    <t>Pižama ilgomis rankovėmis ir kelnėmis, su kelnėse įsiūtu užtrauktuku, einančiu per vidinę kelnių dalį (nuo kulkšnies iki kulkšnies).</t>
  </si>
  <si>
    <t>1.1.3.</t>
  </si>
  <si>
    <t>Pagaminta iš poliesterio ir medvilnės.</t>
  </si>
  <si>
    <t>1.1.4.</t>
  </si>
  <si>
    <t>Skalbiama ne žemesnėje 40º C temperatūroje.</t>
  </si>
  <si>
    <t>1.1.5.</t>
  </si>
  <si>
    <t>Dydis L</t>
  </si>
  <si>
    <t>1.1.6.</t>
  </si>
  <si>
    <t>Pažymėtos CE ženklu ir atitinka ES 93/42/EEB direktyvos reikalavimus medicinos prietaisams.</t>
  </si>
  <si>
    <t>Suma be PVM</t>
  </si>
  <si>
    <t>Taikomas PVM dydis (%)</t>
  </si>
  <si>
    <t>PVM suma</t>
  </si>
  <si>
    <t>Suma su PVM</t>
  </si>
  <si>
    <t>2. DALIS</t>
  </si>
  <si>
    <t>GALŪNIŲ PALAIKOMASIS DIRŽAS</t>
  </si>
  <si>
    <t>2.</t>
  </si>
  <si>
    <t>Galūnių palaikomasis diržas</t>
  </si>
  <si>
    <t>2.1.</t>
  </si>
  <si>
    <t>pora</t>
  </si>
  <si>
    <t>2.1.1.</t>
  </si>
  <si>
    <t>Skirtas pacientų lengvai pacientų riešų fiksacijai prie lovos, prilaikymui</t>
  </si>
  <si>
    <t>2.1.2.</t>
  </si>
  <si>
    <t>Komplekte 2 vnt. (pora)</t>
  </si>
  <si>
    <t>2.1.3.</t>
  </si>
  <si>
    <t>Pagamintas iš minkštos ir orui laidžios medžiagos</t>
  </si>
  <si>
    <t>2.1.4.</t>
  </si>
  <si>
    <t xml:space="preserve"> Lankstus, nesuveržia paciento riešo, nežeidžia odos</t>
  </si>
  <si>
    <t>2.1.5.</t>
  </si>
  <si>
    <t>Tvirtinasi lipduko ir stipria poliesterio juostos pagalba. Diržas turi metalinį žiedą</t>
  </si>
  <si>
    <t>2.1.6.</t>
  </si>
  <si>
    <t>Išmatavimai: plotis 7 cm (±1) cm, ilgis nemažiau 28 cm</t>
  </si>
  <si>
    <t>2.1.7.</t>
  </si>
  <si>
    <t>2.1.8.</t>
  </si>
  <si>
    <t>CE ženklinimas ir atitinka ES 93/42/EEB direktyvos reikalavimus medicinos prietaisams</t>
  </si>
  <si>
    <t>3. DALIS</t>
  </si>
  <si>
    <t>JUOSMENS PALAIKOMASIS DIRŽAS L DYDIS</t>
  </si>
  <si>
    <t>3.</t>
  </si>
  <si>
    <t>Juosmens palaikomasis diržas L dydis</t>
  </si>
  <si>
    <t>3.1.</t>
  </si>
  <si>
    <t>3.1.1.</t>
  </si>
  <si>
    <t>Skirtas lengvam pacientų prilaikymui lovoje</t>
  </si>
  <si>
    <t>3.1.2.</t>
  </si>
  <si>
    <t>3.1.3.</t>
  </si>
  <si>
    <t xml:space="preserve"> Lankstus, nesuveržia paciento juosmens, nežeidžia odos</t>
  </si>
  <si>
    <t>3.1.4.</t>
  </si>
  <si>
    <t>Tvirtinamas stipriomis poliesterio juostomis ir nailono žiedais</t>
  </si>
  <si>
    <t>3.1.5.</t>
  </si>
  <si>
    <t>Atlaiko tempimą ne mažiau 150 kg</t>
  </si>
  <si>
    <t>3.1.6.</t>
  </si>
  <si>
    <t>3.1.7.</t>
  </si>
  <si>
    <t>4. DALIS</t>
  </si>
  <si>
    <t>APSAUGINĖ PRILAIKOMOJI PIRŠTINĖ</t>
  </si>
  <si>
    <t>4.</t>
  </si>
  <si>
    <t>Apsauginė prilaikomoji pirštinė</t>
  </si>
  <si>
    <t>4.1.</t>
  </si>
  <si>
    <t>4.1.1.</t>
  </si>
  <si>
    <t>Skirta apsaugoti pacientą nuo susižalojimų ir neleidžia savavališkai nusiimti sauskelnių, išsitraukti zondų</t>
  </si>
  <si>
    <t>4.1.2.</t>
  </si>
  <si>
    <t>Etiketėje grafiškai, naudojant piktogramą nurodoma, naudojimo, paskirties vieta, kurioje skirta naudoti</t>
  </si>
  <si>
    <t>4.1.3.</t>
  </si>
  <si>
    <t>Pirštinė pagaminta iš poliesterio ir viskozės</t>
  </si>
  <si>
    <t>4.1.4.</t>
  </si>
  <si>
    <t xml:space="preserve">Tvirtinasi lipduko pagalba ir susiveržia poliesterio juosta su nailono žiedu. </t>
  </si>
  <si>
    <t>4.1.5.</t>
  </si>
  <si>
    <t>Galima tvirtinti prie lovos rėmo</t>
  </si>
  <si>
    <t>4.1.6.</t>
  </si>
  <si>
    <t>Išmatavimai: plotis 18-19 (±1) cm, bendras ilgis 30-32  (±1) cm</t>
  </si>
  <si>
    <t>4.1.7.</t>
  </si>
  <si>
    <t>Plaštakos fiksavimas gali būti sutvirtinamas plastikinio įdėklo pagalba</t>
  </si>
  <si>
    <t>4.1.8.</t>
  </si>
  <si>
    <t>4.1.9.</t>
  </si>
  <si>
    <t>5. DALIS</t>
  </si>
  <si>
    <t>FIKSACINIŲ DIRŽŲ KOMPLEKTAS RANKOMS  L DYDIS</t>
  </si>
  <si>
    <t>5.</t>
  </si>
  <si>
    <t>Fiksacinių diržų komplektas rankoms  L dydis</t>
  </si>
  <si>
    <t>5.1.</t>
  </si>
  <si>
    <t>kompl.</t>
  </si>
  <si>
    <t>5.1.1.</t>
  </si>
  <si>
    <t xml:space="preserve">Skirtas psaugoti pacientą nuo sužeidimų – tokių kaip nukritimas nuo lovos, savęs žalojimo,  taip pat slaugančio personalo saugumo užtikrinimui pacientų psichozių metu. </t>
  </si>
  <si>
    <t>5.1.2.</t>
  </si>
  <si>
    <t>Komplekte 2 vnt. rankų fiksacijos diržų, 4 magnetinės sagos, 1 magnetinis raktas.</t>
  </si>
  <si>
    <t>5.1.3.</t>
  </si>
  <si>
    <t>Fiksavimo diržų plotis  ne mažesnis kaip 8 (±2) cm,  riešo apimtis 20 – 25 (±2) cm ribose , su dviem tvirtinimo juostomis: viena juosta tvirtinama prie rankos, kitos juostos pagalba diržas tvirtinamas prie lovos rėmo.</t>
  </si>
  <si>
    <t>5.1.4.</t>
  </si>
  <si>
    <t>Spalvinis diržų žymėjimas pagal dydį ir modelį. Diržų žymėjimo angos sunumeruotos, kas užtikrina tikslų, lengvą pacientų fiksavimą.</t>
  </si>
  <si>
    <t>5.1.5.</t>
  </si>
  <si>
    <t>Diržai fiksuojami magnetinių sagų pagalba, papildomai fiksuojami lipniomis velcro juostomis (dviejų dalių), kad neišplyštų susegimo vietose.</t>
  </si>
  <si>
    <t>5.1.6.</t>
  </si>
  <si>
    <t>Pagaminta iš 100% poliesterio pluošto, vidinė diržų pusė paminkštinta.</t>
  </si>
  <si>
    <t>5.1.7.</t>
  </si>
  <si>
    <t>Susegimo vietos sustiprintos specialia vidine ypatingai stipria juosta. Visų diržų kraštų apsiuvimas dvigubas</t>
  </si>
  <si>
    <t>5.1.8.</t>
  </si>
  <si>
    <t>Tvirtinimo angos išdegintos ultragarsu, taip užtikrinant  metalinio apvado stabilumą ir sumažinant išplyšimo riziką. Apvadas pagamintas iš nerūdijančio plieno.</t>
  </si>
  <si>
    <t>5.1.9.</t>
  </si>
  <si>
    <t>Skalbiama ne žemesnėje kaip 90º C temperatūroje, džiovinama elektriniu džiovintuvu ne žemesnėje kaip 45-50º C temperatūroje. Galima dezinfekuoti dezinfekcinėmis priemonėmis.</t>
  </si>
  <si>
    <t>5.1.10.</t>
  </si>
  <si>
    <t>Sertifikavimas: pažymėta CE ženklu ir atitinka ES 93/42/EEB direktyvos reikalavimus medicinos prietaisams</t>
  </si>
  <si>
    <t>5.1.11.</t>
  </si>
  <si>
    <t>Garantija: ≥ 12 mėnesių.</t>
  </si>
  <si>
    <t>5.1.12.</t>
  </si>
  <si>
    <t>Instrukcijos, saugaus darbo rekomendacijos pateikiamos lietuvių kalba kartu su prekėmis.</t>
  </si>
  <si>
    <t>5.2.</t>
  </si>
  <si>
    <t>Fiksacinių diržų komplektas (pilnas) L dydis</t>
  </si>
  <si>
    <t>5.2.1.</t>
  </si>
  <si>
    <t>Apsauganti pacientą nuo sužeidimų – tokių kaip nukritimas nuo lovos, savęs žalojimo,  taip pat slaugančio personalo saugumo užtikrinimui pacientų psichozių metu.</t>
  </si>
  <si>
    <t>5.2.2.</t>
  </si>
  <si>
    <t>Komplektacija: 1 juosmenį fiksuojantis diržas su dubens diržu,  1 pečių fiksavimo diržų komplektas, 1 komplektas rankų fiksacijos diržų, 1 komplektas kojų fiksacijos diržų, ne mažiau kaip 14 magnetinių sagų, ne mažiau kaip 4 magnetiniai raktai.</t>
  </si>
  <si>
    <t>5.2.3.</t>
  </si>
  <si>
    <t>Juosmenį fiksuojantis diržas su dubens diržu: plotis ne mažesnis kaip 18 (±2) cm, liemens apimtis ne siauresnėse  95 – 135 (±2) cm ribose,  Diržas su papildomais diržais nugarinėje dalyje, leidžiančiais keisti paciento padėtį ir fiksuoti pacientą ant šono ir dubens diržu papildomam saugumui.</t>
  </si>
  <si>
    <t>5.2.4.</t>
  </si>
  <si>
    <t>Rankų fiksavimo diržai: plotis  ne mažesnis kaip 8 (±2) cm,  riešo apimtis ne siaurenėse 20 – 25 (±2) cm ribose , su dviem tvirtinimo juostomis: viena juosta tvirtinama prie rankos, kitos juostos pagalba diržas tvirtinamas prie lovos rėmo.</t>
  </si>
  <si>
    <t>5.2.5.</t>
  </si>
  <si>
    <t>5.2.6.</t>
  </si>
  <si>
    <t>Pečių fiksavimo diržai: komplektą sudaro lovos diržas, pečių fiksacijos juostos ir papildomas diržas tvirtinti prie juosmens diržo. Vieno dydžio</t>
  </si>
  <si>
    <t>5.2.7.</t>
  </si>
  <si>
    <t>Spalvinis diržų žymėjimas pagal dydį ir modelį (patogesniam rankų ir kojų diržų atskyrimui). Diržų žymėjimo angos sunumeruotos, kas užtikrina tikslų, lengvą pacientų fiksavimą.</t>
  </si>
  <si>
    <t>5.2.8.</t>
  </si>
  <si>
    <t>5.2.9.</t>
  </si>
  <si>
    <t>5.2.10.</t>
  </si>
  <si>
    <t>5.2.11.</t>
  </si>
  <si>
    <t>5.2.12.</t>
  </si>
  <si>
    <t>5.2.13.</t>
  </si>
  <si>
    <t>5.2.14.</t>
  </si>
  <si>
    <t>5.2.15.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</si>
  <si>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</si>
  <si>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</si>
  <si>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</si>
  <si>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</si>
  <si>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</si>
  <si>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</si>
  <si>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</si>
  <si>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</si>
  <si>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</si>
  <si>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</si>
  <si>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</si>
  <si>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</si>
  <si>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</si>
  <si>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</si>
  <si>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</si>
  <si>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</si>
  <si>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</si>
  <si>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</si>
  <si>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</si>
  <si>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</si>
  <si>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</si>
  <si>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</si>
  <si>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2468-3 2026-01-15 09:46:52</t>
  </si>
  <si>
    <r>
      <t xml:space="preserve">Kojų fiksavimo diržai: plotis  ne mažesnis kaip 8 (±2) cm, apimtis bet ne siauresnėse  kaip </t>
    </r>
    <r>
      <rPr>
        <sz val="11"/>
        <color rgb="FFFF0000"/>
        <rFont val="Calibri"/>
        <family val="2"/>
        <scheme val="minor"/>
      </rPr>
      <t>25 – 30 (±3)</t>
    </r>
    <r>
      <rPr>
        <sz val="11"/>
        <color theme="1"/>
        <rFont val="Calibri"/>
        <family val="2"/>
        <scheme val="minor"/>
      </rPr>
      <t xml:space="preserve"> cm ribose. apildomai komplektuojami su  lovos diržu, kad būtų galima fiksuoti paciento kojas keliose pozicijose.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</si>
</sst>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46"/>
  <sheetViews>
    <sheetView tabSelected="1" topLeftCell="A46" workbookViewId="0">
      <selection activeCell="C5" sqref="C5"/>
    </sheetView>
  </sheetViews>
  <sheetFormatPr defaultColWidth="10.875" defaultRowHeight="15" x14ac:dyDescent="0.25"/>
  <cols>
    <col min="1" max="1" width="9.125" style="1" customWidth="1"/>
    <col min="2" max="2" width="61.125" style="11" customWidth="1"/>
    <col min="3" max="3" width="14.25" style="73" customWidth="1"/>
    <col min="4" max="4" width="18" style="73" customWidth="1"/>
    <col min="5" max="5" width="19.5" style="1" customWidth="1"/>
    <col min="6" max="6" width="24" style="1" customWidth="1"/>
    <col min="7" max="7" width="21.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39</v>
      </c>
      <c r="C37" s="75">
        <v>26</v>
      </c>
      <c r="D37" s="75" t="s">
        <v>41</v>
      </c>
      <c r="E37" s="16"/>
      <c r="F37" s="15" t="str">
        <f>IF(ISBLANK(E37),"", PRODUCT(C37,E37))</f>
        <v/>
      </c>
      <c r="G37" s="79"/>
      <c r="H37" s="72"/>
      <c r="I37" s="72"/>
    </row>
    <row r="38" spans="1:9" ht="30" x14ac:dyDescent="0.25">
      <c r="A38" s="15" t="s">
        <v>42</v>
      </c>
      <c r="B38" s="72" t="s">
        <v>43</v>
      </c>
      <c r="C38" s="75"/>
      <c r="D38" s="75"/>
      <c r="E38" s="15"/>
      <c r="F38" s="15"/>
      <c r="G38" s="72"/>
      <c r="H38" s="79"/>
      <c r="I38" s="79"/>
    </row>
    <row r="39" spans="1:9" ht="30" x14ac:dyDescent="0.25">
      <c r="A39" s="15" t="s">
        <v>44</v>
      </c>
      <c r="B39" s="72" t="s">
        <v>45</v>
      </c>
      <c r="C39" s="75"/>
      <c r="D39" s="75"/>
      <c r="E39" s="15"/>
      <c r="F39" s="15"/>
      <c r="G39" s="72"/>
      <c r="H39" s="79"/>
      <c r="I39" s="79"/>
    </row>
    <row r="40" spans="1:9" x14ac:dyDescent="0.25">
      <c r="A40" s="15" t="s">
        <v>46</v>
      </c>
      <c r="B40" s="72" t="s">
        <v>47</v>
      </c>
      <c r="C40" s="75"/>
      <c r="D40" s="75"/>
      <c r="E40" s="15"/>
      <c r="F40" s="15"/>
      <c r="G40" s="72"/>
      <c r="H40" s="79"/>
      <c r="I40" s="79"/>
    </row>
    <row r="41" spans="1:9" x14ac:dyDescent="0.25">
      <c r="A41" s="15" t="s">
        <v>48</v>
      </c>
      <c r="B41" s="72" t="s">
        <v>49</v>
      </c>
      <c r="C41" s="75"/>
      <c r="D41" s="75"/>
      <c r="E41" s="15"/>
      <c r="F41" s="15"/>
      <c r="G41" s="72"/>
      <c r="H41" s="79"/>
      <c r="I41" s="79"/>
    </row>
    <row r="42" spans="1:9" x14ac:dyDescent="0.25">
      <c r="A42" s="15" t="s">
        <v>50</v>
      </c>
      <c r="B42" s="72" t="s">
        <v>51</v>
      </c>
      <c r="C42" s="75"/>
      <c r="D42" s="75"/>
      <c r="E42" s="15"/>
      <c r="F42" s="15"/>
      <c r="G42" s="72"/>
      <c r="H42" s="79"/>
      <c r="I42" s="79"/>
    </row>
    <row r="43" spans="1:9" ht="30" x14ac:dyDescent="0.25">
      <c r="A43" s="15" t="s">
        <v>52</v>
      </c>
      <c r="B43" s="72" t="s">
        <v>53</v>
      </c>
      <c r="C43" s="75"/>
      <c r="D43" s="75"/>
      <c r="E43" s="15"/>
      <c r="F43" s="15"/>
      <c r="G43" s="72"/>
      <c r="H43" s="79"/>
      <c r="I43" s="79"/>
    </row>
    <row r="44" spans="1:9" ht="30" x14ac:dyDescent="0.25">
      <c r="E44" s="14" t="s">
        <v>54</v>
      </c>
      <c r="F44" s="14" t="str">
        <f>IF((COUNT(C37:C43)&lt;&gt;COUNT(F37:F43)),"", ROUND(SUM(F37:F43),2))</f>
        <v/>
      </c>
      <c r="G44" s="78" t="str">
        <f>IF((COUNT(C37:C43)&lt;&gt;COUNT(F37:F43)),"Neužpildytos visų objektų kainos", "")</f>
        <v>Neužpildytos visų objektų kainos</v>
      </c>
    </row>
    <row r="45" spans="1:9" ht="30" x14ac:dyDescent="0.25">
      <c r="C45" s="74" t="s">
        <v>55</v>
      </c>
      <c r="D45" s="77"/>
      <c r="E45" s="14" t="s">
        <v>56</v>
      </c>
      <c r="F45" s="14" t="str">
        <f>IF(OR(F44="",D45=""),"", ROUND(PRODUCT(D45,F44)/100,2))</f>
        <v/>
      </c>
      <c r="G45" s="78" t="str">
        <f>IF(D45="", "Nurodykite taikomą PVM dydį", "")</f>
        <v>Nurodykite taikomą PVM dydį</v>
      </c>
    </row>
    <row r="46" spans="1:9" x14ac:dyDescent="0.25">
      <c r="E46" s="14" t="s">
        <v>57</v>
      </c>
      <c r="F46" s="14">
        <f>IF(ISBLANK(F45), "", ROUND(SUM(F44:F45),2))</f>
        <v>0</v>
      </c>
    </row>
    <row r="50" spans="1:9" x14ac:dyDescent="0.25">
      <c r="A50" s="12" t="s">
        <v>58</v>
      </c>
      <c r="B50" s="69" t="s">
        <v>59</v>
      </c>
    </row>
    <row r="52" spans="1:9" x14ac:dyDescent="0.25">
      <c r="A52" s="12" t="s">
        <v>28</v>
      </c>
    </row>
    <row r="53" spans="1:9" ht="45" x14ac:dyDescent="0.25">
      <c r="A53" s="14" t="s">
        <v>29</v>
      </c>
      <c r="B53" s="71" t="s">
        <v>30</v>
      </c>
      <c r="C53" s="74" t="s">
        <v>31</v>
      </c>
      <c r="D53" s="74" t="s">
        <v>32</v>
      </c>
      <c r="E53" s="14" t="s">
        <v>33</v>
      </c>
      <c r="F53" s="14" t="s">
        <v>34</v>
      </c>
      <c r="G53" s="71" t="s">
        <v>35</v>
      </c>
      <c r="H53" s="71" t="s">
        <v>36</v>
      </c>
      <c r="I53" s="71" t="s">
        <v>37</v>
      </c>
    </row>
    <row r="54" spans="1:9" x14ac:dyDescent="0.25">
      <c r="A54" s="14" t="s">
        <v>60</v>
      </c>
      <c r="B54" s="71" t="s">
        <v>61</v>
      </c>
      <c r="C54" s="75"/>
      <c r="D54" s="75"/>
      <c r="E54" s="15"/>
      <c r="F54" s="15"/>
      <c r="G54" s="72"/>
      <c r="H54" s="72"/>
      <c r="I54" s="72"/>
    </row>
    <row r="55" spans="1:9" x14ac:dyDescent="0.25">
      <c r="A55" s="15" t="s">
        <v>62</v>
      </c>
      <c r="B55" s="72" t="s">
        <v>61</v>
      </c>
      <c r="C55" s="75">
        <v>30</v>
      </c>
      <c r="D55" s="75" t="s">
        <v>63</v>
      </c>
      <c r="E55" s="16"/>
      <c r="F55" s="15" t="str">
        <f>IF(ISBLANK(E55),"", PRODUCT(C55,E55))</f>
        <v/>
      </c>
      <c r="G55" s="79"/>
      <c r="H55" s="72"/>
      <c r="I55" s="72"/>
    </row>
    <row r="56" spans="1:9" x14ac:dyDescent="0.25">
      <c r="A56" s="15" t="s">
        <v>64</v>
      </c>
      <c r="B56" s="72" t="s">
        <v>65</v>
      </c>
      <c r="C56" s="75"/>
      <c r="D56" s="75"/>
      <c r="E56" s="15"/>
      <c r="F56" s="15"/>
      <c r="G56" s="72"/>
      <c r="H56" s="79"/>
      <c r="I56" s="79"/>
    </row>
    <row r="57" spans="1:9" x14ac:dyDescent="0.25">
      <c r="A57" s="15" t="s">
        <v>66</v>
      </c>
      <c r="B57" s="72" t="s">
        <v>67</v>
      </c>
      <c r="C57" s="75"/>
      <c r="D57" s="75"/>
      <c r="E57" s="15"/>
      <c r="F57" s="15"/>
      <c r="G57" s="72"/>
      <c r="H57" s="79"/>
      <c r="I57" s="79"/>
    </row>
    <row r="58" spans="1:9" x14ac:dyDescent="0.25">
      <c r="A58" s="15" t="s">
        <v>68</v>
      </c>
      <c r="B58" s="72" t="s">
        <v>69</v>
      </c>
      <c r="C58" s="75"/>
      <c r="D58" s="75"/>
      <c r="E58" s="15"/>
      <c r="F58" s="15"/>
      <c r="G58" s="72"/>
      <c r="H58" s="79"/>
      <c r="I58" s="79"/>
    </row>
    <row r="59" spans="1:9" x14ac:dyDescent="0.25">
      <c r="A59" s="15" t="s">
        <v>70</v>
      </c>
      <c r="B59" s="72" t="s">
        <v>71</v>
      </c>
      <c r="C59" s="75"/>
      <c r="D59" s="75"/>
      <c r="E59" s="15"/>
      <c r="F59" s="15"/>
      <c r="G59" s="72"/>
      <c r="H59" s="79"/>
      <c r="I59" s="79"/>
    </row>
    <row r="60" spans="1:9" ht="30" x14ac:dyDescent="0.25">
      <c r="A60" s="15" t="s">
        <v>72</v>
      </c>
      <c r="B60" s="72" t="s">
        <v>73</v>
      </c>
      <c r="C60" s="75"/>
      <c r="D60" s="75"/>
      <c r="E60" s="15"/>
      <c r="F60" s="15"/>
      <c r="G60" s="72"/>
      <c r="H60" s="79"/>
      <c r="I60" s="79"/>
    </row>
    <row r="61" spans="1:9" x14ac:dyDescent="0.25">
      <c r="A61" s="15" t="s">
        <v>74</v>
      </c>
      <c r="B61" s="72" t="s">
        <v>75</v>
      </c>
      <c r="C61" s="75"/>
      <c r="D61" s="75"/>
      <c r="E61" s="15"/>
      <c r="F61" s="15"/>
      <c r="G61" s="72"/>
      <c r="H61" s="79"/>
      <c r="I61" s="79"/>
    </row>
    <row r="62" spans="1:9" x14ac:dyDescent="0.25">
      <c r="A62" s="15" t="s">
        <v>76</v>
      </c>
      <c r="B62" s="72" t="s">
        <v>49</v>
      </c>
      <c r="C62" s="75"/>
      <c r="D62" s="75"/>
      <c r="E62" s="15"/>
      <c r="F62" s="15"/>
      <c r="G62" s="72"/>
      <c r="H62" s="79"/>
      <c r="I62" s="79"/>
    </row>
    <row r="63" spans="1:9" ht="30" x14ac:dyDescent="0.25">
      <c r="A63" s="15" t="s">
        <v>77</v>
      </c>
      <c r="B63" s="72" t="s">
        <v>78</v>
      </c>
      <c r="C63" s="75"/>
      <c r="D63" s="75"/>
      <c r="E63" s="15"/>
      <c r="F63" s="15"/>
      <c r="G63" s="72"/>
      <c r="H63" s="79"/>
      <c r="I63" s="79"/>
    </row>
    <row r="64" spans="1:9" ht="30" x14ac:dyDescent="0.25">
      <c r="E64" s="14" t="s">
        <v>54</v>
      </c>
      <c r="F64" s="14" t="str">
        <f>IF((COUNT(C55:C63)&lt;&gt;COUNT(F55:F63)),"", ROUND(SUM(F55:F63),2))</f>
        <v/>
      </c>
      <c r="G64" s="78" t="str">
        <f>IF((COUNT(C55:C63)&lt;&gt;COUNT(F55:F63)),"Neužpildytos visų objektų kainos", "")</f>
        <v>Neužpildytos visų objektų kainos</v>
      </c>
    </row>
    <row r="65" spans="1:9" ht="30" x14ac:dyDescent="0.25">
      <c r="C65" s="74" t="s">
        <v>55</v>
      </c>
      <c r="D65" s="77"/>
      <c r="E65" s="14" t="s">
        <v>56</v>
      </c>
      <c r="F65" s="14" t="str">
        <f>IF(OR(F64="",D65=""),"", ROUND(PRODUCT(D65,F64)/100,2))</f>
        <v/>
      </c>
      <c r="G65" s="78" t="str">
        <f>IF(D65="", "Nurodykite taikomą PVM dydį", "")</f>
        <v>Nurodykite taikomą PVM dydį</v>
      </c>
    </row>
    <row r="66" spans="1:9" x14ac:dyDescent="0.25">
      <c r="E66" s="14" t="s">
        <v>57</v>
      </c>
      <c r="F66" s="14">
        <f>IF(ISBLANK(F65), "", ROUND(SUM(F64:F65),2))</f>
        <v>0</v>
      </c>
    </row>
    <row r="70" spans="1:9" x14ac:dyDescent="0.25">
      <c r="A70" s="12" t="s">
        <v>79</v>
      </c>
      <c r="B70" s="69" t="s">
        <v>80</v>
      </c>
    </row>
    <row r="72" spans="1:9" x14ac:dyDescent="0.25">
      <c r="A72" s="12" t="s">
        <v>28</v>
      </c>
    </row>
    <row r="73" spans="1:9" ht="45" x14ac:dyDescent="0.25">
      <c r="A73" s="14" t="s">
        <v>29</v>
      </c>
      <c r="B73" s="71" t="s">
        <v>30</v>
      </c>
      <c r="C73" s="74" t="s">
        <v>31</v>
      </c>
      <c r="D73" s="74" t="s">
        <v>32</v>
      </c>
      <c r="E73" s="14" t="s">
        <v>33</v>
      </c>
      <c r="F73" s="14" t="s">
        <v>34</v>
      </c>
      <c r="G73" s="71" t="s">
        <v>35</v>
      </c>
      <c r="H73" s="71" t="s">
        <v>36</v>
      </c>
      <c r="I73" s="71" t="s">
        <v>37</v>
      </c>
    </row>
    <row r="74" spans="1:9" x14ac:dyDescent="0.25">
      <c r="A74" s="14" t="s">
        <v>81</v>
      </c>
      <c r="B74" s="71" t="s">
        <v>82</v>
      </c>
      <c r="C74" s="75"/>
      <c r="D74" s="75"/>
      <c r="E74" s="15"/>
      <c r="F74" s="15"/>
      <c r="G74" s="72"/>
      <c r="H74" s="72"/>
      <c r="I74" s="72"/>
    </row>
    <row r="75" spans="1:9" x14ac:dyDescent="0.25">
      <c r="A75" s="15" t="s">
        <v>83</v>
      </c>
      <c r="B75" s="72" t="s">
        <v>82</v>
      </c>
      <c r="C75" s="75">
        <v>27</v>
      </c>
      <c r="D75" s="75" t="s">
        <v>41</v>
      </c>
      <c r="E75" s="16"/>
      <c r="F75" s="15" t="str">
        <f>IF(ISBLANK(E75),"", PRODUCT(C75,E75))</f>
        <v/>
      </c>
      <c r="G75" s="79"/>
      <c r="H75" s="72"/>
      <c r="I75" s="72"/>
    </row>
    <row r="76" spans="1:9" x14ac:dyDescent="0.25">
      <c r="A76" s="15" t="s">
        <v>84</v>
      </c>
      <c r="B76" s="72" t="s">
        <v>85</v>
      </c>
      <c r="C76" s="75"/>
      <c r="D76" s="75"/>
      <c r="E76" s="15"/>
      <c r="F76" s="15"/>
      <c r="G76" s="72"/>
      <c r="H76" s="79"/>
      <c r="I76" s="79"/>
    </row>
    <row r="77" spans="1:9" x14ac:dyDescent="0.25">
      <c r="A77" s="15" t="s">
        <v>86</v>
      </c>
      <c r="B77" s="72" t="s">
        <v>69</v>
      </c>
      <c r="C77" s="75"/>
      <c r="D77" s="75"/>
      <c r="E77" s="15"/>
      <c r="F77" s="15"/>
      <c r="G77" s="72"/>
      <c r="H77" s="79"/>
      <c r="I77" s="79"/>
    </row>
    <row r="78" spans="1:9" x14ac:dyDescent="0.25">
      <c r="A78" s="15" t="s">
        <v>87</v>
      </c>
      <c r="B78" s="72" t="s">
        <v>88</v>
      </c>
      <c r="C78" s="75"/>
      <c r="D78" s="75"/>
      <c r="E78" s="15"/>
      <c r="F78" s="15"/>
      <c r="G78" s="72"/>
      <c r="H78" s="79"/>
      <c r="I78" s="79"/>
    </row>
    <row r="79" spans="1:9" x14ac:dyDescent="0.25">
      <c r="A79" s="15" t="s">
        <v>89</v>
      </c>
      <c r="B79" s="72" t="s">
        <v>90</v>
      </c>
      <c r="C79" s="75"/>
      <c r="D79" s="75"/>
      <c r="E79" s="15"/>
      <c r="F79" s="15"/>
      <c r="G79" s="72"/>
      <c r="H79" s="79"/>
      <c r="I79" s="79"/>
    </row>
    <row r="80" spans="1:9" x14ac:dyDescent="0.25">
      <c r="A80" s="15" t="s">
        <v>91</v>
      </c>
      <c r="B80" s="72" t="s">
        <v>92</v>
      </c>
      <c r="C80" s="75"/>
      <c r="D80" s="75"/>
      <c r="E80" s="15"/>
      <c r="F80" s="15"/>
      <c r="G80" s="72"/>
      <c r="H80" s="79"/>
      <c r="I80" s="79"/>
    </row>
    <row r="81" spans="1:9" x14ac:dyDescent="0.25">
      <c r="A81" s="15" t="s">
        <v>93</v>
      </c>
      <c r="B81" s="72" t="s">
        <v>49</v>
      </c>
      <c r="C81" s="75"/>
      <c r="D81" s="75"/>
      <c r="E81" s="15"/>
      <c r="F81" s="15"/>
      <c r="G81" s="72"/>
      <c r="H81" s="79"/>
      <c r="I81" s="79"/>
    </row>
    <row r="82" spans="1:9" ht="30" x14ac:dyDescent="0.25">
      <c r="A82" s="15" t="s">
        <v>94</v>
      </c>
      <c r="B82" s="72" t="s">
        <v>78</v>
      </c>
      <c r="C82" s="75"/>
      <c r="D82" s="75"/>
      <c r="E82" s="15"/>
      <c r="F82" s="15"/>
      <c r="G82" s="72"/>
      <c r="H82" s="79"/>
      <c r="I82" s="79"/>
    </row>
    <row r="83" spans="1:9" ht="30" x14ac:dyDescent="0.25">
      <c r="E83" s="14" t="s">
        <v>54</v>
      </c>
      <c r="F83" s="14" t="str">
        <f>IF((COUNT(C75:C82)&lt;&gt;COUNT(F75:F82)),"", ROUND(SUM(F75:F82),2))</f>
        <v/>
      </c>
      <c r="G83" s="78" t="str">
        <f>IF((COUNT(C75:C82)&lt;&gt;COUNT(F75:F82)),"Neužpildytos visų objektų kainos", "")</f>
        <v>Neužpildytos visų objektų kainos</v>
      </c>
    </row>
    <row r="84" spans="1:9" ht="30" x14ac:dyDescent="0.25">
      <c r="C84" s="74" t="s">
        <v>55</v>
      </c>
      <c r="D84" s="77"/>
      <c r="E84" s="14" t="s">
        <v>56</v>
      </c>
      <c r="F84" s="14" t="str">
        <f>IF(OR(F83="",D84=""),"", ROUND(PRODUCT(D84,F83)/100,2))</f>
        <v/>
      </c>
      <c r="G84" s="78" t="str">
        <f>IF(D84="", "Nurodykite taikomą PVM dydį", "")</f>
        <v>Nurodykite taikomą PVM dydį</v>
      </c>
    </row>
    <row r="85" spans="1:9" x14ac:dyDescent="0.25">
      <c r="E85" s="14" t="s">
        <v>57</v>
      </c>
      <c r="F85" s="14">
        <f>IF(ISBLANK(F84), "", ROUND(SUM(F83:F84),2))</f>
        <v>0</v>
      </c>
    </row>
    <row r="89" spans="1:9" x14ac:dyDescent="0.25">
      <c r="A89" s="12" t="s">
        <v>95</v>
      </c>
      <c r="B89" s="69" t="s">
        <v>96</v>
      </c>
    </row>
    <row r="91" spans="1:9" x14ac:dyDescent="0.25">
      <c r="A91" s="12" t="s">
        <v>28</v>
      </c>
    </row>
    <row r="92" spans="1:9" ht="45" x14ac:dyDescent="0.25">
      <c r="A92" s="14" t="s">
        <v>29</v>
      </c>
      <c r="B92" s="71" t="s">
        <v>30</v>
      </c>
      <c r="C92" s="74" t="s">
        <v>31</v>
      </c>
      <c r="D92" s="74" t="s">
        <v>32</v>
      </c>
      <c r="E92" s="14" t="s">
        <v>33</v>
      </c>
      <c r="F92" s="14" t="s">
        <v>34</v>
      </c>
      <c r="G92" s="71" t="s">
        <v>35</v>
      </c>
      <c r="H92" s="71" t="s">
        <v>36</v>
      </c>
      <c r="I92" s="71" t="s">
        <v>37</v>
      </c>
    </row>
    <row r="93" spans="1:9" x14ac:dyDescent="0.25">
      <c r="A93" s="14" t="s">
        <v>97</v>
      </c>
      <c r="B93" s="71" t="s">
        <v>98</v>
      </c>
      <c r="C93" s="75"/>
      <c r="D93" s="75"/>
      <c r="E93" s="15"/>
      <c r="F93" s="15"/>
      <c r="G93" s="72"/>
      <c r="H93" s="72"/>
      <c r="I93" s="72"/>
    </row>
    <row r="94" spans="1:9" x14ac:dyDescent="0.25">
      <c r="A94" s="15" t="s">
        <v>99</v>
      </c>
      <c r="B94" s="72" t="s">
        <v>98</v>
      </c>
      <c r="C94" s="75">
        <v>85</v>
      </c>
      <c r="D94" s="75" t="s">
        <v>41</v>
      </c>
      <c r="E94" s="16"/>
      <c r="F94" s="15" t="str">
        <f>IF(ISBLANK(E94),"", PRODUCT(C94,E94))</f>
        <v/>
      </c>
      <c r="G94" s="79"/>
      <c r="H94" s="72"/>
      <c r="I94" s="72"/>
    </row>
    <row r="95" spans="1:9" ht="30" x14ac:dyDescent="0.25">
      <c r="A95" s="15" t="s">
        <v>100</v>
      </c>
      <c r="B95" s="72" t="s">
        <v>101</v>
      </c>
      <c r="C95" s="75"/>
      <c r="D95" s="75"/>
      <c r="E95" s="15"/>
      <c r="F95" s="15"/>
      <c r="G95" s="72"/>
      <c r="H95" s="79"/>
      <c r="I95" s="79"/>
    </row>
    <row r="96" spans="1:9" ht="30" x14ac:dyDescent="0.25">
      <c r="A96" s="15" t="s">
        <v>102</v>
      </c>
      <c r="B96" s="72" t="s">
        <v>103</v>
      </c>
      <c r="C96" s="75"/>
      <c r="D96" s="75"/>
      <c r="E96" s="15"/>
      <c r="F96" s="15"/>
      <c r="G96" s="72"/>
      <c r="H96" s="79"/>
      <c r="I96" s="79"/>
    </row>
    <row r="97" spans="1:9" x14ac:dyDescent="0.25">
      <c r="A97" s="15" t="s">
        <v>104</v>
      </c>
      <c r="B97" s="72" t="s">
        <v>105</v>
      </c>
      <c r="C97" s="75"/>
      <c r="D97" s="75"/>
      <c r="E97" s="15"/>
      <c r="F97" s="15"/>
      <c r="G97" s="72"/>
      <c r="H97" s="79"/>
      <c r="I97" s="79"/>
    </row>
    <row r="98" spans="1:9" x14ac:dyDescent="0.25">
      <c r="A98" s="15" t="s">
        <v>106</v>
      </c>
      <c r="B98" s="72" t="s">
        <v>107</v>
      </c>
      <c r="C98" s="75"/>
      <c r="D98" s="75"/>
      <c r="E98" s="15"/>
      <c r="F98" s="15"/>
      <c r="G98" s="72"/>
      <c r="H98" s="79"/>
      <c r="I98" s="79"/>
    </row>
    <row r="99" spans="1:9" x14ac:dyDescent="0.25">
      <c r="A99" s="15" t="s">
        <v>108</v>
      </c>
      <c r="B99" s="72" t="s">
        <v>109</v>
      </c>
      <c r="C99" s="75"/>
      <c r="D99" s="75"/>
      <c r="E99" s="15"/>
      <c r="F99" s="15"/>
      <c r="G99" s="72"/>
      <c r="H99" s="79"/>
      <c r="I99" s="79"/>
    </row>
    <row r="100" spans="1:9" x14ac:dyDescent="0.25">
      <c r="A100" s="15" t="s">
        <v>110</v>
      </c>
      <c r="B100" s="72" t="s">
        <v>111</v>
      </c>
      <c r="C100" s="75"/>
      <c r="D100" s="75"/>
      <c r="E100" s="15"/>
      <c r="F100" s="15"/>
      <c r="G100" s="72"/>
      <c r="H100" s="79"/>
      <c r="I100" s="79"/>
    </row>
    <row r="101" spans="1:9" x14ac:dyDescent="0.25">
      <c r="A101" s="15" t="s">
        <v>112</v>
      </c>
      <c r="B101" s="72" t="s">
        <v>113</v>
      </c>
      <c r="C101" s="75"/>
      <c r="D101" s="75"/>
      <c r="E101" s="15"/>
      <c r="F101" s="15"/>
      <c r="G101" s="72"/>
      <c r="H101" s="79"/>
      <c r="I101" s="79"/>
    </row>
    <row r="102" spans="1:9" x14ac:dyDescent="0.25">
      <c r="A102" s="15" t="s">
        <v>114</v>
      </c>
      <c r="B102" s="72" t="s">
        <v>49</v>
      </c>
      <c r="C102" s="75"/>
      <c r="D102" s="75"/>
      <c r="E102" s="15"/>
      <c r="F102" s="15"/>
      <c r="G102" s="72"/>
      <c r="H102" s="79"/>
      <c r="I102" s="79"/>
    </row>
    <row r="103" spans="1:9" ht="30" x14ac:dyDescent="0.25">
      <c r="A103" s="15" t="s">
        <v>115</v>
      </c>
      <c r="B103" s="72" t="s">
        <v>78</v>
      </c>
      <c r="C103" s="75"/>
      <c r="D103" s="75"/>
      <c r="E103" s="15"/>
      <c r="F103" s="15"/>
      <c r="G103" s="72"/>
      <c r="H103" s="79"/>
      <c r="I103" s="79"/>
    </row>
    <row r="104" spans="1:9" ht="30" x14ac:dyDescent="0.25">
      <c r="E104" s="14" t="s">
        <v>54</v>
      </c>
      <c r="F104" s="14" t="str">
        <f>IF((COUNT(C94:C103)&lt;&gt;COUNT(F94:F103)),"", ROUND(SUM(F94:F103),2))</f>
        <v/>
      </c>
      <c r="G104" s="78" t="str">
        <f>IF((COUNT(C94:C103)&lt;&gt;COUNT(F94:F103)),"Neužpildytos visų objektų kainos", "")</f>
        <v>Neužpildytos visų objektų kainos</v>
      </c>
    </row>
    <row r="105" spans="1:9" ht="30" x14ac:dyDescent="0.25">
      <c r="C105" s="74" t="s">
        <v>55</v>
      </c>
      <c r="D105" s="77"/>
      <c r="E105" s="14" t="s">
        <v>56</v>
      </c>
      <c r="F105" s="14" t="str">
        <f>IF(OR(F104="",D105=""),"", ROUND(PRODUCT(D105,F104)/100,2))</f>
        <v/>
      </c>
      <c r="G105" s="78" t="str">
        <f>IF(D105="", "Nurodykite taikomą PVM dydį", "")</f>
        <v>Nurodykite taikomą PVM dydį</v>
      </c>
    </row>
    <row r="106" spans="1:9" x14ac:dyDescent="0.25">
      <c r="E106" s="14" t="s">
        <v>57</v>
      </c>
      <c r="F106" s="14">
        <f>IF(ISBLANK(F105), "", ROUND(SUM(F104:F105),2))</f>
        <v>0</v>
      </c>
    </row>
    <row r="110" spans="1:9" x14ac:dyDescent="0.25">
      <c r="A110" s="12" t="s">
        <v>116</v>
      </c>
      <c r="B110" s="69" t="s">
        <v>117</v>
      </c>
    </row>
    <row r="112" spans="1:9" x14ac:dyDescent="0.25">
      <c r="A112" s="12" t="s">
        <v>28</v>
      </c>
    </row>
    <row r="113" spans="1:9" ht="45" x14ac:dyDescent="0.25">
      <c r="A113" s="14" t="s">
        <v>29</v>
      </c>
      <c r="B113" s="71" t="s">
        <v>30</v>
      </c>
      <c r="C113" s="74" t="s">
        <v>31</v>
      </c>
      <c r="D113" s="74" t="s">
        <v>32</v>
      </c>
      <c r="E113" s="14" t="s">
        <v>33</v>
      </c>
      <c r="F113" s="14" t="s">
        <v>34</v>
      </c>
      <c r="G113" s="71" t="s">
        <v>35</v>
      </c>
      <c r="H113" s="71" t="s">
        <v>36</v>
      </c>
      <c r="I113" s="71" t="s">
        <v>37</v>
      </c>
    </row>
    <row r="114" spans="1:9" x14ac:dyDescent="0.25">
      <c r="A114" s="14" t="s">
        <v>118</v>
      </c>
      <c r="B114" s="71" t="s">
        <v>119</v>
      </c>
      <c r="C114" s="75"/>
      <c r="D114" s="75"/>
      <c r="E114" s="15"/>
      <c r="F114" s="15"/>
      <c r="G114" s="72"/>
      <c r="H114" s="72"/>
      <c r="I114" s="72"/>
    </row>
    <row r="115" spans="1:9" x14ac:dyDescent="0.25">
      <c r="A115" s="15" t="s">
        <v>120</v>
      </c>
      <c r="B115" s="72" t="s">
        <v>119</v>
      </c>
      <c r="C115" s="75">
        <v>14</v>
      </c>
      <c r="D115" s="75" t="s">
        <v>121</v>
      </c>
      <c r="E115" s="16"/>
      <c r="F115" s="15" t="str">
        <f>IF(ISBLANK(E115),"", PRODUCT(C115,E115))</f>
        <v/>
      </c>
      <c r="G115" s="79"/>
      <c r="H115" s="72"/>
      <c r="I115" s="72"/>
    </row>
    <row r="116" spans="1:9" ht="45" x14ac:dyDescent="0.25">
      <c r="A116" s="15" t="s">
        <v>122</v>
      </c>
      <c r="B116" s="72" t="s">
        <v>123</v>
      </c>
      <c r="C116" s="75"/>
      <c r="D116" s="75"/>
      <c r="E116" s="15"/>
      <c r="F116" s="15"/>
      <c r="G116" s="72"/>
      <c r="H116" s="79"/>
      <c r="I116" s="79"/>
    </row>
    <row r="117" spans="1:9" ht="30" x14ac:dyDescent="0.25">
      <c r="A117" s="15" t="s">
        <v>124</v>
      </c>
      <c r="B117" s="72" t="s">
        <v>125</v>
      </c>
      <c r="C117" s="75"/>
      <c r="D117" s="75"/>
      <c r="E117" s="15"/>
      <c r="F117" s="15"/>
      <c r="G117" s="72"/>
      <c r="H117" s="79"/>
      <c r="I117" s="79"/>
    </row>
    <row r="118" spans="1:9" ht="45" x14ac:dyDescent="0.25">
      <c r="A118" s="15" t="s">
        <v>126</v>
      </c>
      <c r="B118" s="72" t="s">
        <v>127</v>
      </c>
      <c r="C118" s="75"/>
      <c r="D118" s="75"/>
      <c r="E118" s="15"/>
      <c r="F118" s="15"/>
      <c r="G118" s="72"/>
      <c r="H118" s="79"/>
      <c r="I118" s="79"/>
    </row>
    <row r="119" spans="1:9" ht="30" x14ac:dyDescent="0.25">
      <c r="A119" s="15" t="s">
        <v>128</v>
      </c>
      <c r="B119" s="72" t="s">
        <v>129</v>
      </c>
      <c r="C119" s="75"/>
      <c r="D119" s="75"/>
      <c r="E119" s="15"/>
      <c r="F119" s="15"/>
      <c r="G119" s="72"/>
      <c r="H119" s="79"/>
      <c r="I119" s="79"/>
    </row>
    <row r="120" spans="1:9" ht="30" x14ac:dyDescent="0.25">
      <c r="A120" s="15" t="s">
        <v>130</v>
      </c>
      <c r="B120" s="72" t="s">
        <v>131</v>
      </c>
      <c r="C120" s="75"/>
      <c r="D120" s="75"/>
      <c r="E120" s="15"/>
      <c r="F120" s="15"/>
      <c r="G120" s="72"/>
      <c r="H120" s="79"/>
      <c r="I120" s="79"/>
    </row>
    <row r="121" spans="1:9" x14ac:dyDescent="0.25">
      <c r="A121" s="15" t="s">
        <v>132</v>
      </c>
      <c r="B121" s="72" t="s">
        <v>133</v>
      </c>
      <c r="C121" s="75"/>
      <c r="D121" s="75"/>
      <c r="E121" s="15"/>
      <c r="F121" s="15"/>
      <c r="G121" s="72"/>
      <c r="H121" s="79"/>
      <c r="I121" s="79"/>
    </row>
    <row r="122" spans="1:9" ht="30" x14ac:dyDescent="0.25">
      <c r="A122" s="15" t="s">
        <v>134</v>
      </c>
      <c r="B122" s="72" t="s">
        <v>135</v>
      </c>
      <c r="C122" s="75"/>
      <c r="D122" s="75"/>
      <c r="E122" s="15"/>
      <c r="F122" s="15"/>
      <c r="G122" s="72"/>
      <c r="H122" s="79"/>
      <c r="I122" s="79"/>
    </row>
    <row r="123" spans="1:9" ht="45" x14ac:dyDescent="0.25">
      <c r="A123" s="15" t="s">
        <v>136</v>
      </c>
      <c r="B123" s="72" t="s">
        <v>137</v>
      </c>
      <c r="C123" s="75"/>
      <c r="D123" s="75"/>
      <c r="E123" s="15"/>
      <c r="F123" s="15"/>
      <c r="G123" s="72"/>
      <c r="H123" s="79"/>
      <c r="I123" s="79"/>
    </row>
    <row r="124" spans="1:9" ht="45" x14ac:dyDescent="0.25">
      <c r="A124" s="15" t="s">
        <v>138</v>
      </c>
      <c r="B124" s="72" t="s">
        <v>139</v>
      </c>
      <c r="C124" s="75"/>
      <c r="D124" s="75"/>
      <c r="E124" s="15"/>
      <c r="F124" s="15"/>
      <c r="G124" s="72"/>
      <c r="H124" s="79"/>
      <c r="I124" s="79"/>
    </row>
    <row r="125" spans="1:9" ht="30" x14ac:dyDescent="0.25">
      <c r="A125" s="15" t="s">
        <v>140</v>
      </c>
      <c r="B125" s="72" t="s">
        <v>141</v>
      </c>
      <c r="C125" s="75"/>
      <c r="D125" s="75"/>
      <c r="E125" s="15"/>
      <c r="F125" s="15"/>
      <c r="G125" s="72"/>
      <c r="H125" s="79"/>
      <c r="I125" s="79"/>
    </row>
    <row r="126" spans="1:9" x14ac:dyDescent="0.25">
      <c r="A126" s="15" t="s">
        <v>142</v>
      </c>
      <c r="B126" s="72" t="s">
        <v>143</v>
      </c>
      <c r="C126" s="75"/>
      <c r="D126" s="75"/>
      <c r="E126" s="15"/>
      <c r="F126" s="15"/>
      <c r="G126" s="72"/>
      <c r="H126" s="79"/>
      <c r="I126" s="79"/>
    </row>
    <row r="127" spans="1:9" ht="30" x14ac:dyDescent="0.25">
      <c r="A127" s="15" t="s">
        <v>144</v>
      </c>
      <c r="B127" s="72" t="s">
        <v>145</v>
      </c>
      <c r="C127" s="75"/>
      <c r="D127" s="75"/>
      <c r="E127" s="15"/>
      <c r="F127" s="15"/>
      <c r="G127" s="72"/>
      <c r="H127" s="79"/>
      <c r="I127" s="79"/>
    </row>
    <row r="128" spans="1:9" x14ac:dyDescent="0.25">
      <c r="A128" s="15" t="s">
        <v>146</v>
      </c>
      <c r="B128" s="72" t="s">
        <v>147</v>
      </c>
      <c r="C128" s="75">
        <v>10</v>
      </c>
      <c r="D128" s="75" t="s">
        <v>121</v>
      </c>
      <c r="E128" s="16"/>
      <c r="F128" s="15" t="str">
        <f>IF(ISBLANK(E128),"", PRODUCT(C128,E128))</f>
        <v/>
      </c>
      <c r="G128" s="79"/>
      <c r="H128" s="72"/>
      <c r="I128" s="72"/>
    </row>
    <row r="129" spans="1:9" ht="45" x14ac:dyDescent="0.25">
      <c r="A129" s="15" t="s">
        <v>148</v>
      </c>
      <c r="B129" s="72" t="s">
        <v>149</v>
      </c>
      <c r="C129" s="75"/>
      <c r="D129" s="75"/>
      <c r="E129" s="15"/>
      <c r="F129" s="15"/>
      <c r="G129" s="72"/>
      <c r="H129" s="79"/>
      <c r="I129" s="79"/>
    </row>
    <row r="130" spans="1:9" ht="60" x14ac:dyDescent="0.25">
      <c r="A130" s="15" t="s">
        <v>150</v>
      </c>
      <c r="B130" s="72" t="s">
        <v>151</v>
      </c>
      <c r="C130" s="75"/>
      <c r="D130" s="75"/>
      <c r="E130" s="15"/>
      <c r="F130" s="15"/>
      <c r="G130" s="72"/>
      <c r="H130" s="79"/>
      <c r="I130" s="79"/>
    </row>
    <row r="131" spans="1:9" ht="60" x14ac:dyDescent="0.25">
      <c r="A131" s="15" t="s">
        <v>152</v>
      </c>
      <c r="B131" s="72" t="s">
        <v>153</v>
      </c>
      <c r="C131" s="75"/>
      <c r="D131" s="75"/>
      <c r="E131" s="15"/>
      <c r="F131" s="15"/>
      <c r="G131" s="72"/>
      <c r="H131" s="79"/>
      <c r="I131" s="79"/>
    </row>
    <row r="132" spans="1:9" ht="60" x14ac:dyDescent="0.25">
      <c r="A132" s="15" t="s">
        <v>154</v>
      </c>
      <c r="B132" s="72" t="s">
        <v>155</v>
      </c>
      <c r="C132" s="75"/>
      <c r="D132" s="75"/>
      <c r="E132" s="15"/>
      <c r="F132" s="15"/>
      <c r="G132" s="72"/>
      <c r="H132" s="79"/>
      <c r="I132" s="79"/>
    </row>
    <row r="133" spans="1:9" ht="45" x14ac:dyDescent="0.25">
      <c r="A133" s="15" t="s">
        <v>156</v>
      </c>
      <c r="B133" s="72" t="s">
        <v>192</v>
      </c>
      <c r="C133" s="75"/>
      <c r="D133" s="75"/>
      <c r="E133" s="15"/>
      <c r="F133" s="15"/>
      <c r="G133" s="72"/>
      <c r="H133" s="79"/>
      <c r="I133" s="79"/>
    </row>
    <row r="134" spans="1:9" ht="30" x14ac:dyDescent="0.25">
      <c r="A134" s="15" t="s">
        <v>157</v>
      </c>
      <c r="B134" s="72" t="s">
        <v>158</v>
      </c>
      <c r="C134" s="75"/>
      <c r="D134" s="75"/>
      <c r="E134" s="15"/>
      <c r="F134" s="15"/>
      <c r="G134" s="72"/>
      <c r="H134" s="79"/>
      <c r="I134" s="79"/>
    </row>
    <row r="135" spans="1:9" ht="45" x14ac:dyDescent="0.25">
      <c r="A135" s="15" t="s">
        <v>159</v>
      </c>
      <c r="B135" s="72" t="s">
        <v>160</v>
      </c>
      <c r="C135" s="75"/>
      <c r="D135" s="75"/>
      <c r="E135" s="15"/>
      <c r="F135" s="15"/>
      <c r="G135" s="72"/>
      <c r="H135" s="79"/>
      <c r="I135" s="79"/>
    </row>
    <row r="136" spans="1:9" ht="30" x14ac:dyDescent="0.25">
      <c r="A136" s="15" t="s">
        <v>161</v>
      </c>
      <c r="B136" s="72" t="s">
        <v>131</v>
      </c>
      <c r="C136" s="75"/>
      <c r="D136" s="75"/>
      <c r="E136" s="15"/>
      <c r="F136" s="15"/>
      <c r="G136" s="72"/>
      <c r="H136" s="79"/>
      <c r="I136" s="79"/>
    </row>
    <row r="137" spans="1:9" x14ac:dyDescent="0.25">
      <c r="A137" s="15" t="s">
        <v>162</v>
      </c>
      <c r="B137" s="72" t="s">
        <v>133</v>
      </c>
      <c r="C137" s="75"/>
      <c r="D137" s="75"/>
      <c r="E137" s="15"/>
      <c r="F137" s="15"/>
      <c r="G137" s="72"/>
      <c r="H137" s="79"/>
      <c r="I137" s="79"/>
    </row>
    <row r="138" spans="1:9" ht="30" x14ac:dyDescent="0.25">
      <c r="A138" s="15" t="s">
        <v>163</v>
      </c>
      <c r="B138" s="72" t="s">
        <v>135</v>
      </c>
      <c r="C138" s="75"/>
      <c r="D138" s="75"/>
      <c r="E138" s="15"/>
      <c r="F138" s="15"/>
      <c r="G138" s="72"/>
      <c r="H138" s="79"/>
      <c r="I138" s="79"/>
    </row>
    <row r="139" spans="1:9" ht="45" x14ac:dyDescent="0.25">
      <c r="A139" s="15" t="s">
        <v>164</v>
      </c>
      <c r="B139" s="72" t="s">
        <v>137</v>
      </c>
      <c r="C139" s="75"/>
      <c r="D139" s="75"/>
      <c r="E139" s="15"/>
      <c r="F139" s="15"/>
      <c r="G139" s="72"/>
      <c r="H139" s="79"/>
      <c r="I139" s="79"/>
    </row>
    <row r="140" spans="1:9" ht="45" x14ac:dyDescent="0.25">
      <c r="A140" s="15" t="s">
        <v>165</v>
      </c>
      <c r="B140" s="72" t="s">
        <v>139</v>
      </c>
      <c r="C140" s="75"/>
      <c r="D140" s="75"/>
      <c r="E140" s="15"/>
      <c r="F140" s="15"/>
      <c r="G140" s="72"/>
      <c r="H140" s="79"/>
      <c r="I140" s="79"/>
    </row>
    <row r="141" spans="1:9" ht="30" x14ac:dyDescent="0.25">
      <c r="A141" s="15" t="s">
        <v>166</v>
      </c>
      <c r="B141" s="72" t="s">
        <v>141</v>
      </c>
      <c r="C141" s="75"/>
      <c r="D141" s="75"/>
      <c r="E141" s="15"/>
      <c r="F141" s="15"/>
      <c r="G141" s="72"/>
      <c r="H141" s="79"/>
      <c r="I141" s="79"/>
    </row>
    <row r="142" spans="1:9" x14ac:dyDescent="0.25">
      <c r="A142" s="15" t="s">
        <v>167</v>
      </c>
      <c r="B142" s="72" t="s">
        <v>143</v>
      </c>
      <c r="C142" s="75"/>
      <c r="D142" s="75"/>
      <c r="E142" s="15"/>
      <c r="F142" s="15"/>
      <c r="G142" s="72"/>
      <c r="H142" s="79"/>
      <c r="I142" s="79"/>
    </row>
    <row r="143" spans="1:9" ht="30" x14ac:dyDescent="0.25">
      <c r="A143" s="15" t="s">
        <v>168</v>
      </c>
      <c r="B143" s="72" t="s">
        <v>145</v>
      </c>
      <c r="C143" s="75"/>
      <c r="D143" s="75"/>
      <c r="E143" s="15"/>
      <c r="F143" s="15"/>
      <c r="G143" s="72"/>
      <c r="H143" s="79"/>
      <c r="I143" s="79"/>
    </row>
    <row r="144" spans="1:9" ht="30" x14ac:dyDescent="0.25">
      <c r="E144" s="14" t="s">
        <v>54</v>
      </c>
      <c r="F144" s="14" t="str">
        <f>IF((COUNT(C115:C143)&lt;&gt;COUNT(F115:F143)),"", ROUND(SUM(F115:F143),2))</f>
        <v/>
      </c>
      <c r="G144" s="78" t="str">
        <f>IF((COUNT(C115:C143)&lt;&gt;COUNT(F115:F143)),"Neužpildytos visų objektų kainos", "")</f>
        <v>Neužpildytos visų objektų kainos</v>
      </c>
    </row>
    <row r="145" spans="3:7" ht="30" x14ac:dyDescent="0.25">
      <c r="C145" s="74" t="s">
        <v>55</v>
      </c>
      <c r="D145" s="77"/>
      <c r="E145" s="14" t="s">
        <v>56</v>
      </c>
      <c r="F145" s="14" t="str">
        <f>IF(OR(F144="",D145=""),"", ROUND(PRODUCT(D145,F144)/100,2))</f>
        <v/>
      </c>
      <c r="G145" s="78" t="str">
        <f>IF(D145="", "Nurodykite taikomą PVM dydį", "")</f>
        <v>Nurodykite taikomą PVM dydį</v>
      </c>
    </row>
    <row r="146" spans="3:7" x14ac:dyDescent="0.25">
      <c r="E146" s="14" t="s">
        <v>57</v>
      </c>
      <c r="F146" s="14">
        <f>IF(ISBLANK(F145), "", ROUND(SUM(F144:F145),2))</f>
        <v>0</v>
      </c>
    </row>
  </sheetData>
  <sheetProtection algorithmName="SHA-512" hashValue="jKt3Dhx1j4KxqD3s8EwJdEUVdO05jK03xkbPAVy5USwjnppsLODd7O7K5hCgqRkjEbsjhTjw9yYc7JOXu1/7Ng==" saltValue="ZrB0ge/G/sQZY1oCGFcKl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169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170</v>
      </c>
      <c r="B5" s="41"/>
      <c r="C5" s="39" t="s">
        <v>171</v>
      </c>
      <c r="D5" s="40"/>
      <c r="E5" s="41"/>
      <c r="F5" s="39" t="s">
        <v>172</v>
      </c>
      <c r="G5" s="40"/>
      <c r="H5" s="41"/>
      <c r="I5" s="39" t="s">
        <v>173</v>
      </c>
      <c r="J5" s="41"/>
      <c r="K5" s="8" t="s">
        <v>174</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175</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171</v>
      </c>
      <c r="D19" s="40"/>
      <c r="E19" s="41"/>
      <c r="F19" s="39" t="s">
        <v>176</v>
      </c>
      <c r="G19" s="40"/>
      <c r="H19" s="41"/>
      <c r="I19" s="60" t="s">
        <v>173</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177</v>
      </c>
      <c r="B33" s="27"/>
      <c r="C33" s="27"/>
      <c r="D33" s="27"/>
      <c r="E33" s="27"/>
      <c r="F33" s="27"/>
      <c r="G33" s="27"/>
      <c r="H33" s="27"/>
      <c r="I33" s="27"/>
      <c r="J33" s="27"/>
    </row>
    <row r="34" spans="1:10" ht="15.95" customHeight="1" thickBot="1" x14ac:dyDescent="0.3"/>
    <row r="35" spans="1:10" ht="15.95" customHeight="1" x14ac:dyDescent="0.25">
      <c r="A35" s="7" t="s">
        <v>29</v>
      </c>
      <c r="B35" s="56" t="s">
        <v>178</v>
      </c>
      <c r="C35" s="40"/>
      <c r="D35" s="40"/>
      <c r="E35" s="40"/>
      <c r="F35" s="40"/>
      <c r="G35" s="41"/>
      <c r="H35" s="57" t="s">
        <v>179</v>
      </c>
      <c r="I35" s="40"/>
      <c r="J35" s="58"/>
    </row>
    <row r="36" spans="1:10" ht="48" customHeight="1" x14ac:dyDescent="0.25">
      <c r="A36" s="19" t="s">
        <v>180</v>
      </c>
      <c r="B36" s="48" t="s">
        <v>181</v>
      </c>
      <c r="C36" s="43"/>
      <c r="D36" s="43"/>
      <c r="E36" s="43"/>
      <c r="F36" s="43"/>
      <c r="G36" s="26"/>
      <c r="H36" s="51"/>
      <c r="I36" s="43"/>
      <c r="J36" s="45"/>
    </row>
    <row r="37" spans="1:10" ht="48" customHeight="1" x14ac:dyDescent="0.25">
      <c r="A37" s="19" t="s">
        <v>182</v>
      </c>
      <c r="B37" s="48" t="s">
        <v>183</v>
      </c>
      <c r="C37" s="43"/>
      <c r="D37" s="43"/>
      <c r="E37" s="43"/>
      <c r="F37" s="43"/>
      <c r="G37" s="26"/>
      <c r="H37" s="51"/>
      <c r="I37" s="43"/>
      <c r="J37" s="45"/>
    </row>
    <row r="38" spans="1:10" ht="48" customHeight="1" x14ac:dyDescent="0.25">
      <c r="A38" s="19" t="s">
        <v>184</v>
      </c>
      <c r="B38" s="48" t="s">
        <v>185</v>
      </c>
      <c r="C38" s="43"/>
      <c r="D38" s="43"/>
      <c r="E38" s="43"/>
      <c r="F38" s="43"/>
      <c r="G38" s="26"/>
      <c r="H38" s="51"/>
      <c r="I38" s="43"/>
      <c r="J38" s="45"/>
    </row>
    <row r="39" spans="1:10" ht="48" customHeight="1" x14ac:dyDescent="0.25">
      <c r="A39" s="19" t="s">
        <v>186</v>
      </c>
      <c r="B39" s="48" t="s">
        <v>187</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188</v>
      </c>
      <c r="B48" s="27"/>
      <c r="C48" s="27"/>
      <c r="D48" s="27"/>
      <c r="E48" s="27"/>
      <c r="F48" s="27"/>
      <c r="G48" s="27"/>
      <c r="H48" s="27"/>
      <c r="I48" s="27"/>
      <c r="J48" s="27"/>
    </row>
    <row r="51" spans="1:10" x14ac:dyDescent="0.25">
      <c r="A51" s="47" t="s">
        <v>189</v>
      </c>
      <c r="B51" s="27"/>
      <c r="C51" s="27"/>
      <c r="D51" s="27"/>
      <c r="E51" s="53"/>
      <c r="F51" s="27"/>
      <c r="G51" s="27"/>
      <c r="H51" s="27"/>
      <c r="I51" s="27"/>
      <c r="J51" s="27"/>
    </row>
    <row r="53" spans="1:10" x14ac:dyDescent="0.25">
      <c r="A53" s="47" t="s">
        <v>190</v>
      </c>
      <c r="B53" s="27"/>
      <c r="C53" s="27"/>
      <c r="D53" s="27"/>
      <c r="E53" s="53"/>
      <c r="F53" s="27"/>
      <c r="G53" s="27"/>
      <c r="H53" s="27"/>
      <c r="I53" s="27"/>
      <c r="J53" s="27"/>
    </row>
    <row r="100" spans="1:1" ht="15.75" x14ac:dyDescent="0.25">
      <c r="A100" t="s">
        <v>191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2026-01-15T07:51:13Z</dcterms:modified>
</cp:coreProperties>
</file>