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vialietuva-my.sharepoint.com/personal/anzelita_pajaujiene_vialietuva_lt/Documents/Darbalaukis/AK_pirkimai/6207_RK_Nr. 3937 Jašiūnai–Turgeliai–Tabariškės 18,71 km tilto per Merkį rekonstravimas/Paklausimai_Atsakymai/4_paklausimas/"/>
    </mc:Choice>
  </mc:AlternateContent>
  <xr:revisionPtr revIDLastSave="279" documentId="13_ncr:1_{C88A3950-60EB-419E-BF7A-19648CC418C8}" xr6:coauthVersionLast="47" xr6:coauthVersionMax="47" xr10:uidLastSave="{44810FA0-934F-4074-A49A-AB814B6B12BF}"/>
  <bookViews>
    <workbookView xWindow="-108" yWindow="-108" windowWidth="23256" windowHeight="12456" activeTab="1" xr2:uid="{6BC1EAF5-0D01-43F1-AE22-A39552859E42}"/>
  </bookViews>
  <sheets>
    <sheet name="DKŽ_1" sheetId="3" r:id="rId1"/>
    <sheet name="DKŽ_2" sheetId="1" r:id="rId2"/>
    <sheet name="santrauka"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1" l="1"/>
  <c r="G61" i="1"/>
  <c r="G60" i="1"/>
  <c r="G59" i="1"/>
  <c r="G58" i="1"/>
  <c r="G57" i="1"/>
  <c r="G52" i="1"/>
  <c r="G51" i="1"/>
  <c r="G50" i="1"/>
  <c r="G49" i="1"/>
  <c r="G48" i="1"/>
  <c r="G47" i="1"/>
  <c r="G40" i="1"/>
  <c r="G39" i="1"/>
  <c r="G38" i="1"/>
  <c r="G37" i="1"/>
  <c r="G36" i="1"/>
  <c r="G35" i="1"/>
  <c r="G25" i="1"/>
  <c r="G26" i="1"/>
  <c r="G23" i="1"/>
  <c r="G24" i="1"/>
  <c r="G13" i="1"/>
  <c r="G11" i="1"/>
  <c r="G9" i="1"/>
  <c r="G8" i="1"/>
  <c r="G7" i="1"/>
  <c r="G66" i="3"/>
  <c r="I65" i="3"/>
  <c r="G48" i="3"/>
  <c r="G16" i="3" l="1"/>
  <c r="G15" i="3"/>
  <c r="G14" i="3"/>
  <c r="G13" i="3"/>
  <c r="G12" i="3"/>
  <c r="G10" i="3"/>
  <c r="G11" i="3"/>
  <c r="G64" i="1" l="1"/>
  <c r="G62" i="1"/>
  <c r="G66" i="1"/>
  <c r="G65" i="1"/>
  <c r="G67" i="1"/>
  <c r="I67" i="1" s="1"/>
  <c r="G55" i="1"/>
  <c r="G54" i="1"/>
  <c r="G53" i="1"/>
  <c r="G46" i="1"/>
  <c r="G33" i="1"/>
  <c r="G28" i="1"/>
  <c r="G19" i="1"/>
  <c r="G6" i="1"/>
  <c r="G51" i="3"/>
  <c r="G55" i="3"/>
  <c r="G54" i="3"/>
  <c r="G53" i="3"/>
  <c r="G56" i="3"/>
  <c r="G52" i="3"/>
  <c r="G59" i="3"/>
  <c r="G58" i="3"/>
  <c r="G57" i="3"/>
  <c r="G61" i="3"/>
  <c r="G50" i="3"/>
  <c r="G23" i="3"/>
  <c r="G17" i="3"/>
  <c r="I66" i="1" l="1"/>
  <c r="G65" i="3"/>
  <c r="G64" i="3"/>
  <c r="G63" i="3"/>
  <c r="G62" i="3"/>
  <c r="G60" i="3"/>
  <c r="I62" i="3" s="1"/>
  <c r="G49" i="3"/>
  <c r="G47" i="3"/>
  <c r="G46" i="3"/>
  <c r="G45" i="3"/>
  <c r="G44" i="3"/>
  <c r="G43" i="3"/>
  <c r="G42" i="3"/>
  <c r="G41" i="3"/>
  <c r="G40" i="3"/>
  <c r="G39" i="3"/>
  <c r="G38" i="3"/>
  <c r="G37" i="3"/>
  <c r="G36" i="3"/>
  <c r="G35" i="3"/>
  <c r="G34" i="3"/>
  <c r="G33" i="3"/>
  <c r="G32" i="3"/>
  <c r="G31" i="3"/>
  <c r="G30" i="3"/>
  <c r="G29" i="3"/>
  <c r="G28" i="3"/>
  <c r="G27" i="3"/>
  <c r="G26" i="3"/>
  <c r="G25" i="3"/>
  <c r="G24" i="3"/>
  <c r="G22" i="3"/>
  <c r="G21" i="3"/>
  <c r="G20" i="3"/>
  <c r="G19" i="3"/>
  <c r="I25" i="3" s="1"/>
  <c r="G18" i="3"/>
  <c r="G9" i="3"/>
  <c r="G8" i="3"/>
  <c r="G7" i="3"/>
  <c r="G6" i="3"/>
  <c r="G5" i="3"/>
  <c r="I18" i="3" s="1"/>
  <c r="G27" i="1"/>
  <c r="I64" i="3" l="1"/>
  <c r="I56" i="3"/>
  <c r="I38" i="3"/>
  <c r="C4" i="2"/>
  <c r="G43" i="1" l="1"/>
  <c r="G44" i="1"/>
  <c r="G45" i="1"/>
  <c r="G56" i="1"/>
  <c r="I60" i="1" s="1"/>
  <c r="G30" i="1"/>
  <c r="G31" i="1"/>
  <c r="G32" i="1"/>
  <c r="G34" i="1"/>
  <c r="G5" i="1"/>
  <c r="G14" i="1" l="1"/>
  <c r="G15" i="1"/>
  <c r="G42" i="1" l="1"/>
  <c r="G41" i="1"/>
  <c r="I52" i="1" s="1"/>
  <c r="G29" i="1"/>
  <c r="I40" i="1" s="1"/>
  <c r="G18" i="1"/>
  <c r="G20" i="1"/>
  <c r="G21" i="1"/>
  <c r="G22" i="1"/>
  <c r="G17" i="1"/>
  <c r="G10" i="1"/>
  <c r="G12" i="1"/>
  <c r="G68" i="1" l="1"/>
  <c r="I16" i="1"/>
  <c r="I28" i="1"/>
  <c r="C5" i="2" l="1"/>
  <c r="C6" i="2" s="1"/>
</calcChain>
</file>

<file path=xl/sharedStrings.xml><?xml version="1.0" encoding="utf-8"?>
<sst xmlns="http://schemas.openxmlformats.org/spreadsheetml/2006/main" count="547" uniqueCount="232">
  <si>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</si>
  <si>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</si>
  <si>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</si>
  <si>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</si>
  <si>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</si>
  <si>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</si>
  <si>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</si>
  <si>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1.1</t>
  </si>
  <si>
    <t>1.2</t>
  </si>
  <si>
    <t>1.3</t>
  </si>
  <si>
    <t>1.4</t>
  </si>
  <si>
    <t>1.5</t>
  </si>
  <si>
    <t>1.6</t>
  </si>
  <si>
    <t>1.7</t>
  </si>
  <si>
    <t>2.1</t>
  </si>
  <si>
    <t>2.2</t>
  </si>
  <si>
    <t>2.3</t>
  </si>
  <si>
    <t>2.4</t>
  </si>
  <si>
    <t>2.5</t>
  </si>
  <si>
    <t>2.7</t>
  </si>
  <si>
    <t>5.1</t>
  </si>
  <si>
    <t>5.2</t>
  </si>
  <si>
    <t>5.3</t>
  </si>
  <si>
    <t>3.2</t>
  </si>
  <si>
    <t>3.3</t>
  </si>
  <si>
    <t>3.4</t>
  </si>
  <si>
    <t>3.5</t>
  </si>
  <si>
    <t>Skyrius</t>
  </si>
  <si>
    <t>2. Žemės sankasa</t>
  </si>
  <si>
    <t>Iš viso skyriuje 1, Eur be PVM</t>
  </si>
  <si>
    <t>Iš viso skyriuje 2, Eur be PVM</t>
  </si>
  <si>
    <t>Iš viso skyriuje 3, Eur be PVM</t>
  </si>
  <si>
    <t>IŠ VISO ŽINIARAŠTYJE 1, EUR BE PVM</t>
  </si>
  <si>
    <t>Pastaba: Tiekėjas pildo pasirinktinai I arba II dangos konstrukcijos variantą</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</si>
  <si>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</si>
  <si>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DARBŲ KIEKIŲ ŽINIARAŠČIŲ SANTRAUKA</t>
  </si>
  <si>
    <t>Žiniaraščio pavadinimas</t>
  </si>
  <si>
    <t>Vertė, EUR be PVM</t>
  </si>
  <si>
    <t>Susiekimo dalis</t>
  </si>
  <si>
    <t>Vertės į pasiūlymo formą</t>
  </si>
  <si>
    <t>Iš viso žiniaraščiuose (Eur be PVM):</t>
  </si>
  <si>
    <t>Žiniaraščio priedas</t>
  </si>
  <si>
    <t>Darbų kiekių žin. Nr.</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</si>
  <si>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</si>
  <si>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kompl.</t>
  </si>
  <si>
    <t>Geodezinis trasos nužymėjimas</t>
  </si>
  <si>
    <t>km</t>
  </si>
  <si>
    <t>Asfaltbetonio dangos nufrezavimas arba išlaužymas</t>
  </si>
  <si>
    <r>
      <t>m</t>
    </r>
    <r>
      <rPr>
        <vertAlign val="superscript"/>
        <sz val="11"/>
        <color theme="1"/>
        <rFont val="Times New Roman"/>
        <family val="1"/>
        <charset val="186"/>
      </rPr>
      <t>2</t>
    </r>
  </si>
  <si>
    <r>
      <t>m</t>
    </r>
    <r>
      <rPr>
        <vertAlign val="superscript"/>
        <sz val="11"/>
        <color theme="1"/>
        <rFont val="Times New Roman"/>
        <family val="1"/>
        <charset val="186"/>
      </rPr>
      <t>3</t>
    </r>
  </si>
  <si>
    <t>vnt</t>
  </si>
  <si>
    <t>Dirvožemio atvežimas iš laikinos sandėliavimo aikštelės šlaitų, griovio dugno tvirtinimui</t>
  </si>
  <si>
    <t>Šlaitų tvirtinimas geosintetinėmis medžiagomis</t>
  </si>
  <si>
    <r>
      <t>m</t>
    </r>
    <r>
      <rPr>
        <vertAlign val="superscript"/>
        <sz val="11"/>
        <rFont val="Times New Roman"/>
        <family val="1"/>
        <charset val="186"/>
      </rPr>
      <t>2</t>
    </r>
  </si>
  <si>
    <t>Apsauginio šalčiui atsparaus sluoksnio įrengimas</t>
  </si>
  <si>
    <t>Skaldos pagrindo sluoksnio įrengimas</t>
  </si>
  <si>
    <t>Asfalto pagrindo sluoksnio įrengimas</t>
  </si>
  <si>
    <t>Asfalto viršutinio sluoksnio įrengimas</t>
  </si>
  <si>
    <t>Kelkraščio viršutinio sluoksnio įrengimas</t>
  </si>
  <si>
    <t>Žvyro pagrindo sluoksnio įrengimas</t>
  </si>
  <si>
    <t>Signalinių stulpelių įrengimas</t>
  </si>
  <si>
    <t>Pasluoksnio įrengimas</t>
  </si>
  <si>
    <t>Bordiūro įrengimas</t>
  </si>
  <si>
    <t>m</t>
  </si>
  <si>
    <t>Konstrukcijų dalis</t>
  </si>
  <si>
    <t>DARBŲ KIEKIŲ ŽINIARAŠTIS NR. 2 – SUSISIEKIMO DALIS</t>
  </si>
  <si>
    <t>DARBŲ KIEKIŲ ŽINIARAŠTIS NR. 1– KONSTRUKCIJŲ DALIS</t>
  </si>
  <si>
    <r>
      <t xml:space="preserve">Vieneto kaina, Eur be PVM  </t>
    </r>
    <r>
      <rPr>
        <b/>
        <sz val="11"/>
        <color rgb="FFFF0000"/>
        <rFont val="Times New Roman"/>
        <family val="1"/>
        <charset val="186"/>
      </rPr>
      <t>(pildo Teikėjas)</t>
    </r>
  </si>
  <si>
    <r>
      <t>m</t>
    </r>
    <r>
      <rPr>
        <vertAlign val="superscript"/>
        <sz val="11"/>
        <rFont val="Times New Roman"/>
        <family val="1"/>
        <charset val="186"/>
      </rPr>
      <t>3</t>
    </r>
  </si>
  <si>
    <t>Medžių iki 16 cm pašalinimas</t>
  </si>
  <si>
    <t>vnt.</t>
  </si>
  <si>
    <t>Bandomųjų polių įrengimas</t>
  </si>
  <si>
    <t>Bandomųjų polių laikančios galios bandymai</t>
  </si>
  <si>
    <t>Iš viso skyriuje 1, 
Eur be PVM</t>
  </si>
  <si>
    <t>2. Esamų konstrukcijų išardymas</t>
  </si>
  <si>
    <t>kg</t>
  </si>
  <si>
    <t>2.6</t>
  </si>
  <si>
    <t>Iš viso skyriuje 2, 
Eur be PVM</t>
  </si>
  <si>
    <t>3. Krantinių atramų įrengimas</t>
  </si>
  <si>
    <t>3.1</t>
  </si>
  <si>
    <t>Polių įrengimas</t>
  </si>
  <si>
    <t>Krantinių atramų įrengimas</t>
  </si>
  <si>
    <t>G/b elementų padengimas apsauginiu sluoksniu</t>
  </si>
  <si>
    <t xml:space="preserve">Atramų užpylimas (drenuojančio grunto ties krantinėmis atramomis įrengimas, sutankinant pasluoksniui)              </t>
  </si>
  <si>
    <t>3.6</t>
  </si>
  <si>
    <t>3.7</t>
  </si>
  <si>
    <t xml:space="preserve">Gulekšnių įrengimas                  </t>
  </si>
  <si>
    <t>3.8</t>
  </si>
  <si>
    <t>Pereinamųjų plokščių įrengimas</t>
  </si>
  <si>
    <t>3.9</t>
  </si>
  <si>
    <t>Betono išlyginamojo sluoksnio įrengimas</t>
  </si>
  <si>
    <t>3.10</t>
  </si>
  <si>
    <t>Hidroizoliacijos sluoksnio įrengimas</t>
  </si>
  <si>
    <t>3.11</t>
  </si>
  <si>
    <t>3.12</t>
  </si>
  <si>
    <t>3.13</t>
  </si>
  <si>
    <t>Iš viso skyriuje 3, 
Eur be PVM</t>
  </si>
  <si>
    <t>4. Perdangos įrengimo darbai</t>
  </si>
  <si>
    <t>4.1</t>
  </si>
  <si>
    <t>4.2</t>
  </si>
  <si>
    <t>4.3</t>
  </si>
  <si>
    <t>4.4</t>
  </si>
  <si>
    <t>4.5</t>
  </si>
  <si>
    <t>4.6</t>
  </si>
  <si>
    <t>4.7</t>
  </si>
  <si>
    <t>4.8</t>
  </si>
  <si>
    <t>Asfalto apatinio sluoksnio įrengimas</t>
  </si>
  <si>
    <t>4.9</t>
  </si>
  <si>
    <t>4.10</t>
  </si>
  <si>
    <t>4.11</t>
  </si>
  <si>
    <t xml:space="preserve">Turėklo įrengimas             </t>
  </si>
  <si>
    <t>4.12</t>
  </si>
  <si>
    <t xml:space="preserve">Apsauginių kelio atitvarų sistemos įrengimas                                                                            </t>
  </si>
  <si>
    <t>4.13</t>
  </si>
  <si>
    <t>Iš viso skyriuje 4, 
Eur be PVM</t>
  </si>
  <si>
    <t>5. Statinio prieigų ir kūgių įrengimas</t>
  </si>
  <si>
    <t>Vandens surinkimo elementų prieigose įrengimas</t>
  </si>
  <si>
    <t>Iš viso skyriuje 5, 
Eur be PVM</t>
  </si>
  <si>
    <t>6. Baigiamieji darbai</t>
  </si>
  <si>
    <t>7.1</t>
  </si>
  <si>
    <t>Iš viso skyriuje 6, 
Eur be PVM</t>
  </si>
  <si>
    <t>7. Kiti darbai</t>
  </si>
  <si>
    <t>Iš viso skyriuje 7, 
Eur be PVM</t>
  </si>
  <si>
    <t>6.1</t>
  </si>
  <si>
    <t>6.2</t>
  </si>
  <si>
    <t>1.8</t>
  </si>
  <si>
    <t>Augalinio sl. nukasimas, nustumiant buldozeriu iki 20 m ir sandėliavimas vietoje ir atstatymas</t>
  </si>
  <si>
    <t xml:space="preserve">Asfalto apsauginio sluoksnio įrengimas(SMA 8 S)   </t>
  </si>
  <si>
    <t xml:space="preserve">Asfalto pagrindo sluoksnio įrengimas  </t>
  </si>
  <si>
    <t>Atramos guolių įrengimas</t>
  </si>
  <si>
    <t>Sijų montavimas</t>
  </si>
  <si>
    <t>Plokščių monolitinimas</t>
  </si>
  <si>
    <t>Šalitilčio bloko įrengimas</t>
  </si>
  <si>
    <t xml:space="preserve">Deformacinių pjūvių įrengimas   </t>
  </si>
  <si>
    <t>Podanginės drenažinės juostos įrengimas</t>
  </si>
  <si>
    <t>Lietaus surinkimo šulinėlių perdangoje įrengimas</t>
  </si>
  <si>
    <t xml:space="preserve">Šalitilčio plokštės įrengimas       </t>
  </si>
  <si>
    <t>4.14</t>
  </si>
  <si>
    <t>4.15</t>
  </si>
  <si>
    <t>4.16</t>
  </si>
  <si>
    <t>4.17</t>
  </si>
  <si>
    <t>Asfalto apsauginio sluoksnio įrengimas</t>
  </si>
  <si>
    <t xml:space="preserve">G/b elementų padengimas apsauginiu sluoksniu         </t>
  </si>
  <si>
    <t>5.4</t>
  </si>
  <si>
    <t>5.5</t>
  </si>
  <si>
    <t>Vandens greičio slopintuvų įrengimas</t>
  </si>
  <si>
    <t xml:space="preserve">vnt. </t>
  </si>
  <si>
    <t>Kūgio šlaito tvirtinimas</t>
  </si>
  <si>
    <t>Bermų tvirtinimo įrengimas</t>
  </si>
  <si>
    <t>Laiptų įrengimas</t>
  </si>
  <si>
    <t>5.6</t>
  </si>
  <si>
    <t>Turėklo įrengimas</t>
  </si>
  <si>
    <t>Gruntų pagerinimas (GP), gruntų mechaniškas modifikavimas</t>
  </si>
  <si>
    <t xml:space="preserve">Trinkelių dangos Įrengimas </t>
  </si>
  <si>
    <t>Įspėjamųjų paviršių įrengimas</t>
  </si>
  <si>
    <t>Vedimo paviršių įrengimas</t>
  </si>
  <si>
    <t>Apvalios pralaidos įrengimas nuovažose</t>
  </si>
  <si>
    <t>Apsauginės tvorelės pėstiesiems įrengimas</t>
  </si>
  <si>
    <t>Iš viso skyriuje 4, Eur be PVM</t>
  </si>
  <si>
    <t>Valstybinės reikšmės rajoninio kelio Nr. 3937 Jašiūnai–Turgeliai–Tabariškės 18,71 km tilto per Merkį rekonstravimas</t>
  </si>
  <si>
    <r>
      <t xml:space="preserve">Vykdant valstybinės reikšmės kelių rekonstravimo/remonto darbus susidarančios medžiagos, kurios nenaudojamos projekte ir kurios gali būti panaudotos pakartotinai, turi būti gabenamos į užsakovo – AB "Via Lietuva" (toliau – Kelių direkcija) nurodytą sandėliavimo vietą – </t>
    </r>
    <r>
      <rPr>
        <b/>
        <sz val="10"/>
        <rFont val="Times New Roman"/>
        <family val="1"/>
        <charset val="186"/>
      </rPr>
      <t xml:space="preserve"> </t>
    </r>
    <r>
      <rPr>
        <sz val="10"/>
        <rFont val="Times New Roman"/>
        <family val="1"/>
        <charset val="186"/>
      </rPr>
      <t xml:space="preserve">Vievio kelių tarnyba, Statybininkų g. 16, Vievis.
</t>
    </r>
    <r>
      <rPr>
        <i/>
        <sz val="10"/>
        <rFont val="Times New Roman"/>
        <family val="1"/>
        <charset val="186"/>
      </rPr>
      <t xml:space="preserve">Medžiagos, kurios turi būti gabenamos į sandėliavimo vietas:
</t>
    </r>
    <r>
      <rPr>
        <sz val="10"/>
        <rFont val="Times New Roman"/>
        <family val="1"/>
        <charset val="186"/>
      </rPr>
      <t>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</si>
  <si>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Tankių krūmų pašalinimas, smulkinimas ir išvežimas ir išvežimas Rangovo pasirinktu atstumu</t>
  </si>
  <si>
    <r>
      <t>Laikinų spraustasienių įrengimas ir išardymas (</t>
    </r>
    <r>
      <rPr>
        <i/>
        <sz val="11"/>
        <rFont val="Times New Roman"/>
        <family val="1"/>
        <charset val="186"/>
      </rPr>
      <t>įvertinant grįžtamąsias medžiagas</t>
    </r>
    <r>
      <rPr>
        <sz val="11"/>
        <rFont val="Times New Roman"/>
        <family val="1"/>
        <charset val="186"/>
      </rPr>
      <t>)</t>
    </r>
  </si>
  <si>
    <r>
      <t>Apsauginio šalčiui atsparaus sluoksnio h-45cm įrengimas ir išardymas (</t>
    </r>
    <r>
      <rPr>
        <i/>
        <sz val="11"/>
        <rFont val="Times New Roman"/>
        <family val="1"/>
        <charset val="186"/>
      </rPr>
      <t>įvertinant grįžtamąsias medžiagas</t>
    </r>
    <r>
      <rPr>
        <sz val="11"/>
        <rFont val="Times New Roman"/>
        <family val="1"/>
        <charset val="186"/>
      </rPr>
      <t>)</t>
    </r>
  </si>
  <si>
    <r>
      <t>Skaldos pagrindo sluoksnio iš nesurištųjų mineralinių medžiagų mišinio h=20 cm  ir išardymas (</t>
    </r>
    <r>
      <rPr>
        <i/>
        <sz val="11"/>
        <rFont val="Times New Roman"/>
        <family val="1"/>
        <charset val="186"/>
      </rPr>
      <t>įvertinant grįžtamąsias medžiagas</t>
    </r>
    <r>
      <rPr>
        <sz val="11"/>
        <rFont val="Times New Roman"/>
        <family val="1"/>
        <charset val="186"/>
      </rPr>
      <t>)</t>
    </r>
  </si>
  <si>
    <r>
      <t>Asfalto sl. h=10 cm AC 16 PD įrengimas  ir išardymas (</t>
    </r>
    <r>
      <rPr>
        <i/>
        <sz val="11"/>
        <rFont val="Times New Roman"/>
        <family val="1"/>
        <charset val="186"/>
      </rPr>
      <t>įvertinant grįžtamąsias medžiagas</t>
    </r>
    <r>
      <rPr>
        <sz val="11"/>
        <rFont val="Times New Roman"/>
        <family val="1"/>
        <charset val="186"/>
      </rPr>
      <t>)</t>
    </r>
  </si>
  <si>
    <r>
      <t>Žvyro pagrindo sl. h=20 cm po g/b pagrindo plokštėmis įrengimas ir išardymas (</t>
    </r>
    <r>
      <rPr>
        <i/>
        <sz val="11"/>
        <rFont val="Times New Roman"/>
        <family val="1"/>
        <charset val="186"/>
      </rPr>
      <t>įvertinus
grįžtamąsias medžiagas</t>
    </r>
    <r>
      <rPr>
        <sz val="11"/>
        <rFont val="Times New Roman"/>
        <family val="1"/>
        <charset val="186"/>
      </rPr>
      <t>)</t>
    </r>
  </si>
  <si>
    <r>
      <t>Kelio plokščių įrengimas ir išardymas (</t>
    </r>
    <r>
      <rPr>
        <i/>
        <sz val="11"/>
        <rFont val="Times New Roman"/>
        <family val="1"/>
        <charset val="186"/>
      </rPr>
      <t>įvertinus grįžtamąsias medžiagas</t>
    </r>
    <r>
      <rPr>
        <sz val="11"/>
        <rFont val="Times New Roman"/>
        <family val="1"/>
        <charset val="186"/>
      </rPr>
      <t>)</t>
    </r>
  </si>
  <si>
    <r>
      <t>Kelio apsauginės konstrukcijos ir kitų elementų įrengimas ir išardymas (</t>
    </r>
    <r>
      <rPr>
        <i/>
        <sz val="11"/>
        <rFont val="Times New Roman"/>
        <family val="1"/>
        <charset val="186"/>
      </rPr>
      <t>įvertinus grįžtamąsias medžiagas</t>
    </r>
    <r>
      <rPr>
        <sz val="11"/>
        <rFont val="Times New Roman"/>
        <family val="1"/>
        <charset val="186"/>
      </rPr>
      <t>)</t>
    </r>
  </si>
  <si>
    <r>
      <t>Smėlio maišų įrengimas ir išardymas atsitvėrimui nuo upės vagos (</t>
    </r>
    <r>
      <rPr>
        <i/>
        <sz val="11"/>
        <rFont val="Times New Roman"/>
        <family val="1"/>
        <charset val="186"/>
      </rPr>
      <t>įvertinus grįžtamąsias medžiagas</t>
    </r>
    <r>
      <rPr>
        <sz val="11"/>
        <rFont val="Times New Roman"/>
        <family val="1"/>
        <charset val="186"/>
      </rPr>
      <t>)</t>
    </r>
  </si>
  <si>
    <t>Vandens pašalinimas iš tranšėjų ir iškasų siurbliais</t>
  </si>
  <si>
    <r>
      <t>Pleištinių modulinių pastolių įrengimas ir išardymas (</t>
    </r>
    <r>
      <rPr>
        <i/>
        <sz val="11"/>
        <rFont val="Times New Roman"/>
        <family val="1"/>
        <charset val="186"/>
      </rPr>
      <t>įvertinus grįžtamąsias medžiagas</t>
    </r>
    <r>
      <rPr>
        <sz val="11"/>
        <rFont val="Times New Roman"/>
        <family val="1"/>
        <charset val="186"/>
      </rPr>
      <t>)</t>
    </r>
  </si>
  <si>
    <t>1.9</t>
  </si>
  <si>
    <t>1.10</t>
  </si>
  <si>
    <t>1.11</t>
  </si>
  <si>
    <t>1.12</t>
  </si>
  <si>
    <t>1.13</t>
  </si>
  <si>
    <t>1.14</t>
  </si>
  <si>
    <t>t</t>
  </si>
  <si>
    <r>
      <t>Esamų metalinių konstrukcijų išardymas ir išvežimas į Užsakovo nurodytą vietą (</t>
    </r>
    <r>
      <rPr>
        <i/>
        <sz val="11"/>
        <rFont val="Times New Roman"/>
        <family val="1"/>
        <charset val="186"/>
      </rPr>
      <t>žiūrėti žiniaraščio priedą dėl išvežimo</t>
    </r>
    <r>
      <rPr>
        <sz val="11"/>
        <rFont val="Times New Roman"/>
        <family val="1"/>
        <charset val="186"/>
      </rPr>
      <t>)</t>
    </r>
  </si>
  <si>
    <t>Asfaltbetonio dangos nufrezavimas arba išlaužimas, pakrovimas ir išvežimas Rangovo pasirintu atstumu</t>
  </si>
  <si>
    <t>Esamų g/b konstrukcijų išardymas ir išvežimas Rangovo pasirinktu atstumu</t>
  </si>
  <si>
    <t>Esamų betono konstrukcijų išardymas ir išvežimas Rangovo pasirinktu atstumu</t>
  </si>
  <si>
    <t>Hidroizoliacijos sluoksnio ardymas ir išvežimas Rangovo pasirinktu atstumu</t>
  </si>
  <si>
    <t>Grunto kasimas, pakrovimas ir išvežimas Rangovo pasirinktu atstumu (perteklinio)</t>
  </si>
  <si>
    <t>Skaldos prizmės h=40 cm įrengimas</t>
  </si>
  <si>
    <t>Lietaus vandens nuvedimo sistemos įrengimas</t>
  </si>
  <si>
    <t>4.18</t>
  </si>
  <si>
    <t>Kelmų rovimas ir išvežimas utelizavimui Rangovo pasrinktu atstumu</t>
  </si>
  <si>
    <t>Medienos paruošimas ir išvežimas Rangovo pasrinktu atstumu</t>
  </si>
  <si>
    <t>Eur</t>
  </si>
  <si>
    <t>Naudoto asfalto granulių pakrovimas ir išvežimas į sandėliavimo aikštelę antriniam panaudojimui Rangovo pasirinktu atstumu</t>
  </si>
  <si>
    <t>Likusių, nepanaudotų frezuoto asfaltbetonio drožlių pakrovimas ir transportavimas
Rangovo pasirinktu atstumu</t>
  </si>
  <si>
    <t>Negrąžinamos medžiagos (nufrezuotas asfaltas) (vieneto kaina didesnė arba lygi ≥ 11,20 Eur/m3) (sąmatoje įvertinamas su minuso ženklu)</t>
  </si>
  <si>
    <t>Negrąžinamos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(iš viso - 2 vnt.)</t>
  </si>
  <si>
    <r>
      <t>Esamų kelio ženklų skydų demontavimas ir išvežimas į Užsakovo nurodytą vietą (</t>
    </r>
    <r>
      <rPr>
        <i/>
        <sz val="11"/>
        <color theme="1"/>
        <rFont val="Times New Roman"/>
        <family val="1"/>
        <charset val="186"/>
      </rPr>
      <t>žiūrėti žiniaraščio priedą dėl išvežimo</t>
    </r>
    <r>
      <rPr>
        <sz val="11"/>
        <color theme="1"/>
        <rFont val="Times New Roman"/>
        <family val="1"/>
        <charset val="186"/>
      </rPr>
      <t>)</t>
    </r>
  </si>
  <si>
    <r>
      <t>Esamų vienstiebių kelio ženklų metalinių atramų ant monolitinių betoninių atramų išardymas  ir išvežimas į užsakovo nurodytą vietą (</t>
    </r>
    <r>
      <rPr>
        <i/>
        <sz val="11"/>
        <color theme="1"/>
        <rFont val="Times New Roman"/>
        <family val="1"/>
        <charset val="186"/>
      </rPr>
      <t>žiūrėti žiniaraščio priedą dėl išvežimo)</t>
    </r>
  </si>
  <si>
    <r>
      <t>Esamų daugiastiebių kelio ženklų metalinių atramų ant monolitinių betoninių atramų išardymas  ir išvežimas į užsakovo nurodytą vietą (</t>
    </r>
    <r>
      <rPr>
        <i/>
        <sz val="11"/>
        <rFont val="Times New Roman"/>
        <family val="1"/>
        <charset val="186"/>
      </rPr>
      <t>žiūrėti žiniaraščio priedą dėl išvežimo</t>
    </r>
    <r>
      <rPr>
        <sz val="11"/>
        <rFont val="Times New Roman"/>
        <family val="1"/>
        <charset val="186"/>
      </rPr>
      <t>)</t>
    </r>
  </si>
  <si>
    <t>Dirvožemio pašalinimas, išvežimas į laikiną sandėliavimo aikštelę Rangovo pasirinktu atstumu</t>
  </si>
  <si>
    <t>Dirvožemio pašalinimas ir išvežimas Rangovo pasirinktu atstumu (perteklinio)</t>
  </si>
  <si>
    <t>Grunto kasimas, pakrovimas ir išvežimas Rangovo pasirinktu atstumu į sandėliavimo aikštelę</t>
  </si>
  <si>
    <t>Priešerozinio šlaitų tvirtinimo demblio įrengimas</t>
  </si>
  <si>
    <t>2.8</t>
  </si>
  <si>
    <t>Plotų planiravimas mechanizuotu būdu</t>
  </si>
  <si>
    <t>Plotų planiravimas rankiniu būdu</t>
  </si>
  <si>
    <t>Griovio dugno sutvirtinimas skalda fr. 22/45</t>
  </si>
  <si>
    <t>Griovio dugno tvirtinimas akmenų mėtiniu ant betono pagrindo</t>
  </si>
  <si>
    <t>2.9</t>
  </si>
  <si>
    <t>2.10</t>
  </si>
  <si>
    <t>2.11</t>
  </si>
  <si>
    <t>2.12</t>
  </si>
  <si>
    <t>Šlaitų sutvirtinimas, žole apželdinant dirvožemio sluoksnį</t>
  </si>
  <si>
    <t>3 Kelio dangos konstrukcija (I dangos konstrukcijos variantas)</t>
  </si>
  <si>
    <t>3 Kelio dangos konstrukcija (II dangos konstrukcijos variantas)</t>
  </si>
  <si>
    <t>4 Pėsčiųjų tako įrengimo darbai (I variantas)</t>
  </si>
  <si>
    <t>4 Pėsčiųjų tako įrengimo darbai (II variantas)</t>
  </si>
  <si>
    <t>5 Nuovažų įrangimo darbai (I variantas)</t>
  </si>
  <si>
    <t>5 Nuovažų įrangimo darbai (II variantas)</t>
  </si>
  <si>
    <t>Iš viso skyriuje 5, Eur be PVM</t>
  </si>
  <si>
    <t>Iš viso skyriuje 6, Eur be PVM</t>
  </si>
  <si>
    <t>6.3</t>
  </si>
  <si>
    <t>6.4</t>
  </si>
  <si>
    <t>Horizontaliojo ženklinimo tipo „1.1 Siaura ištisinė linija“ (linijos plotis 0,12 m)
įrengimas iš termoplasto</t>
  </si>
  <si>
    <t>Horizontaliojo ženklinimo tipo „1.7 Siaura brūkšninė linija“ (linijos plotis 0,12 m)
įrengimas iš termoplasto</t>
  </si>
  <si>
    <t>Dvistiebių cinkuotų plieninių vamzdinių kelio ženklų stulpelių (PVS) įrengimas ant betoninio pamato</t>
  </si>
  <si>
    <t>Kelio ženklų skydų montavimas prie dvistiebių atramų rankiniu būdu</t>
  </si>
  <si>
    <t>6 Eismo organizavimo įrenginiai</t>
  </si>
  <si>
    <t>6.5</t>
  </si>
  <si>
    <t>6.6</t>
  </si>
  <si>
    <t>7 Baigiamieji darbai</t>
  </si>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</sst>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5"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i/>
      <sz val="10"/>
      <name val="Times New Roman"/>
      <family val="1"/>
      <charset val="186"/>
    </font>
    <font>
      <b/>
      <sz val="10"/>
      <name val="Times New Roman"/>
      <family val="1"/>
      <charset val="186"/>
    </font>
    <font>
      <b/>
      <i/>
      <sz val="10"/>
      <name val="Times New Roman"/>
      <family val="1"/>
      <charset val="186"/>
    </font>
    <font>
      <b/>
      <i/>
      <sz val="11"/>
      <color rgb="FF000000"/>
      <name val="Times New Roman"/>
      <family val="1"/>
      <charset val="186"/>
    </font>
    <font>
      <b/>
      <i/>
      <sz val="11"/>
      <name val="Times New Roman"/>
      <family val="1"/>
      <charset val="186"/>
    </font>
    <font>
      <sz val="11"/>
      <color rgb="FFFF0000"/>
      <name val="Calibri"/>
      <family val="2"/>
      <charset val="186"/>
      <scheme val="minor"/>
    </font>
    <font>
      <vertAlign val="superscript"/>
      <sz val="11"/>
      <color theme="1"/>
      <name val="Times New Roman"/>
      <family val="1"/>
      <charset val="186"/>
    </font>
    <font>
      <vertAlign val="superscript"/>
      <sz val="11"/>
      <name val="Times New Roman"/>
      <family val="1"/>
      <charset val="186"/>
    </font>
    <font>
      <sz val="10"/>
      <color rgb="FFFF0000"/>
      <name val="Calibri"/>
      <family val="2"/>
      <charset val="186"/>
      <scheme val="minor"/>
    </font>
    <font>
      <b/>
      <sz val="16"/>
      <name val="Times New Roman"/>
      <family val="1"/>
      <charset val="186"/>
    </font>
    <font>
      <sz val="11"/>
      <color theme="1"/>
      <name val="Calibri"/>
      <family val="2"/>
      <charset val="186"/>
      <scheme val="minor"/>
    </font>
    <font>
      <i/>
      <sz val="11"/>
      <color rgb="FFFF0000"/>
      <name val="Times New Roman"/>
      <family val="1"/>
      <charset val="186"/>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23" fillId="0" borderId="0"/>
  </cellStyleXfs>
  <cellXfs count="213">
    <xf numFmtId="0" fontId="0" fillId="0" borderId="0" xfId="0"/>
    <xf numFmtId="0" fontId="2" fillId="0" borderId="0" xfId="1" applyFont="1" applyAlignment="1" applyProtection="1">
      <alignment horizontal="center"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0" fontId="7" fillId="0" borderId="0" xfId="0" applyFont="1" applyAlignment="1">
      <alignment wrapText="1"/>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4" fillId="0" borderId="0" xfId="0" applyFont="1" applyAlignment="1" applyProtection="1">
      <alignment horizontal="center" vertical="center" wrapText="1"/>
      <protection locked="0"/>
    </xf>
    <xf numFmtId="4" fontId="4" fillId="0" borderId="12" xfId="0" applyNumberFormat="1" applyFont="1" applyBorder="1" applyAlignment="1" applyProtection="1">
      <alignment horizontal="center" vertical="center" wrapText="1"/>
      <protection locked="0"/>
    </xf>
    <xf numFmtId="4" fontId="11" fillId="0" borderId="13" xfId="0" applyNumberFormat="1" applyFont="1" applyBorder="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0" xfId="4" applyFont="1" applyAlignment="1">
      <alignment horizontal="right" vertical="center"/>
    </xf>
    <xf numFmtId="0" fontId="4" fillId="0" borderId="14" xfId="3" applyFont="1" applyBorder="1" applyAlignment="1">
      <alignment horizontal="center" vertical="center" wrapText="1"/>
    </xf>
    <xf numFmtId="4" fontId="4" fillId="0" borderId="13" xfId="3"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0" fontId="12" fillId="0" borderId="1" xfId="0" applyFont="1" applyBorder="1" applyAlignment="1">
      <alignment horizontal="center" vertical="center"/>
    </xf>
    <xf numFmtId="49" fontId="10" fillId="0" borderId="18" xfId="0" applyNumberFormat="1" applyFont="1" applyBorder="1" applyAlignment="1">
      <alignment horizontal="center" vertical="center" wrapText="1"/>
    </xf>
    <xf numFmtId="49" fontId="13" fillId="0" borderId="1" xfId="0" applyNumberFormat="1" applyFont="1" applyBorder="1" applyAlignment="1">
      <alignment horizontal="center" vertical="center"/>
    </xf>
    <xf numFmtId="0" fontId="16" fillId="0" borderId="0" xfId="1" applyFont="1" applyAlignment="1" applyProtection="1">
      <alignment horizontal="center" vertical="center" wrapText="1"/>
    </xf>
    <xf numFmtId="0" fontId="16" fillId="0" borderId="20" xfId="2" applyFont="1" applyBorder="1" applyAlignment="1" applyProtection="1">
      <alignment horizontal="center" vertical="center" wrapText="1"/>
    </xf>
    <xf numFmtId="4" fontId="4" fillId="4" borderId="1" xfId="3"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protection locked="0"/>
    </xf>
    <xf numFmtId="4" fontId="4" fillId="4" borderId="1" xfId="4" applyNumberFormat="1" applyFont="1" applyFill="1" applyBorder="1" applyAlignment="1" applyProtection="1">
      <alignment horizontal="center" vertical="center" wrapText="1"/>
      <protection locked="0"/>
    </xf>
    <xf numFmtId="49" fontId="10" fillId="0" borderId="1"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 fontId="4" fillId="4" borderId="8" xfId="3" applyNumberFormat="1" applyFont="1" applyFill="1" applyBorder="1" applyAlignment="1" applyProtection="1">
      <alignment horizontal="center" vertical="center" wrapText="1"/>
      <protection locked="0"/>
    </xf>
    <xf numFmtId="4" fontId="5" fillId="0" borderId="9" xfId="0" applyNumberFormat="1" applyFont="1" applyBorder="1" applyAlignment="1">
      <alignment horizontal="center" vertical="center" wrapText="1"/>
    </xf>
    <xf numFmtId="164" fontId="5" fillId="4" borderId="8" xfId="0" applyNumberFormat="1" applyFont="1" applyFill="1" applyBorder="1" applyAlignment="1" applyProtection="1">
      <alignment horizontal="center" vertical="center"/>
      <protection locked="0"/>
    </xf>
    <xf numFmtId="4" fontId="4" fillId="4" borderId="3" xfId="4" applyNumberFormat="1" applyFont="1" applyFill="1" applyBorder="1" applyAlignment="1" applyProtection="1">
      <alignment horizontal="center" vertical="center" wrapText="1"/>
      <protection locked="0"/>
    </xf>
    <xf numFmtId="4" fontId="4" fillId="4" borderId="8" xfId="4" applyNumberFormat="1" applyFont="1" applyFill="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2" fillId="0" borderId="1" xfId="0" applyFont="1" applyBorder="1" applyAlignment="1">
      <alignment vertical="center"/>
    </xf>
    <xf numFmtId="0" fontId="14" fillId="0" borderId="1" xfId="0" applyFont="1" applyBorder="1" applyAlignment="1">
      <alignment horizontal="right" vertical="center"/>
    </xf>
    <xf numFmtId="0" fontId="12" fillId="0" borderId="0" xfId="0" applyFont="1"/>
    <xf numFmtId="0" fontId="13" fillId="0" borderId="0" xfId="0" applyFont="1" applyAlignment="1">
      <alignment horizontal="left" vertical="center" wrapText="1"/>
    </xf>
    <xf numFmtId="0" fontId="15" fillId="0" borderId="0" xfId="0" applyFont="1"/>
    <xf numFmtId="4" fontId="12" fillId="0" borderId="1" xfId="0" applyNumberFormat="1" applyFont="1" applyBorder="1" applyAlignment="1">
      <alignment horizontal="center" vertical="center"/>
    </xf>
    <xf numFmtId="4" fontId="14" fillId="0" borderId="1" xfId="0" applyNumberFormat="1" applyFont="1" applyBorder="1" applyAlignment="1">
      <alignment horizontal="center" vertical="center"/>
    </xf>
    <xf numFmtId="0" fontId="17" fillId="0" borderId="0" xfId="4" applyFont="1" applyAlignment="1">
      <alignment vertical="center"/>
    </xf>
    <xf numFmtId="4" fontId="17" fillId="0" borderId="0" xfId="4" applyNumberFormat="1" applyFont="1" applyAlignment="1">
      <alignment horizontal="right" vertical="center"/>
    </xf>
    <xf numFmtId="0" fontId="8" fillId="0" borderId="0" xfId="0" applyFont="1"/>
    <xf numFmtId="4" fontId="4" fillId="0" borderId="13" xfId="0" applyNumberFormat="1" applyFont="1" applyBorder="1" applyAlignment="1" applyProtection="1">
      <alignment horizontal="center" vertical="center"/>
      <protection locked="0"/>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22" xfId="0" applyFont="1" applyBorder="1" applyAlignment="1">
      <alignment vertical="center" wrapText="1"/>
    </xf>
    <xf numFmtId="0" fontId="5" fillId="0" borderId="22" xfId="0" applyFont="1" applyBorder="1" applyAlignment="1">
      <alignment horizontal="center" vertical="center"/>
    </xf>
    <xf numFmtId="0" fontId="5" fillId="0" borderId="8" xfId="0" applyFont="1" applyBorder="1" applyAlignment="1">
      <alignment vertical="center" wrapText="1"/>
    </xf>
    <xf numFmtId="4" fontId="4" fillId="4" borderId="19" xfId="3"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0" borderId="3" xfId="0" applyFont="1" applyBorder="1" applyAlignment="1">
      <alignment horizontal="center" vertical="center"/>
    </xf>
    <xf numFmtId="0" fontId="7" fillId="0" borderId="1" xfId="0" applyFont="1" applyBorder="1" applyAlignment="1">
      <alignment vertical="center" wrapText="1"/>
    </xf>
    <xf numFmtId="0" fontId="7" fillId="0" borderId="3" xfId="0" applyFont="1" applyBorder="1" applyAlignment="1">
      <alignment horizontal="center" vertical="center" wrapText="1"/>
    </xf>
    <xf numFmtId="4" fontId="4" fillId="4" borderId="19" xfId="4" applyNumberFormat="1" applyFont="1" applyFill="1" applyBorder="1" applyAlignment="1" applyProtection="1">
      <alignment horizontal="center" vertical="center" wrapText="1"/>
      <protection locked="0"/>
    </xf>
    <xf numFmtId="4" fontId="4" fillId="4" borderId="21" xfId="4" applyNumberFormat="1" applyFont="1" applyFill="1" applyBorder="1" applyAlignment="1" applyProtection="1">
      <alignment horizontal="center" vertical="center" wrapText="1"/>
      <protection locked="0"/>
    </xf>
    <xf numFmtId="4" fontId="4" fillId="4" borderId="18" xfId="4" applyNumberFormat="1" applyFont="1" applyFill="1" applyBorder="1" applyAlignment="1" applyProtection="1">
      <alignment horizontal="center" vertical="center" wrapText="1"/>
      <protection locked="0"/>
    </xf>
    <xf numFmtId="0" fontId="5" fillId="0" borderId="27" xfId="0" applyFont="1" applyBorder="1" applyAlignment="1">
      <alignment vertical="center" wrapText="1"/>
    </xf>
    <xf numFmtId="0" fontId="5" fillId="0" borderId="30" xfId="0" applyFont="1" applyBorder="1" applyAlignment="1">
      <alignment horizontal="left" vertical="center" wrapText="1"/>
    </xf>
    <xf numFmtId="4" fontId="4" fillId="4" borderId="20" xfId="4" applyNumberFormat="1" applyFont="1" applyFill="1" applyBorder="1" applyAlignment="1" applyProtection="1">
      <alignment horizontal="center" vertical="center" wrapText="1"/>
      <protection locked="0"/>
    </xf>
    <xf numFmtId="0" fontId="7" fillId="0" borderId="8" xfId="0" applyFont="1" applyBorder="1" applyAlignment="1">
      <alignment horizontal="center" vertical="center" wrapText="1"/>
    </xf>
    <xf numFmtId="0" fontId="7" fillId="0" borderId="22" xfId="0" applyFont="1" applyBorder="1" applyAlignment="1">
      <alignment vertical="center" wrapText="1"/>
    </xf>
    <xf numFmtId="0" fontId="7" fillId="0" borderId="24" xfId="0" applyFont="1" applyBorder="1" applyAlignment="1">
      <alignment vertical="center" wrapText="1"/>
    </xf>
    <xf numFmtId="0" fontId="7" fillId="0" borderId="8" xfId="0" applyFont="1" applyBorder="1" applyAlignment="1">
      <alignment vertical="center" wrapText="1"/>
    </xf>
    <xf numFmtId="49" fontId="10" fillId="0" borderId="32" xfId="0" applyNumberFormat="1" applyFont="1" applyBorder="1" applyAlignment="1">
      <alignment horizontal="center" vertical="center" wrapText="1"/>
    </xf>
    <xf numFmtId="0" fontId="18" fillId="0" borderId="0" xfId="0" applyFont="1"/>
    <xf numFmtId="49" fontId="10" fillId="0" borderId="3" xfId="0" applyNumberFormat="1" applyFont="1" applyBorder="1" applyAlignment="1">
      <alignment horizontal="center" vertical="center"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2" fontId="5" fillId="0" borderId="3" xfId="0" applyNumberFormat="1" applyFont="1" applyBorder="1" applyAlignment="1">
      <alignment horizontal="center" vertical="center"/>
    </xf>
    <xf numFmtId="4" fontId="4" fillId="4" borderId="3" xfId="3"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left" vertical="center" wrapText="1"/>
    </xf>
    <xf numFmtId="49" fontId="5" fillId="0" borderId="33" xfId="0" applyNumberFormat="1" applyFont="1" applyBorder="1" applyAlignment="1">
      <alignment horizontal="center" vertical="center" wrapText="1"/>
    </xf>
    <xf numFmtId="2" fontId="5" fillId="0" borderId="1"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4" fontId="4" fillId="0" borderId="0" xfId="0" applyNumberFormat="1" applyFont="1" applyAlignment="1" applyProtection="1">
      <alignment horizontal="center" vertical="center" wrapText="1"/>
      <protection locked="0"/>
    </xf>
    <xf numFmtId="0" fontId="5" fillId="0" borderId="1" xfId="2" applyFont="1" applyBorder="1" applyAlignment="1" applyProtection="1">
      <alignment horizontal="center" vertical="center" wrapText="1"/>
    </xf>
    <xf numFmtId="4" fontId="5" fillId="0" borderId="34" xfId="0" applyNumberFormat="1" applyFont="1" applyBorder="1" applyAlignment="1">
      <alignment horizontal="center" vertical="center" wrapText="1"/>
    </xf>
    <xf numFmtId="164" fontId="5" fillId="4" borderId="3" xfId="0" applyNumberFormat="1" applyFont="1" applyFill="1" applyBorder="1" applyAlignment="1" applyProtection="1">
      <alignment horizontal="center" vertical="center"/>
      <protection locked="0"/>
    </xf>
    <xf numFmtId="49" fontId="10" fillId="0" borderId="16" xfId="0" applyNumberFormat="1" applyFont="1" applyBorder="1" applyAlignment="1">
      <alignment horizontal="center" vertical="center" wrapText="1"/>
    </xf>
    <xf numFmtId="49" fontId="10" fillId="0" borderId="33" xfId="0" applyNumberFormat="1" applyFont="1" applyBorder="1" applyAlignment="1">
      <alignment horizontal="center" vertical="center" wrapText="1"/>
    </xf>
    <xf numFmtId="49" fontId="10" fillId="0" borderId="35" xfId="0" applyNumberFormat="1" applyFont="1" applyBorder="1" applyAlignment="1">
      <alignment horizontal="center" vertical="center" wrapText="1"/>
    </xf>
    <xf numFmtId="0" fontId="5" fillId="0" borderId="33" xfId="0" applyFont="1" applyBorder="1" applyAlignment="1">
      <alignment vertical="center" wrapText="1"/>
    </xf>
    <xf numFmtId="0" fontId="5" fillId="0" borderId="33" xfId="2" applyFont="1" applyBorder="1" applyAlignment="1" applyProtection="1">
      <alignment horizontal="center" vertical="center" wrapText="1"/>
    </xf>
    <xf numFmtId="0" fontId="6" fillId="0" borderId="0" xfId="0" applyFont="1" applyAlignment="1" applyProtection="1">
      <alignment vertical="center" wrapText="1"/>
      <protection locked="0"/>
    </xf>
    <xf numFmtId="49" fontId="5" fillId="0" borderId="33" xfId="0" applyNumberFormat="1" applyFont="1" applyBorder="1" applyAlignment="1">
      <alignment horizontal="left" vertical="center" wrapText="1"/>
    </xf>
    <xf numFmtId="49" fontId="10" fillId="0" borderId="17" xfId="0" applyNumberFormat="1" applyFont="1" applyBorder="1" applyAlignment="1">
      <alignment horizontal="center" vertical="center" wrapText="1"/>
    </xf>
    <xf numFmtId="49" fontId="5" fillId="0" borderId="29" xfId="0" applyNumberFormat="1" applyFont="1" applyBorder="1" applyAlignment="1">
      <alignment horizontal="left" vertical="center" wrapText="1"/>
    </xf>
    <xf numFmtId="0" fontId="5" fillId="0" borderId="8" xfId="2" applyFont="1" applyBorder="1" applyAlignment="1" applyProtection="1">
      <alignment horizontal="center" vertical="center" wrapText="1"/>
    </xf>
    <xf numFmtId="2" fontId="5" fillId="0" borderId="8" xfId="0" applyNumberFormat="1" applyFont="1" applyBorder="1" applyAlignment="1">
      <alignment horizontal="center" vertical="center"/>
    </xf>
    <xf numFmtId="4" fontId="5" fillId="4" borderId="8" xfId="0" applyNumberFormat="1" applyFont="1" applyFill="1" applyBorder="1" applyAlignment="1" applyProtection="1">
      <alignment horizontal="center" vertical="center" wrapText="1"/>
      <protection locked="0"/>
    </xf>
    <xf numFmtId="49" fontId="5" fillId="0" borderId="28" xfId="0" applyNumberFormat="1" applyFont="1" applyBorder="1" applyAlignment="1">
      <alignment horizontal="left" vertical="center" wrapText="1"/>
    </xf>
    <xf numFmtId="2" fontId="5" fillId="0" borderId="33" xfId="0" applyNumberFormat="1" applyFont="1" applyBorder="1" applyAlignment="1">
      <alignment horizontal="center" vertical="center"/>
    </xf>
    <xf numFmtId="4" fontId="4" fillId="4" borderId="33" xfId="4" applyNumberFormat="1" applyFont="1" applyFill="1" applyBorder="1" applyAlignment="1" applyProtection="1">
      <alignment horizontal="center" vertical="center" wrapText="1"/>
      <protection locked="0"/>
    </xf>
    <xf numFmtId="4" fontId="5" fillId="0" borderId="36" xfId="0" applyNumberFormat="1" applyFont="1" applyBorder="1" applyAlignment="1">
      <alignment horizontal="center" vertical="center" wrapText="1"/>
    </xf>
    <xf numFmtId="0" fontId="5" fillId="0" borderId="3" xfId="0" applyFont="1" applyBorder="1" applyAlignment="1" applyProtection="1">
      <alignment horizontal="left" vertical="center" wrapText="1"/>
      <protection locked="0"/>
    </xf>
    <xf numFmtId="49" fontId="5" fillId="0" borderId="8" xfId="0" applyNumberFormat="1" applyFont="1" applyBorder="1" applyAlignment="1">
      <alignment horizontal="left" vertical="center" wrapText="1"/>
    </xf>
    <xf numFmtId="4" fontId="4" fillId="0" borderId="37" xfId="0" applyNumberFormat="1" applyFont="1" applyBorder="1" applyAlignment="1" applyProtection="1">
      <alignment horizontal="center" vertical="center" wrapText="1"/>
      <protection locked="0"/>
    </xf>
    <xf numFmtId="49" fontId="10" fillId="0" borderId="29" xfId="4" applyNumberFormat="1" applyFont="1" applyBorder="1" applyAlignment="1">
      <alignment horizontal="center" vertical="center" wrapText="1"/>
    </xf>
    <xf numFmtId="0" fontId="5" fillId="0" borderId="29" xfId="4" applyFont="1" applyBorder="1" applyAlignment="1">
      <alignment horizontal="left" vertical="center" wrapText="1"/>
    </xf>
    <xf numFmtId="0" fontId="5" fillId="0" borderId="29" xfId="0" applyFont="1" applyBorder="1" applyAlignment="1">
      <alignment horizontal="center" vertical="center" wrapText="1"/>
    </xf>
    <xf numFmtId="2" fontId="5" fillId="0" borderId="29" xfId="0" applyNumberFormat="1" applyFont="1" applyBorder="1" applyAlignment="1">
      <alignment horizontal="center" vertical="center" wrapText="1"/>
    </xf>
    <xf numFmtId="4" fontId="5" fillId="4" borderId="29" xfId="4" applyNumberFormat="1" applyFont="1" applyFill="1" applyBorder="1" applyAlignment="1" applyProtection="1">
      <alignment horizontal="center" vertical="center" wrapText="1"/>
      <protection locked="0"/>
    </xf>
    <xf numFmtId="4" fontId="5" fillId="0" borderId="38" xfId="0" applyNumberFormat="1" applyFont="1" applyBorder="1" applyAlignment="1">
      <alignment horizontal="center" vertical="center" wrapText="1"/>
    </xf>
    <xf numFmtId="2" fontId="4" fillId="0" borderId="0" xfId="4" applyNumberFormat="1" applyFont="1" applyAlignment="1">
      <alignment vertical="center"/>
    </xf>
    <xf numFmtId="0" fontId="18" fillId="0" borderId="0" xfId="0" applyFont="1" applyAlignment="1">
      <alignment vertical="top" wrapText="1"/>
    </xf>
    <xf numFmtId="0" fontId="21" fillId="0" borderId="0" xfId="0" applyFont="1" applyAlignment="1">
      <alignment vertical="top" wrapText="1"/>
    </xf>
    <xf numFmtId="49" fontId="10" fillId="0" borderId="23" xfId="0" applyNumberFormat="1" applyFont="1" applyBorder="1" applyAlignment="1">
      <alignment horizontal="center" vertical="center" wrapText="1"/>
    </xf>
    <xf numFmtId="0" fontId="7" fillId="0" borderId="22" xfId="0" applyFont="1" applyBorder="1" applyAlignment="1">
      <alignment horizontal="center" vertical="center"/>
    </xf>
    <xf numFmtId="49" fontId="10" fillId="0" borderId="22" xfId="0" applyNumberFormat="1" applyFont="1" applyBorder="1" applyAlignment="1">
      <alignment horizontal="center" vertical="center" wrapText="1"/>
    </xf>
    <xf numFmtId="49" fontId="5" fillId="0" borderId="0" xfId="0" applyNumberFormat="1" applyFont="1" applyAlignment="1">
      <alignment horizontal="left" vertical="center" wrapText="1"/>
    </xf>
    <xf numFmtId="0" fontId="5" fillId="0" borderId="23" xfId="2" applyFont="1" applyBorder="1" applyAlignment="1" applyProtection="1">
      <alignment horizontal="center" vertical="center" wrapText="1"/>
    </xf>
    <xf numFmtId="2" fontId="5" fillId="0" borderId="23" xfId="0" applyNumberFormat="1" applyFont="1" applyBorder="1" applyAlignment="1">
      <alignment horizontal="center" vertical="center"/>
    </xf>
    <xf numFmtId="4" fontId="5" fillId="4" borderId="23" xfId="0" applyNumberFormat="1" applyFont="1" applyFill="1" applyBorder="1" applyAlignment="1" applyProtection="1">
      <alignment horizontal="center" vertical="center" wrapText="1"/>
      <protection locked="0"/>
    </xf>
    <xf numFmtId="4" fontId="5" fillId="0" borderId="39" xfId="0" applyNumberFormat="1" applyFont="1" applyBorder="1" applyAlignment="1">
      <alignment horizontal="center" vertical="center" wrapText="1"/>
    </xf>
    <xf numFmtId="4" fontId="5" fillId="4" borderId="33" xfId="0" applyNumberFormat="1" applyFont="1" applyFill="1" applyBorder="1" applyAlignment="1" applyProtection="1">
      <alignment horizontal="center" vertical="center" wrapText="1"/>
      <protection locked="0"/>
    </xf>
    <xf numFmtId="49" fontId="5" fillId="0" borderId="25" xfId="0" applyNumberFormat="1" applyFont="1" applyBorder="1" applyAlignment="1">
      <alignment horizontal="left" vertical="center" wrapText="1"/>
    </xf>
    <xf numFmtId="4" fontId="5" fillId="4" borderId="1" xfId="0" applyNumberFormat="1" applyFont="1" applyFill="1" applyBorder="1" applyAlignment="1" applyProtection="1">
      <alignment horizontal="center" vertical="center" wrapText="1"/>
      <protection locked="0"/>
    </xf>
    <xf numFmtId="2" fontId="7" fillId="0" borderId="1" xfId="0" applyNumberFormat="1" applyFont="1" applyBorder="1" applyAlignment="1">
      <alignment horizontal="center" vertical="center" wrapText="1"/>
    </xf>
    <xf numFmtId="2" fontId="7" fillId="0" borderId="3" xfId="0" applyNumberFormat="1" applyFont="1" applyBorder="1" applyAlignment="1">
      <alignment horizontal="center" vertical="center" wrapText="1"/>
    </xf>
    <xf numFmtId="49" fontId="10" fillId="0" borderId="1" xfId="0" applyNumberFormat="1" applyFont="1" applyBorder="1" applyAlignment="1">
      <alignment horizontal="center" vertical="center"/>
    </xf>
    <xf numFmtId="2" fontId="7" fillId="0" borderId="22" xfId="0" applyNumberFormat="1" applyFont="1" applyBorder="1" applyAlignment="1">
      <alignment horizontal="center" vertical="center" wrapText="1"/>
    </xf>
    <xf numFmtId="0" fontId="7" fillId="0" borderId="1" xfId="0" applyFont="1" applyBorder="1" applyAlignment="1">
      <alignment vertical="center"/>
    </xf>
    <xf numFmtId="2" fontId="7" fillId="0" borderId="18" xfId="0" applyNumberFormat="1" applyFont="1" applyBorder="1" applyAlignment="1">
      <alignment horizontal="center" vertical="center" wrapText="1"/>
    </xf>
    <xf numFmtId="2" fontId="7" fillId="0" borderId="21" xfId="0" applyNumberFormat="1" applyFont="1" applyBorder="1" applyAlignment="1">
      <alignment horizontal="center" vertical="center" wrapText="1"/>
    </xf>
    <xf numFmtId="2" fontId="7" fillId="0" borderId="20" xfId="0" applyNumberFormat="1" applyFont="1" applyBorder="1" applyAlignment="1">
      <alignment horizontal="center" vertical="center" wrapText="1"/>
    </xf>
    <xf numFmtId="4" fontId="5" fillId="4" borderId="21" xfId="0" applyNumberFormat="1" applyFont="1" applyFill="1" applyBorder="1" applyAlignment="1" applyProtection="1">
      <alignment horizontal="center" vertical="center" wrapText="1"/>
      <protection locked="0"/>
    </xf>
    <xf numFmtId="2" fontId="7" fillId="0" borderId="8" xfId="0" applyNumberFormat="1" applyFont="1" applyBorder="1" applyAlignment="1">
      <alignment horizontal="center" vertical="center" wrapText="1"/>
    </xf>
    <xf numFmtId="2" fontId="7" fillId="0" borderId="23" xfId="0" applyNumberFormat="1" applyFont="1" applyBorder="1" applyAlignment="1">
      <alignment horizontal="center" vertical="center" wrapText="1"/>
    </xf>
    <xf numFmtId="0" fontId="7" fillId="0" borderId="19" xfId="0" applyFont="1" applyBorder="1" applyAlignment="1">
      <alignment horizontal="center" vertical="center" wrapText="1"/>
    </xf>
    <xf numFmtId="0" fontId="5" fillId="0" borderId="33" xfId="0" applyFont="1" applyBorder="1" applyAlignment="1">
      <alignment horizontal="left" vertical="center" wrapText="1"/>
    </xf>
    <xf numFmtId="0" fontId="7" fillId="0" borderId="33" xfId="0" applyFont="1" applyBorder="1" applyAlignment="1">
      <alignment horizontal="center" vertical="center" wrapText="1"/>
    </xf>
    <xf numFmtId="4" fontId="4" fillId="4" borderId="31" xfId="4" applyNumberFormat="1" applyFont="1" applyFill="1" applyBorder="1" applyAlignment="1" applyProtection="1">
      <alignment horizontal="center" vertical="center" wrapText="1"/>
      <protection locked="0"/>
    </xf>
    <xf numFmtId="2" fontId="7" fillId="0" borderId="33" xfId="0" applyNumberFormat="1" applyFont="1" applyBorder="1" applyAlignment="1">
      <alignment horizontal="center" vertical="center" wrapText="1"/>
    </xf>
    <xf numFmtId="4" fontId="4" fillId="4" borderId="22" xfId="4" applyNumberFormat="1" applyFont="1" applyFill="1" applyBorder="1" applyAlignment="1" applyProtection="1">
      <alignment horizontal="center" vertical="center" wrapText="1"/>
      <protection locked="0"/>
    </xf>
    <xf numFmtId="0" fontId="2" fillId="0" borderId="22" xfId="2" applyFont="1" applyBorder="1" applyAlignment="1" applyProtection="1">
      <alignment horizontal="center" vertical="center" wrapText="1"/>
    </xf>
    <xf numFmtId="2" fontId="2" fillId="0" borderId="22" xfId="2" applyNumberFormat="1" applyFont="1" applyBorder="1" applyAlignment="1" applyProtection="1">
      <alignment horizontal="center" vertical="center" wrapText="1"/>
    </xf>
    <xf numFmtId="0" fontId="2" fillId="0" borderId="22" xfId="1" applyFont="1" applyBorder="1" applyAlignment="1" applyProtection="1">
      <alignment horizontal="center" vertical="center" wrapText="1"/>
    </xf>
    <xf numFmtId="0" fontId="2" fillId="0" borderId="34" xfId="1" applyFont="1" applyBorder="1" applyAlignment="1" applyProtection="1">
      <alignment horizontal="center" vertical="center" wrapText="1"/>
    </xf>
    <xf numFmtId="4" fontId="4" fillId="4" borderId="33" xfId="3" applyNumberFormat="1" applyFont="1" applyFill="1" applyBorder="1" applyAlignment="1" applyProtection="1">
      <alignment horizontal="center" vertical="center" wrapText="1"/>
      <protection locked="0"/>
    </xf>
    <xf numFmtId="4" fontId="5" fillId="0" borderId="1"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0" fontId="5" fillId="0" borderId="33" xfId="0" applyFont="1" applyBorder="1" applyAlignment="1" applyProtection="1">
      <alignment vertical="center" wrapText="1"/>
      <protection locked="0"/>
    </xf>
    <xf numFmtId="0" fontId="7" fillId="0" borderId="3" xfId="0" applyFont="1" applyBorder="1" applyAlignment="1">
      <alignment vertical="center"/>
    </xf>
    <xf numFmtId="0" fontId="7" fillId="0" borderId="1" xfId="0" applyFont="1" applyBorder="1" applyAlignment="1">
      <alignment horizontal="left" vertical="center" wrapText="1"/>
    </xf>
    <xf numFmtId="4" fontId="5" fillId="4" borderId="33" xfId="4" applyNumberFormat="1" applyFont="1" applyFill="1" applyBorder="1" applyAlignment="1" applyProtection="1">
      <alignment horizontal="center" vertical="center" wrapText="1"/>
      <protection locked="0"/>
    </xf>
    <xf numFmtId="0" fontId="5" fillId="0" borderId="0" xfId="0" applyFont="1" applyProtection="1">
      <protection locked="0"/>
    </xf>
    <xf numFmtId="0" fontId="7" fillId="0" borderId="1" xfId="0" applyFont="1" applyBorder="1" applyAlignment="1">
      <alignment horizontal="center" vertical="center"/>
    </xf>
    <xf numFmtId="2" fontId="7" fillId="0" borderId="1" xfId="0" applyNumberFormat="1" applyFont="1" applyBorder="1" applyAlignment="1">
      <alignment horizontal="center" vertical="center"/>
    </xf>
    <xf numFmtId="0" fontId="5" fillId="0" borderId="1" xfId="5" applyFont="1" applyBorder="1" applyAlignment="1">
      <alignment horizontal="left" vertical="center" wrapText="1"/>
    </xf>
    <xf numFmtId="0" fontId="5" fillId="0" borderId="1" xfId="5" applyFont="1" applyBorder="1" applyAlignment="1">
      <alignment horizontal="center" vertical="center"/>
    </xf>
    <xf numFmtId="49" fontId="13" fillId="0" borderId="22" xfId="0" applyNumberFormat="1" applyFont="1" applyBorder="1" applyAlignment="1">
      <alignment horizontal="center" vertical="center"/>
    </xf>
    <xf numFmtId="2" fontId="12" fillId="0" borderId="22" xfId="0" applyNumberFormat="1" applyFont="1" applyBorder="1" applyAlignment="1">
      <alignment horizontal="center" vertical="center"/>
    </xf>
    <xf numFmtId="4" fontId="4" fillId="4" borderId="22" xfId="3" applyNumberFormat="1" applyFont="1" applyFill="1" applyBorder="1" applyAlignment="1" applyProtection="1">
      <alignment horizontal="center" vertical="center" wrapText="1"/>
      <protection locked="0"/>
    </xf>
    <xf numFmtId="0" fontId="5" fillId="0" borderId="1" xfId="0" applyFont="1" applyBorder="1" applyAlignment="1">
      <alignment vertical="center" wrapText="1"/>
    </xf>
    <xf numFmtId="0" fontId="5" fillId="0" borderId="3" xfId="0" applyFont="1" applyBorder="1" applyAlignment="1">
      <alignment horizontal="left" vertical="center" wrapText="1"/>
    </xf>
    <xf numFmtId="0" fontId="5" fillId="0" borderId="8" xfId="0" applyFont="1" applyBorder="1" applyAlignment="1">
      <alignment horizontal="center" vertical="center"/>
    </xf>
    <xf numFmtId="49" fontId="10" fillId="0" borderId="0" xfId="0" applyNumberFormat="1" applyFont="1" applyAlignment="1">
      <alignment horizontal="center" vertical="center" wrapText="1"/>
    </xf>
    <xf numFmtId="49" fontId="10" fillId="0" borderId="42" xfId="0" applyNumberFormat="1" applyFont="1" applyBorder="1" applyAlignment="1">
      <alignment horizontal="center" vertical="center" wrapText="1"/>
    </xf>
    <xf numFmtId="0" fontId="5" fillId="0" borderId="22" xfId="0" applyFont="1" applyBorder="1" applyAlignment="1">
      <alignment horizontal="left" vertical="center" wrapText="1"/>
    </xf>
    <xf numFmtId="0" fontId="7" fillId="0" borderId="21" xfId="0" applyFont="1" applyBorder="1" applyAlignment="1">
      <alignment horizontal="center" vertical="center" wrapText="1"/>
    </xf>
    <xf numFmtId="4" fontId="5" fillId="4" borderId="3" xfId="0" applyNumberFormat="1" applyFont="1" applyFill="1" applyBorder="1" applyAlignment="1" applyProtection="1">
      <alignment horizontal="center" vertical="center" wrapText="1"/>
      <protection locked="0"/>
    </xf>
    <xf numFmtId="0" fontId="7" fillId="0" borderId="8" xfId="0" applyFont="1" applyBorder="1" applyAlignment="1">
      <alignment vertical="center"/>
    </xf>
    <xf numFmtId="2" fontId="7" fillId="0" borderId="46" xfId="0" applyNumberFormat="1" applyFont="1" applyBorder="1" applyAlignment="1">
      <alignment horizontal="center" vertical="center" wrapText="1"/>
    </xf>
    <xf numFmtId="4" fontId="5" fillId="4" borderId="47" xfId="0" applyNumberFormat="1" applyFont="1" applyFill="1" applyBorder="1" applyAlignment="1" applyProtection="1">
      <alignment horizontal="center" vertical="center" wrapText="1"/>
      <protection locked="0"/>
    </xf>
    <xf numFmtId="49" fontId="10" fillId="0" borderId="12" xfId="0" applyNumberFormat="1" applyFont="1" applyBorder="1" applyAlignment="1">
      <alignment horizontal="center" vertical="center" wrapText="1"/>
    </xf>
    <xf numFmtId="2" fontId="5" fillId="0" borderId="22" xfId="0" applyNumberFormat="1" applyFont="1" applyBorder="1" applyAlignment="1">
      <alignment horizontal="center" vertical="center"/>
    </xf>
    <xf numFmtId="0" fontId="4" fillId="0" borderId="48" xfId="3" applyFont="1" applyBorder="1" applyAlignment="1">
      <alignment horizontal="center" vertical="center" wrapText="1"/>
    </xf>
    <xf numFmtId="4" fontId="4" fillId="0" borderId="38" xfId="3" applyNumberFormat="1" applyFont="1" applyBorder="1" applyAlignment="1">
      <alignment horizontal="center" vertical="center" wrapText="1"/>
    </xf>
    <xf numFmtId="0" fontId="10" fillId="0" borderId="49" xfId="2" applyFont="1" applyBorder="1" applyAlignment="1" applyProtection="1">
      <alignment horizontal="center" vertical="center" wrapText="1"/>
    </xf>
    <xf numFmtId="0" fontId="5" fillId="0" borderId="49" xfId="0" applyFont="1" applyBorder="1" applyAlignment="1">
      <alignment vertical="center" wrapText="1"/>
    </xf>
    <xf numFmtId="0" fontId="7" fillId="0" borderId="49" xfId="0" applyFont="1" applyBorder="1" applyAlignment="1">
      <alignment horizontal="center" vertical="center" wrapText="1"/>
    </xf>
    <xf numFmtId="2" fontId="5" fillId="0" borderId="49" xfId="2" applyNumberFormat="1" applyFont="1" applyBorder="1" applyAlignment="1" applyProtection="1">
      <alignment horizontal="center" vertical="center" wrapText="1"/>
    </xf>
    <xf numFmtId="4" fontId="4" fillId="4" borderId="49" xfId="4" applyNumberFormat="1" applyFont="1" applyFill="1" applyBorder="1" applyAlignment="1" applyProtection="1">
      <alignment horizontal="center" vertical="center" wrapText="1"/>
      <protection locked="0"/>
    </xf>
    <xf numFmtId="4" fontId="5" fillId="0" borderId="13" xfId="0" applyNumberFormat="1" applyFont="1" applyBorder="1" applyAlignment="1">
      <alignment horizontal="center" vertical="center" wrapText="1"/>
    </xf>
    <xf numFmtId="0" fontId="7" fillId="0" borderId="33" xfId="0" applyFont="1" applyBorder="1" applyAlignment="1">
      <alignment vertical="center" wrapText="1"/>
    </xf>
    <xf numFmtId="0" fontId="5" fillId="0" borderId="8" xfId="0" applyFont="1" applyBorder="1" applyAlignment="1">
      <alignment horizontal="left" vertical="center" wrapText="1"/>
    </xf>
    <xf numFmtId="4" fontId="5" fillId="4" borderId="20" xfId="0" applyNumberFormat="1" applyFont="1" applyFill="1" applyBorder="1" applyAlignment="1" applyProtection="1">
      <alignment horizontal="center" vertical="center" wrapText="1"/>
      <protection locked="0"/>
    </xf>
    <xf numFmtId="49" fontId="24" fillId="0" borderId="24" xfId="0" applyNumberFormat="1" applyFont="1" applyBorder="1" applyAlignment="1">
      <alignment horizontal="center" vertical="center" wrapText="1"/>
    </xf>
    <xf numFmtId="49" fontId="24" fillId="0" borderId="40" xfId="0" applyNumberFormat="1" applyFont="1" applyBorder="1" applyAlignment="1">
      <alignment horizontal="center" vertical="center" wrapText="1"/>
    </xf>
    <xf numFmtId="49" fontId="24" fillId="0" borderId="26" xfId="0" applyNumberFormat="1" applyFont="1" applyBorder="1" applyAlignment="1">
      <alignment horizontal="center" vertical="center" wrapText="1"/>
    </xf>
    <xf numFmtId="49" fontId="24" fillId="0" borderId="30" xfId="0" applyNumberFormat="1" applyFont="1" applyBorder="1" applyAlignment="1">
      <alignment horizontal="center" vertical="center" wrapText="1"/>
    </xf>
    <xf numFmtId="49" fontId="24" fillId="0" borderId="41" xfId="0" applyNumberFormat="1" applyFont="1" applyBorder="1" applyAlignment="1">
      <alignment horizontal="center" vertical="center" wrapText="1"/>
    </xf>
    <xf numFmtId="0" fontId="22" fillId="2" borderId="0" xfId="1" applyFont="1" applyFill="1" applyAlignment="1" applyProtection="1">
      <alignment horizontal="center" vertical="center" wrapText="1"/>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6" fillId="0" borderId="45"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6" fillId="0" borderId="44"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12" fillId="0" borderId="0" xfId="0" applyFont="1" applyAlignment="1">
      <alignment horizontal="left" vertical="center" wrapText="1"/>
    </xf>
    <xf numFmtId="0" fontId="12" fillId="0" borderId="0" xfId="0" applyFont="1" applyAlignment="1">
      <alignment horizontal="left" vertical="center"/>
    </xf>
    <xf numFmtId="0" fontId="4"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3" fillId="0" borderId="0" xfId="0" applyFont="1" applyAlignment="1">
      <alignment horizontal="left" vertical="center" wrapText="1"/>
    </xf>
  </cellXfs>
  <cellStyles count="6">
    <cellStyle name="Įprastas" xfId="0" builtinId="0"/>
    <cellStyle name="Įprastas 3" xfId="5" xr:uid="{0CD3AD51-C20F-426C-A71E-C8CF51B28C1B}"/>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08599-DEB6-42C8-9E31-FB6C6AE61B4E}">
  <dimension ref="A1:I70"/>
  <sheetViews>
    <sheetView topLeftCell="A59" zoomScaleNormal="100" workbookViewId="0">
      <selection activeCell="C19" sqref="C19"/>
    </sheetView>
  </sheetViews>
  <sheetFormatPr defaultColWidth="9.109375" defaultRowHeight="13.8" x14ac:dyDescent="0.25"/>
  <cols>
    <col min="1" max="1" width="39.6640625" style="10" customWidth="1"/>
    <col min="2" max="2" width="7" style="59" customWidth="1"/>
    <col min="3" max="3" width="74.88671875" style="6" customWidth="1"/>
    <col min="4" max="4" width="9.109375" style="5"/>
    <col min="5" max="5" width="16.33203125" style="5" customWidth="1"/>
    <col min="6" max="6" width="20.6640625" style="7" customWidth="1"/>
    <col min="7" max="7" width="14.6640625" style="5" customWidth="1"/>
    <col min="8" max="8" width="21.5546875" style="8" customWidth="1"/>
    <col min="9" max="9" width="16.109375" style="2" customWidth="1"/>
    <col min="10" max="16384" width="9.109375" style="2"/>
  </cols>
  <sheetData>
    <row r="1" spans="1:7" ht="40.5" customHeight="1" x14ac:dyDescent="0.25">
      <c r="A1" s="200" t="s">
        <v>159</v>
      </c>
      <c r="B1" s="200"/>
      <c r="C1" s="200"/>
      <c r="D1" s="200"/>
      <c r="E1" s="200"/>
      <c r="F1" s="200"/>
      <c r="G1" s="200"/>
    </row>
    <row r="2" spans="1:7" ht="15" thickBot="1" x14ac:dyDescent="0.3">
      <c r="A2" s="1"/>
      <c r="B2" s="35"/>
      <c r="C2" s="1"/>
      <c r="D2" s="1"/>
      <c r="E2" s="9"/>
      <c r="F2" s="1"/>
      <c r="G2" s="1"/>
    </row>
    <row r="3" spans="1:7" x14ac:dyDescent="0.25">
      <c r="A3" s="201" t="s">
        <v>66</v>
      </c>
      <c r="B3" s="201"/>
      <c r="C3" s="201"/>
      <c r="D3" s="201"/>
      <c r="E3" s="201"/>
      <c r="F3" s="201"/>
      <c r="G3" s="202"/>
    </row>
    <row r="4" spans="1:7" ht="28.2" thickBot="1" x14ac:dyDescent="0.3">
      <c r="A4" s="152" t="s">
        <v>27</v>
      </c>
      <c r="B4" s="152" t="s">
        <v>0</v>
      </c>
      <c r="C4" s="152" t="s">
        <v>1</v>
      </c>
      <c r="D4" s="152" t="s">
        <v>2</v>
      </c>
      <c r="E4" s="153" t="s">
        <v>3</v>
      </c>
      <c r="F4" s="154" t="s">
        <v>67</v>
      </c>
      <c r="G4" s="155" t="s">
        <v>5</v>
      </c>
    </row>
    <row r="5" spans="1:7" ht="30" customHeight="1" x14ac:dyDescent="0.25">
      <c r="A5" s="28" t="s">
        <v>6</v>
      </c>
      <c r="B5" s="83" t="s">
        <v>7</v>
      </c>
      <c r="C5" s="84" t="s">
        <v>126</v>
      </c>
      <c r="D5" s="85" t="s">
        <v>68</v>
      </c>
      <c r="E5" s="86">
        <v>170</v>
      </c>
      <c r="F5" s="87"/>
      <c r="G5" s="41">
        <f t="shared" ref="G5:G65" si="0">ROUND((E5*F5),2)</f>
        <v>0</v>
      </c>
    </row>
    <row r="6" spans="1:7" ht="30" customHeight="1" x14ac:dyDescent="0.25">
      <c r="A6" s="29" t="s">
        <v>6</v>
      </c>
      <c r="B6" s="40" t="s">
        <v>8</v>
      </c>
      <c r="C6" s="88" t="s">
        <v>161</v>
      </c>
      <c r="D6" s="93" t="s">
        <v>53</v>
      </c>
      <c r="E6" s="90">
        <v>10</v>
      </c>
      <c r="F6" s="37"/>
      <c r="G6" s="42">
        <f t="shared" si="0"/>
        <v>0</v>
      </c>
    </row>
    <row r="7" spans="1:7" ht="30" customHeight="1" x14ac:dyDescent="0.25">
      <c r="A7" s="29" t="s">
        <v>6</v>
      </c>
      <c r="B7" s="40" t="s">
        <v>9</v>
      </c>
      <c r="C7" s="88" t="s">
        <v>71</v>
      </c>
      <c r="D7" s="91" t="s">
        <v>63</v>
      </c>
      <c r="E7" s="90">
        <v>16</v>
      </c>
      <c r="F7" s="37"/>
      <c r="G7" s="42">
        <f t="shared" si="0"/>
        <v>0</v>
      </c>
    </row>
    <row r="8" spans="1:7" ht="30" customHeight="1" x14ac:dyDescent="0.25">
      <c r="A8" s="29" t="s">
        <v>6</v>
      </c>
      <c r="B8" s="40" t="s">
        <v>10</v>
      </c>
      <c r="C8" s="88" t="s">
        <v>72</v>
      </c>
      <c r="D8" s="91" t="s">
        <v>70</v>
      </c>
      <c r="E8" s="90">
        <v>2</v>
      </c>
      <c r="F8" s="37"/>
      <c r="G8" s="42">
        <f t="shared" si="0"/>
        <v>0</v>
      </c>
    </row>
    <row r="9" spans="1:7" ht="30" customHeight="1" x14ac:dyDescent="0.25">
      <c r="A9" s="29" t="s">
        <v>6</v>
      </c>
      <c r="B9" s="40" t="s">
        <v>11</v>
      </c>
      <c r="C9" s="88" t="s">
        <v>162</v>
      </c>
      <c r="D9" s="91" t="s">
        <v>63</v>
      </c>
      <c r="E9" s="90">
        <v>24</v>
      </c>
      <c r="F9" s="37"/>
      <c r="G9" s="42">
        <f t="shared" si="0"/>
        <v>0</v>
      </c>
    </row>
    <row r="10" spans="1:7" ht="30" customHeight="1" x14ac:dyDescent="0.25">
      <c r="A10" s="29" t="s">
        <v>6</v>
      </c>
      <c r="B10" s="40" t="s">
        <v>12</v>
      </c>
      <c r="C10" s="88" t="s">
        <v>163</v>
      </c>
      <c r="D10" s="91" t="s">
        <v>68</v>
      </c>
      <c r="E10" s="90">
        <v>49.5</v>
      </c>
      <c r="F10" s="37"/>
      <c r="G10" s="42">
        <f t="shared" si="0"/>
        <v>0</v>
      </c>
    </row>
    <row r="11" spans="1:7" ht="30" customHeight="1" x14ac:dyDescent="0.25">
      <c r="A11" s="29" t="s">
        <v>6</v>
      </c>
      <c r="B11" s="40" t="s">
        <v>13</v>
      </c>
      <c r="C11" s="88" t="s">
        <v>164</v>
      </c>
      <c r="D11" s="93" t="s">
        <v>53</v>
      </c>
      <c r="E11" s="90">
        <v>99</v>
      </c>
      <c r="F11" s="37"/>
      <c r="G11" s="42">
        <f t="shared" ref="G11:G16" si="1">ROUND((E11*F11),2)</f>
        <v>0</v>
      </c>
    </row>
    <row r="12" spans="1:7" ht="30" customHeight="1" x14ac:dyDescent="0.25">
      <c r="A12" s="29" t="s">
        <v>6</v>
      </c>
      <c r="B12" s="40" t="s">
        <v>125</v>
      </c>
      <c r="C12" s="88" t="s">
        <v>165</v>
      </c>
      <c r="D12" s="93" t="s">
        <v>53</v>
      </c>
      <c r="E12" s="90">
        <v>90</v>
      </c>
      <c r="F12" s="37"/>
      <c r="G12" s="42">
        <f t="shared" si="1"/>
        <v>0</v>
      </c>
    </row>
    <row r="13" spans="1:7" ht="30" customHeight="1" x14ac:dyDescent="0.25">
      <c r="A13" s="29" t="s">
        <v>6</v>
      </c>
      <c r="B13" s="40" t="s">
        <v>172</v>
      </c>
      <c r="C13" s="88" t="s">
        <v>166</v>
      </c>
      <c r="D13" s="91" t="s">
        <v>68</v>
      </c>
      <c r="E13" s="90">
        <v>14.4</v>
      </c>
      <c r="F13" s="37"/>
      <c r="G13" s="42">
        <f t="shared" si="1"/>
        <v>0</v>
      </c>
    </row>
    <row r="14" spans="1:7" ht="30" customHeight="1" x14ac:dyDescent="0.25">
      <c r="A14" s="29" t="s">
        <v>6</v>
      </c>
      <c r="B14" s="40" t="s">
        <v>173</v>
      </c>
      <c r="C14" s="88" t="s">
        <v>167</v>
      </c>
      <c r="D14" s="93" t="s">
        <v>53</v>
      </c>
      <c r="E14" s="90">
        <v>72</v>
      </c>
      <c r="F14" s="37"/>
      <c r="G14" s="42">
        <f t="shared" si="1"/>
        <v>0</v>
      </c>
    </row>
    <row r="15" spans="1:7" ht="30" customHeight="1" x14ac:dyDescent="0.25">
      <c r="A15" s="29" t="s">
        <v>6</v>
      </c>
      <c r="B15" s="40" t="s">
        <v>174</v>
      </c>
      <c r="C15" s="88" t="s">
        <v>168</v>
      </c>
      <c r="D15" s="93" t="s">
        <v>44</v>
      </c>
      <c r="E15" s="90">
        <v>1</v>
      </c>
      <c r="F15" s="37"/>
      <c r="G15" s="42">
        <f t="shared" si="1"/>
        <v>0</v>
      </c>
    </row>
    <row r="16" spans="1:7" ht="30" customHeight="1" x14ac:dyDescent="0.25">
      <c r="A16" s="29" t="s">
        <v>6</v>
      </c>
      <c r="B16" s="40" t="s">
        <v>175</v>
      </c>
      <c r="C16" s="88" t="s">
        <v>169</v>
      </c>
      <c r="D16" s="91" t="s">
        <v>68</v>
      </c>
      <c r="E16" s="90">
        <v>15</v>
      </c>
      <c r="F16" s="37"/>
      <c r="G16" s="42">
        <f t="shared" si="1"/>
        <v>0</v>
      </c>
    </row>
    <row r="17" spans="1:9" ht="30" customHeight="1" thickBot="1" x14ac:dyDescent="0.3">
      <c r="A17" s="29" t="s">
        <v>6</v>
      </c>
      <c r="B17" s="40" t="s">
        <v>176</v>
      </c>
      <c r="C17" s="88" t="s">
        <v>170</v>
      </c>
      <c r="D17" s="93" t="s">
        <v>44</v>
      </c>
      <c r="E17" s="90">
        <v>1</v>
      </c>
      <c r="F17" s="37"/>
      <c r="G17" s="42">
        <f t="shared" si="0"/>
        <v>0</v>
      </c>
    </row>
    <row r="18" spans="1:9" ht="30" customHeight="1" thickBot="1" x14ac:dyDescent="0.3">
      <c r="A18" s="30" t="s">
        <v>6</v>
      </c>
      <c r="B18" s="43" t="s">
        <v>177</v>
      </c>
      <c r="C18" s="113" t="s">
        <v>171</v>
      </c>
      <c r="D18" s="158" t="s">
        <v>178</v>
      </c>
      <c r="E18" s="106">
        <v>5</v>
      </c>
      <c r="F18" s="44"/>
      <c r="G18" s="45">
        <f t="shared" si="0"/>
        <v>0</v>
      </c>
      <c r="H18" s="114" t="s">
        <v>73</v>
      </c>
      <c r="I18" s="18">
        <f>ROUND(SUM(G5:G18),2)</f>
        <v>0</v>
      </c>
    </row>
    <row r="19" spans="1:9" s="3" customFormat="1" ht="30" customHeight="1" x14ac:dyDescent="0.25">
      <c r="A19" s="98" t="s">
        <v>74</v>
      </c>
      <c r="B19" s="97" t="s">
        <v>14</v>
      </c>
      <c r="C19" s="102" t="s">
        <v>179</v>
      </c>
      <c r="D19" s="100" t="s">
        <v>75</v>
      </c>
      <c r="E19" s="109">
        <v>1520</v>
      </c>
      <c r="F19" s="156"/>
      <c r="G19" s="131">
        <f t="shared" si="0"/>
        <v>0</v>
      </c>
      <c r="H19" s="92"/>
      <c r="I19" s="19"/>
    </row>
    <row r="20" spans="1:9" s="3" customFormat="1" ht="30" customHeight="1" x14ac:dyDescent="0.25">
      <c r="A20" s="29" t="s">
        <v>74</v>
      </c>
      <c r="B20" s="40" t="s">
        <v>15</v>
      </c>
      <c r="C20" s="159" t="s">
        <v>180</v>
      </c>
      <c r="D20" s="93" t="s">
        <v>53</v>
      </c>
      <c r="E20" s="90">
        <v>274</v>
      </c>
      <c r="F20" s="37"/>
      <c r="G20" s="94">
        <f t="shared" si="0"/>
        <v>0</v>
      </c>
      <c r="H20" s="92"/>
      <c r="I20" s="19"/>
    </row>
    <row r="21" spans="1:9" s="3" customFormat="1" ht="30" customHeight="1" x14ac:dyDescent="0.25">
      <c r="A21" s="29" t="s">
        <v>74</v>
      </c>
      <c r="B21" s="40" t="s">
        <v>16</v>
      </c>
      <c r="C21" s="61" t="s">
        <v>193</v>
      </c>
      <c r="D21" s="91" t="s">
        <v>68</v>
      </c>
      <c r="E21" s="90">
        <v>28</v>
      </c>
      <c r="F21" s="37"/>
      <c r="G21" s="94">
        <f t="shared" si="0"/>
        <v>0</v>
      </c>
      <c r="H21" s="92"/>
      <c r="I21" s="19"/>
    </row>
    <row r="22" spans="1:9" s="3" customFormat="1" ht="30" customHeight="1" x14ac:dyDescent="0.25">
      <c r="A22" s="29" t="s">
        <v>74</v>
      </c>
      <c r="B22" s="40" t="s">
        <v>17</v>
      </c>
      <c r="C22" s="88" t="s">
        <v>181</v>
      </c>
      <c r="D22" s="91" t="s">
        <v>68</v>
      </c>
      <c r="E22" s="90">
        <v>190.6</v>
      </c>
      <c r="F22" s="37"/>
      <c r="G22" s="94">
        <f t="shared" si="0"/>
        <v>0</v>
      </c>
      <c r="H22" s="92"/>
      <c r="I22" s="19"/>
    </row>
    <row r="23" spans="1:9" s="3" customFormat="1" ht="30" customHeight="1" x14ac:dyDescent="0.25">
      <c r="A23" s="29" t="s">
        <v>74</v>
      </c>
      <c r="B23" s="40" t="s">
        <v>18</v>
      </c>
      <c r="C23" s="88" t="s">
        <v>182</v>
      </c>
      <c r="D23" s="91" t="s">
        <v>68</v>
      </c>
      <c r="E23" s="90">
        <v>58.38</v>
      </c>
      <c r="F23" s="37"/>
      <c r="G23" s="94">
        <f t="shared" ref="G23" si="2">ROUND((E23*F23),2)</f>
        <v>0</v>
      </c>
      <c r="H23" s="92"/>
      <c r="I23" s="19"/>
    </row>
    <row r="24" spans="1:9" s="3" customFormat="1" ht="30" customHeight="1" thickBot="1" x14ac:dyDescent="0.3">
      <c r="A24" s="29" t="s">
        <v>74</v>
      </c>
      <c r="B24" s="40" t="s">
        <v>76</v>
      </c>
      <c r="C24" s="88" t="s">
        <v>183</v>
      </c>
      <c r="D24" s="93" t="s">
        <v>53</v>
      </c>
      <c r="E24" s="90">
        <v>344</v>
      </c>
      <c r="F24" s="37"/>
      <c r="G24" s="94">
        <f t="shared" si="0"/>
        <v>0</v>
      </c>
      <c r="H24" s="92"/>
      <c r="I24" s="19"/>
    </row>
    <row r="25" spans="1:9" s="3" customFormat="1" ht="30" customHeight="1" thickBot="1" x14ac:dyDescent="0.3">
      <c r="A25" s="29" t="s">
        <v>74</v>
      </c>
      <c r="B25" s="40" t="s">
        <v>76</v>
      </c>
      <c r="C25" s="88" t="s">
        <v>184</v>
      </c>
      <c r="D25" s="91" t="s">
        <v>68</v>
      </c>
      <c r="E25" s="90">
        <v>460</v>
      </c>
      <c r="F25" s="37"/>
      <c r="G25" s="94">
        <f t="shared" si="0"/>
        <v>0</v>
      </c>
      <c r="H25" s="17" t="s">
        <v>77</v>
      </c>
      <c r="I25" s="18">
        <f>ROUND(SUM(G19:G25),2)</f>
        <v>0</v>
      </c>
    </row>
    <row r="26" spans="1:9" s="3" customFormat="1" ht="30" customHeight="1" x14ac:dyDescent="0.25">
      <c r="A26" s="28" t="s">
        <v>78</v>
      </c>
      <c r="B26" s="83" t="s">
        <v>79</v>
      </c>
      <c r="C26" s="84" t="s">
        <v>80</v>
      </c>
      <c r="D26" s="85" t="s">
        <v>63</v>
      </c>
      <c r="E26" s="86">
        <v>128</v>
      </c>
      <c r="F26" s="95"/>
      <c r="G26" s="41">
        <f t="shared" si="0"/>
        <v>0</v>
      </c>
      <c r="H26" s="4"/>
    </row>
    <row r="27" spans="1:9" s="3" customFormat="1" ht="30" customHeight="1" x14ac:dyDescent="0.25">
      <c r="A27" s="96" t="s">
        <v>78</v>
      </c>
      <c r="B27" s="97" t="s">
        <v>23</v>
      </c>
      <c r="C27" s="88" t="s">
        <v>81</v>
      </c>
      <c r="D27" s="91" t="s">
        <v>70</v>
      </c>
      <c r="E27" s="90">
        <v>2</v>
      </c>
      <c r="F27" s="38"/>
      <c r="G27" s="42">
        <f t="shared" si="0"/>
        <v>0</v>
      </c>
      <c r="H27" s="4"/>
    </row>
    <row r="28" spans="1:9" s="3" customFormat="1" ht="30" customHeight="1" x14ac:dyDescent="0.25">
      <c r="A28" s="40" t="s">
        <v>78</v>
      </c>
      <c r="B28" s="97" t="s">
        <v>24</v>
      </c>
      <c r="C28" s="88" t="s">
        <v>82</v>
      </c>
      <c r="D28" s="91" t="s">
        <v>53</v>
      </c>
      <c r="E28" s="90">
        <v>134</v>
      </c>
      <c r="F28" s="38"/>
      <c r="G28" s="42">
        <f t="shared" si="0"/>
        <v>0</v>
      </c>
      <c r="H28" s="4"/>
    </row>
    <row r="29" spans="1:9" s="3" customFormat="1" ht="30" customHeight="1" x14ac:dyDescent="0.25">
      <c r="A29" s="40" t="s">
        <v>78</v>
      </c>
      <c r="B29" s="124" t="s">
        <v>25</v>
      </c>
      <c r="C29" s="88" t="s">
        <v>83</v>
      </c>
      <c r="D29" s="91" t="s">
        <v>68</v>
      </c>
      <c r="E29" s="90">
        <v>347</v>
      </c>
      <c r="F29" s="38"/>
      <c r="G29" s="42">
        <f>ROUND((E29*F29),2)</f>
        <v>0</v>
      </c>
      <c r="H29" s="4"/>
    </row>
    <row r="30" spans="1:9" s="3" customFormat="1" ht="30" customHeight="1" x14ac:dyDescent="0.25">
      <c r="A30" s="96" t="s">
        <v>78</v>
      </c>
      <c r="B30" s="40" t="s">
        <v>26</v>
      </c>
      <c r="C30" s="88" t="s">
        <v>185</v>
      </c>
      <c r="D30" s="91" t="s">
        <v>68</v>
      </c>
      <c r="E30" s="90">
        <v>10.6</v>
      </c>
      <c r="F30" s="38"/>
      <c r="G30" s="42">
        <f>ROUND((E30*F30),2)</f>
        <v>0</v>
      </c>
      <c r="H30" s="4"/>
    </row>
    <row r="31" spans="1:9" s="3" customFormat="1" ht="30" customHeight="1" x14ac:dyDescent="0.25">
      <c r="A31" s="40" t="s">
        <v>78</v>
      </c>
      <c r="B31" s="97" t="s">
        <v>84</v>
      </c>
      <c r="C31" s="88" t="s">
        <v>86</v>
      </c>
      <c r="D31" s="91" t="s">
        <v>70</v>
      </c>
      <c r="E31" s="90">
        <v>4</v>
      </c>
      <c r="F31" s="38"/>
      <c r="G31" s="42">
        <f>ROUND((E31*F31),2)</f>
        <v>0</v>
      </c>
      <c r="H31" s="4"/>
    </row>
    <row r="32" spans="1:9" s="3" customFormat="1" ht="30" customHeight="1" x14ac:dyDescent="0.25">
      <c r="A32" s="40" t="s">
        <v>78</v>
      </c>
      <c r="B32" s="97" t="s">
        <v>85</v>
      </c>
      <c r="C32" s="88" t="s">
        <v>88</v>
      </c>
      <c r="D32" s="91" t="s">
        <v>70</v>
      </c>
      <c r="E32" s="90">
        <v>14</v>
      </c>
      <c r="F32" s="38"/>
      <c r="G32" s="42">
        <f t="shared" si="0"/>
        <v>0</v>
      </c>
      <c r="H32" s="4"/>
    </row>
    <row r="33" spans="1:9" s="3" customFormat="1" ht="30" customHeight="1" x14ac:dyDescent="0.25">
      <c r="A33" s="98" t="s">
        <v>78</v>
      </c>
      <c r="B33" s="124" t="s">
        <v>87</v>
      </c>
      <c r="C33" s="88" t="s">
        <v>90</v>
      </c>
      <c r="D33" s="91" t="s">
        <v>68</v>
      </c>
      <c r="E33" s="90">
        <v>3.6</v>
      </c>
      <c r="F33" s="38"/>
      <c r="G33" s="42">
        <f t="shared" si="0"/>
        <v>0</v>
      </c>
      <c r="H33" s="4"/>
    </row>
    <row r="34" spans="1:9" s="3" customFormat="1" ht="30" customHeight="1" x14ac:dyDescent="0.25">
      <c r="A34" s="96" t="s">
        <v>78</v>
      </c>
      <c r="B34" s="40" t="s">
        <v>89</v>
      </c>
      <c r="C34" s="88" t="s">
        <v>92</v>
      </c>
      <c r="D34" s="91" t="s">
        <v>53</v>
      </c>
      <c r="E34" s="90">
        <v>110</v>
      </c>
      <c r="F34" s="38"/>
      <c r="G34" s="42">
        <f t="shared" si="0"/>
        <v>0</v>
      </c>
      <c r="H34" s="4"/>
    </row>
    <row r="35" spans="1:9" s="3" customFormat="1" ht="30" customHeight="1" x14ac:dyDescent="0.25">
      <c r="A35" s="40" t="s">
        <v>78</v>
      </c>
      <c r="B35" s="97" t="s">
        <v>91</v>
      </c>
      <c r="C35" s="88" t="s">
        <v>127</v>
      </c>
      <c r="D35" s="93" t="s">
        <v>53</v>
      </c>
      <c r="E35" s="90">
        <v>65</v>
      </c>
      <c r="F35" s="38"/>
      <c r="G35" s="42">
        <f t="shared" si="0"/>
        <v>0</v>
      </c>
      <c r="H35" s="16"/>
    </row>
    <row r="36" spans="1:9" s="3" customFormat="1" ht="30" customHeight="1" x14ac:dyDescent="0.25">
      <c r="A36" s="98" t="s">
        <v>78</v>
      </c>
      <c r="B36" s="97" t="s">
        <v>93</v>
      </c>
      <c r="C36" s="88" t="s">
        <v>128</v>
      </c>
      <c r="D36" s="93" t="s">
        <v>53</v>
      </c>
      <c r="E36" s="90">
        <v>48</v>
      </c>
      <c r="F36" s="38"/>
      <c r="G36" s="42">
        <f t="shared" si="0"/>
        <v>0</v>
      </c>
      <c r="H36" s="16"/>
    </row>
    <row r="37" spans="1:9" s="3" customFormat="1" ht="30" customHeight="1" thickBot="1" x14ac:dyDescent="0.3">
      <c r="A37" s="98" t="s">
        <v>78</v>
      </c>
      <c r="B37" s="124" t="s">
        <v>94</v>
      </c>
      <c r="C37" s="88" t="s">
        <v>57</v>
      </c>
      <c r="D37" s="93" t="s">
        <v>53</v>
      </c>
      <c r="E37" s="90">
        <v>65</v>
      </c>
      <c r="F37" s="38"/>
      <c r="G37" s="42">
        <f t="shared" si="0"/>
        <v>0</v>
      </c>
      <c r="H37" s="16"/>
    </row>
    <row r="38" spans="1:9" s="3" customFormat="1" ht="30" customHeight="1" thickBot="1" x14ac:dyDescent="0.3">
      <c r="A38" s="98" t="s">
        <v>78</v>
      </c>
      <c r="B38" s="43" t="s">
        <v>95</v>
      </c>
      <c r="C38" s="88" t="s">
        <v>82</v>
      </c>
      <c r="D38" s="93" t="s">
        <v>53</v>
      </c>
      <c r="E38" s="90">
        <v>98</v>
      </c>
      <c r="F38" s="38"/>
      <c r="G38" s="42">
        <f t="shared" si="0"/>
        <v>0</v>
      </c>
      <c r="H38" s="17" t="s">
        <v>96</v>
      </c>
      <c r="I38" s="18">
        <f>ROUND(SUM(G26:G38),2)</f>
        <v>0</v>
      </c>
    </row>
    <row r="39" spans="1:9" s="3" customFormat="1" ht="30" customHeight="1" x14ac:dyDescent="0.25">
      <c r="A39" s="28" t="s">
        <v>97</v>
      </c>
      <c r="B39" s="83" t="s">
        <v>98</v>
      </c>
      <c r="C39" s="84" t="s">
        <v>129</v>
      </c>
      <c r="D39" s="85" t="s">
        <v>70</v>
      </c>
      <c r="E39" s="86">
        <v>10</v>
      </c>
      <c r="F39" s="47"/>
      <c r="G39" s="41">
        <f t="shared" si="0"/>
        <v>0</v>
      </c>
    </row>
    <row r="40" spans="1:9" s="3" customFormat="1" ht="30" customHeight="1" x14ac:dyDescent="0.25">
      <c r="A40" s="81" t="s">
        <v>97</v>
      </c>
      <c r="B40" s="40" t="s">
        <v>99</v>
      </c>
      <c r="C40" s="99" t="s">
        <v>130</v>
      </c>
      <c r="D40" s="100" t="s">
        <v>70</v>
      </c>
      <c r="E40" s="90">
        <v>9</v>
      </c>
      <c r="F40" s="39"/>
      <c r="G40" s="42">
        <f t="shared" si="0"/>
        <v>0</v>
      </c>
      <c r="H40" s="101"/>
    </row>
    <row r="41" spans="1:9" s="3" customFormat="1" ht="30" customHeight="1" x14ac:dyDescent="0.25">
      <c r="A41" s="29" t="s">
        <v>97</v>
      </c>
      <c r="B41" s="40" t="s">
        <v>100</v>
      </c>
      <c r="C41" s="88" t="s">
        <v>131</v>
      </c>
      <c r="D41" s="91" t="s">
        <v>68</v>
      </c>
      <c r="E41" s="90">
        <v>27.12</v>
      </c>
      <c r="F41" s="39"/>
      <c r="G41" s="42">
        <f t="shared" si="0"/>
        <v>0</v>
      </c>
      <c r="H41" s="101"/>
    </row>
    <row r="42" spans="1:9" s="3" customFormat="1" ht="30" customHeight="1" x14ac:dyDescent="0.25">
      <c r="A42" s="29" t="s">
        <v>97</v>
      </c>
      <c r="B42" s="126" t="s">
        <v>101</v>
      </c>
      <c r="C42" s="88" t="s">
        <v>132</v>
      </c>
      <c r="D42" s="125" t="s">
        <v>63</v>
      </c>
      <c r="E42" s="90">
        <v>52.2</v>
      </c>
      <c r="F42" s="39"/>
      <c r="G42" s="42">
        <f t="shared" si="0"/>
        <v>0</v>
      </c>
      <c r="H42" s="101"/>
    </row>
    <row r="43" spans="1:9" s="3" customFormat="1" ht="30" customHeight="1" x14ac:dyDescent="0.25">
      <c r="A43" s="98" t="s">
        <v>97</v>
      </c>
      <c r="B43" s="40" t="s">
        <v>102</v>
      </c>
      <c r="C43" s="88" t="s">
        <v>90</v>
      </c>
      <c r="D43" s="91" t="s">
        <v>68</v>
      </c>
      <c r="E43" s="90">
        <v>15.8</v>
      </c>
      <c r="F43" s="39"/>
      <c r="G43" s="42">
        <f t="shared" si="0"/>
        <v>0</v>
      </c>
      <c r="H43" s="101"/>
    </row>
    <row r="44" spans="1:9" s="3" customFormat="1" ht="30" customHeight="1" x14ac:dyDescent="0.25">
      <c r="A44" s="29" t="s">
        <v>97</v>
      </c>
      <c r="B44" s="40" t="s">
        <v>103</v>
      </c>
      <c r="C44" s="88" t="s">
        <v>133</v>
      </c>
      <c r="D44" s="100" t="s">
        <v>63</v>
      </c>
      <c r="E44" s="90">
        <v>24</v>
      </c>
      <c r="F44" s="39"/>
      <c r="G44" s="42">
        <f t="shared" si="0"/>
        <v>0</v>
      </c>
      <c r="H44" s="101"/>
    </row>
    <row r="45" spans="1:9" s="3" customFormat="1" ht="30" customHeight="1" x14ac:dyDescent="0.25">
      <c r="A45" s="98" t="s">
        <v>97</v>
      </c>
      <c r="B45" s="126" t="s">
        <v>104</v>
      </c>
      <c r="C45" s="102" t="s">
        <v>92</v>
      </c>
      <c r="D45" s="93" t="s">
        <v>53</v>
      </c>
      <c r="E45" s="90">
        <v>230</v>
      </c>
      <c r="F45" s="39"/>
      <c r="G45" s="42">
        <f t="shared" si="0"/>
        <v>0</v>
      </c>
      <c r="H45" s="101"/>
    </row>
    <row r="46" spans="1:9" s="3" customFormat="1" ht="30" customHeight="1" x14ac:dyDescent="0.25">
      <c r="A46" s="29" t="s">
        <v>97</v>
      </c>
      <c r="B46" s="40" t="s">
        <v>105</v>
      </c>
      <c r="C46" s="102" t="s">
        <v>134</v>
      </c>
      <c r="D46" s="93" t="s">
        <v>63</v>
      </c>
      <c r="E46" s="90">
        <v>42.2</v>
      </c>
      <c r="F46" s="39"/>
      <c r="G46" s="42">
        <f t="shared" si="0"/>
        <v>0</v>
      </c>
      <c r="H46" s="101"/>
    </row>
    <row r="47" spans="1:9" s="3" customFormat="1" ht="30" customHeight="1" x14ac:dyDescent="0.25">
      <c r="A47" s="98" t="s">
        <v>97</v>
      </c>
      <c r="B47" s="40" t="s">
        <v>107</v>
      </c>
      <c r="C47" s="102" t="s">
        <v>135</v>
      </c>
      <c r="D47" s="93" t="s">
        <v>70</v>
      </c>
      <c r="E47" s="90">
        <v>6</v>
      </c>
      <c r="F47" s="39"/>
      <c r="G47" s="42">
        <f t="shared" si="0"/>
        <v>0</v>
      </c>
      <c r="H47" s="101"/>
    </row>
    <row r="48" spans="1:9" s="3" customFormat="1" ht="30" customHeight="1" x14ac:dyDescent="0.25">
      <c r="A48" s="98" t="s">
        <v>97</v>
      </c>
      <c r="B48" s="126" t="s">
        <v>108</v>
      </c>
      <c r="C48" s="102" t="s">
        <v>186</v>
      </c>
      <c r="D48" s="93" t="s">
        <v>44</v>
      </c>
      <c r="E48" s="90">
        <v>1</v>
      </c>
      <c r="F48" s="39"/>
      <c r="G48" s="42">
        <f t="shared" ref="G48" si="3">ROUND((E48*F48),2)</f>
        <v>0</v>
      </c>
      <c r="H48" s="101"/>
    </row>
    <row r="49" spans="1:9" s="3" customFormat="1" ht="30" customHeight="1" x14ac:dyDescent="0.25">
      <c r="A49" s="29" t="s">
        <v>97</v>
      </c>
      <c r="B49" s="40" t="s">
        <v>109</v>
      </c>
      <c r="C49" s="102" t="s">
        <v>136</v>
      </c>
      <c r="D49" s="93" t="s">
        <v>53</v>
      </c>
      <c r="E49" s="90">
        <v>104.4</v>
      </c>
      <c r="F49" s="39"/>
      <c r="G49" s="42">
        <f t="shared" si="0"/>
        <v>0</v>
      </c>
      <c r="H49" s="101"/>
    </row>
    <row r="50" spans="1:9" s="3" customFormat="1" ht="30" customHeight="1" x14ac:dyDescent="0.25">
      <c r="A50" s="29" t="s">
        <v>97</v>
      </c>
      <c r="B50" s="40" t="s">
        <v>111</v>
      </c>
      <c r="C50" s="102" t="s">
        <v>141</v>
      </c>
      <c r="D50" s="93" t="s">
        <v>53</v>
      </c>
      <c r="E50" s="90">
        <v>140</v>
      </c>
      <c r="F50" s="39"/>
      <c r="G50" s="42">
        <f t="shared" si="0"/>
        <v>0</v>
      </c>
      <c r="H50" s="101"/>
    </row>
    <row r="51" spans="1:9" s="3" customFormat="1" ht="30" customHeight="1" x14ac:dyDescent="0.25">
      <c r="A51" s="29" t="s">
        <v>97</v>
      </c>
      <c r="B51" s="126" t="s">
        <v>113</v>
      </c>
      <c r="C51" s="102" t="s">
        <v>106</v>
      </c>
      <c r="D51" s="93" t="s">
        <v>53</v>
      </c>
      <c r="E51" s="90">
        <v>140</v>
      </c>
      <c r="F51" s="39"/>
      <c r="G51" s="42">
        <f>ROUND((E51*F51),2)</f>
        <v>0</v>
      </c>
      <c r="H51" s="101"/>
    </row>
    <row r="52" spans="1:9" s="3" customFormat="1" ht="30" customHeight="1" x14ac:dyDescent="0.25">
      <c r="A52" s="29" t="s">
        <v>97</v>
      </c>
      <c r="B52" s="40" t="s">
        <v>137</v>
      </c>
      <c r="C52" s="102" t="s">
        <v>57</v>
      </c>
      <c r="D52" s="93" t="s">
        <v>53</v>
      </c>
      <c r="E52" s="90">
        <v>140</v>
      </c>
      <c r="F52" s="39"/>
      <c r="G52" s="42">
        <f t="shared" si="0"/>
        <v>0</v>
      </c>
      <c r="H52" s="101"/>
    </row>
    <row r="53" spans="1:9" s="3" customFormat="1" ht="30" customHeight="1" x14ac:dyDescent="0.25">
      <c r="A53" s="29" t="s">
        <v>97</v>
      </c>
      <c r="B53" s="40" t="s">
        <v>138</v>
      </c>
      <c r="C53" s="102" t="s">
        <v>142</v>
      </c>
      <c r="D53" s="93" t="s">
        <v>53</v>
      </c>
      <c r="E53" s="90">
        <v>120</v>
      </c>
      <c r="F53" s="39"/>
      <c r="G53" s="42">
        <f t="shared" ref="G53:G59" si="4">ROUND((E53*F53),2)</f>
        <v>0</v>
      </c>
      <c r="H53" s="101"/>
    </row>
    <row r="54" spans="1:9" s="3" customFormat="1" ht="30" customHeight="1" x14ac:dyDescent="0.25">
      <c r="A54" s="98" t="s">
        <v>97</v>
      </c>
      <c r="B54" s="126" t="s">
        <v>139</v>
      </c>
      <c r="C54" s="102" t="s">
        <v>110</v>
      </c>
      <c r="D54" s="91" t="s">
        <v>63</v>
      </c>
      <c r="E54" s="90">
        <v>52</v>
      </c>
      <c r="F54" s="39"/>
      <c r="G54" s="42">
        <f t="shared" si="4"/>
        <v>0</v>
      </c>
      <c r="H54" s="101"/>
    </row>
    <row r="55" spans="1:9" s="3" customFormat="1" ht="30" customHeight="1" thickBot="1" x14ac:dyDescent="0.3">
      <c r="A55" s="29" t="s">
        <v>97</v>
      </c>
      <c r="B55" s="40" t="s">
        <v>140</v>
      </c>
      <c r="C55" s="102" t="s">
        <v>112</v>
      </c>
      <c r="D55" s="91" t="s">
        <v>63</v>
      </c>
      <c r="E55" s="90">
        <v>152</v>
      </c>
      <c r="F55" s="39"/>
      <c r="G55" s="42">
        <f t="shared" si="4"/>
        <v>0</v>
      </c>
      <c r="H55" s="101"/>
      <c r="I55" s="19"/>
    </row>
    <row r="56" spans="1:9" s="3" customFormat="1" ht="30" customHeight="1" thickBot="1" x14ac:dyDescent="0.3">
      <c r="A56" s="103" t="s">
        <v>97</v>
      </c>
      <c r="B56" s="40" t="s">
        <v>187</v>
      </c>
      <c r="C56" s="104" t="s">
        <v>82</v>
      </c>
      <c r="D56" s="105" t="s">
        <v>53</v>
      </c>
      <c r="E56" s="106">
        <v>534</v>
      </c>
      <c r="F56" s="107"/>
      <c r="G56" s="45">
        <f t="shared" si="4"/>
        <v>0</v>
      </c>
      <c r="H56" s="17" t="s">
        <v>114</v>
      </c>
      <c r="I56" s="18">
        <f>ROUND(SUM(G39:G56),2)</f>
        <v>0</v>
      </c>
    </row>
    <row r="57" spans="1:9" s="3" customFormat="1" ht="30" customHeight="1" x14ac:dyDescent="0.25">
      <c r="A57" s="97" t="s">
        <v>115</v>
      </c>
      <c r="B57" s="83" t="s">
        <v>20</v>
      </c>
      <c r="C57" s="127" t="s">
        <v>116</v>
      </c>
      <c r="D57" s="128" t="s">
        <v>44</v>
      </c>
      <c r="E57" s="129">
        <v>4</v>
      </c>
      <c r="F57" s="130"/>
      <c r="G57" s="111">
        <f t="shared" si="4"/>
        <v>0</v>
      </c>
      <c r="H57" s="92"/>
      <c r="I57" s="19"/>
    </row>
    <row r="58" spans="1:9" s="3" customFormat="1" ht="30" customHeight="1" x14ac:dyDescent="0.25">
      <c r="A58" s="97" t="s">
        <v>115</v>
      </c>
      <c r="B58" s="97" t="s">
        <v>21</v>
      </c>
      <c r="C58" s="133" t="s">
        <v>145</v>
      </c>
      <c r="D58" s="93" t="s">
        <v>146</v>
      </c>
      <c r="E58" s="90">
        <v>4</v>
      </c>
      <c r="F58" s="134"/>
      <c r="G58" s="111">
        <f t="shared" si="4"/>
        <v>0</v>
      </c>
      <c r="H58" s="92"/>
      <c r="I58" s="19"/>
    </row>
    <row r="59" spans="1:9" s="3" customFormat="1" ht="30" customHeight="1" x14ac:dyDescent="0.25">
      <c r="A59" s="97" t="s">
        <v>115</v>
      </c>
      <c r="B59" s="97" t="s">
        <v>22</v>
      </c>
      <c r="C59" s="108" t="s">
        <v>147</v>
      </c>
      <c r="D59" s="93" t="s">
        <v>53</v>
      </c>
      <c r="E59" s="109">
        <v>146</v>
      </c>
      <c r="F59" s="132"/>
      <c r="G59" s="111">
        <f t="shared" si="4"/>
        <v>0</v>
      </c>
      <c r="H59" s="92"/>
      <c r="I59" s="19"/>
    </row>
    <row r="60" spans="1:9" s="3" customFormat="1" ht="30" customHeight="1" x14ac:dyDescent="0.25">
      <c r="A60" s="97" t="s">
        <v>115</v>
      </c>
      <c r="B60" s="97" t="s">
        <v>143</v>
      </c>
      <c r="C60" s="108" t="s">
        <v>148</v>
      </c>
      <c r="D60" s="128" t="s">
        <v>53</v>
      </c>
      <c r="E60" s="109">
        <v>30</v>
      </c>
      <c r="F60" s="110"/>
      <c r="G60" s="111">
        <f t="shared" si="0"/>
        <v>0</v>
      </c>
      <c r="H60" s="4"/>
    </row>
    <row r="61" spans="1:9" s="3" customFormat="1" ht="30" customHeight="1" thickBot="1" x14ac:dyDescent="0.3">
      <c r="A61" s="40" t="s">
        <v>115</v>
      </c>
      <c r="B61" s="97" t="s">
        <v>144</v>
      </c>
      <c r="C61" s="108" t="s">
        <v>149</v>
      </c>
      <c r="D61" s="91" t="s">
        <v>44</v>
      </c>
      <c r="E61" s="90">
        <v>2</v>
      </c>
      <c r="F61" s="39"/>
      <c r="G61" s="42">
        <f t="shared" ref="G61" si="5">ROUND((E61*F61),2)</f>
        <v>0</v>
      </c>
      <c r="H61" s="4"/>
    </row>
    <row r="62" spans="1:9" s="3" customFormat="1" ht="30" customHeight="1" thickBot="1" x14ac:dyDescent="0.3">
      <c r="A62" s="40" t="s">
        <v>115</v>
      </c>
      <c r="B62" s="97" t="s">
        <v>150</v>
      </c>
      <c r="C62" s="108" t="s">
        <v>151</v>
      </c>
      <c r="D62" s="89" t="s">
        <v>63</v>
      </c>
      <c r="E62" s="90">
        <v>7</v>
      </c>
      <c r="F62" s="39"/>
      <c r="G62" s="42">
        <f t="shared" si="0"/>
        <v>0</v>
      </c>
      <c r="H62" s="17" t="s">
        <v>117</v>
      </c>
      <c r="I62" s="18">
        <f>ROUND(SUM(G57:G62),2)</f>
        <v>0</v>
      </c>
    </row>
    <row r="63" spans="1:9" s="3" customFormat="1" ht="30" customHeight="1" thickBot="1" x14ac:dyDescent="0.3">
      <c r="A63" s="28" t="s">
        <v>118</v>
      </c>
      <c r="B63" s="83" t="s">
        <v>123</v>
      </c>
      <c r="C63" s="112" t="s">
        <v>51</v>
      </c>
      <c r="D63" s="85" t="s">
        <v>68</v>
      </c>
      <c r="E63" s="86">
        <v>170</v>
      </c>
      <c r="F63" s="47"/>
      <c r="G63" s="41">
        <f t="shared" si="0"/>
        <v>0</v>
      </c>
      <c r="H63" s="4"/>
    </row>
    <row r="64" spans="1:9" s="3" customFormat="1" ht="30" customHeight="1" thickBot="1" x14ac:dyDescent="0.3">
      <c r="A64" s="30" t="s">
        <v>118</v>
      </c>
      <c r="B64" s="43" t="s">
        <v>124</v>
      </c>
      <c r="C64" s="113" t="s">
        <v>52</v>
      </c>
      <c r="D64" s="105" t="s">
        <v>53</v>
      </c>
      <c r="E64" s="106">
        <v>110</v>
      </c>
      <c r="F64" s="48"/>
      <c r="G64" s="45">
        <f t="shared" si="0"/>
        <v>0</v>
      </c>
      <c r="H64" s="114" t="s">
        <v>120</v>
      </c>
      <c r="I64" s="18">
        <f>ROUND(SUM(G63:G64),2)</f>
        <v>0</v>
      </c>
    </row>
    <row r="65" spans="1:9" s="3" customFormat="1" ht="55.8" thickBot="1" x14ac:dyDescent="0.3">
      <c r="A65" s="115" t="s">
        <v>121</v>
      </c>
      <c r="B65" s="115" t="s">
        <v>119</v>
      </c>
      <c r="C65" s="116" t="s">
        <v>43</v>
      </c>
      <c r="D65" s="117" t="s">
        <v>44</v>
      </c>
      <c r="E65" s="118">
        <v>1</v>
      </c>
      <c r="F65" s="119"/>
      <c r="G65" s="120">
        <f t="shared" si="0"/>
        <v>0</v>
      </c>
      <c r="H65" s="17" t="s">
        <v>122</v>
      </c>
      <c r="I65" s="18">
        <f>ROUND(SUM(G65),2)</f>
        <v>0</v>
      </c>
    </row>
    <row r="66" spans="1:9" s="3" customFormat="1" ht="42" thickBot="1" x14ac:dyDescent="0.3">
      <c r="A66" s="21"/>
      <c r="B66" s="21"/>
      <c r="C66" s="21"/>
      <c r="D66" s="20"/>
      <c r="E66" s="121"/>
      <c r="F66" s="26" t="s">
        <v>32</v>
      </c>
      <c r="G66" s="27">
        <f>SUM(G5:G65)</f>
        <v>0</v>
      </c>
      <c r="H66" s="16"/>
      <c r="I66" s="19"/>
    </row>
    <row r="67" spans="1:9" s="3" customFormat="1" x14ac:dyDescent="0.25"/>
    <row r="68" spans="1:9" s="3" customFormat="1" x14ac:dyDescent="0.25"/>
    <row r="69" spans="1:9" x14ac:dyDescent="0.25">
      <c r="A69" s="2"/>
      <c r="B69" s="2"/>
      <c r="C69" s="2"/>
      <c r="D69" s="2"/>
      <c r="E69" s="2"/>
      <c r="F69" s="2"/>
      <c r="G69" s="2"/>
      <c r="H69" s="2"/>
    </row>
    <row r="70" spans="1:9" ht="14.4" x14ac:dyDescent="0.25">
      <c r="A70" s="24"/>
      <c r="B70" s="58"/>
      <c r="C70" s="23"/>
      <c r="D70" s="23"/>
      <c r="E70" s="25"/>
      <c r="F70" s="23"/>
      <c r="G70" s="22"/>
    </row>
  </sheetData>
  <mergeCells count="2">
    <mergeCell ref="A1:G1"/>
    <mergeCell ref="A3:G3"/>
  </mergeCells>
  <phoneticPr fontId="9" type="noConversion"/>
  <pageMargins left="0.7" right="0.7" top="0.75" bottom="0.75" header="0.3" footer="0.3"/>
  <pageSetup paperSize="9" orientation="portrait" r:id="rId1"/>
  <ignoredErrors>
    <ignoredError sqref="B57:B65 B5:B6 B19:B4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69"/>
  <sheetViews>
    <sheetView tabSelected="1" topLeftCell="A48" zoomScaleNormal="100" workbookViewId="0">
      <selection activeCell="C56" sqref="C56"/>
    </sheetView>
  </sheetViews>
  <sheetFormatPr defaultColWidth="9.109375" defaultRowHeight="13.8" x14ac:dyDescent="0.25"/>
  <cols>
    <col min="1" max="1" width="39.6640625" style="10" customWidth="1"/>
    <col min="2" max="2" width="7" style="59" customWidth="1"/>
    <col min="3" max="3" width="90.6640625" style="6" customWidth="1"/>
    <col min="4" max="4" width="9.109375" style="5"/>
    <col min="5" max="5" width="16.33203125" style="5" customWidth="1"/>
    <col min="6" max="6" width="20.6640625" style="7" customWidth="1"/>
    <col min="7" max="7" width="14.6640625" style="5" customWidth="1"/>
    <col min="8" max="8" width="21.5546875" style="8" customWidth="1"/>
    <col min="9" max="9" width="16.109375" style="2" customWidth="1"/>
    <col min="10" max="16384" width="9.109375" style="2"/>
  </cols>
  <sheetData>
    <row r="1" spans="1:9" ht="40.5" customHeight="1" x14ac:dyDescent="0.25">
      <c r="A1" s="200" t="s">
        <v>159</v>
      </c>
      <c r="B1" s="200"/>
      <c r="C1" s="200"/>
      <c r="D1" s="200"/>
      <c r="E1" s="200"/>
      <c r="F1" s="200"/>
      <c r="G1" s="200"/>
    </row>
    <row r="2" spans="1:9" ht="15" thickBot="1" x14ac:dyDescent="0.3">
      <c r="A2" s="1"/>
      <c r="B2" s="35"/>
      <c r="C2" s="1"/>
      <c r="D2" s="1"/>
      <c r="E2" s="9"/>
      <c r="F2" s="1"/>
      <c r="G2" s="1"/>
    </row>
    <row r="3" spans="1:9" x14ac:dyDescent="0.25">
      <c r="A3" s="201" t="s">
        <v>65</v>
      </c>
      <c r="B3" s="201"/>
      <c r="C3" s="201"/>
      <c r="D3" s="201"/>
      <c r="E3" s="201"/>
      <c r="F3" s="201"/>
      <c r="G3" s="202"/>
    </row>
    <row r="4" spans="1:9" ht="29.4" thickBot="1" x14ac:dyDescent="0.3">
      <c r="A4" s="11" t="s">
        <v>27</v>
      </c>
      <c r="B4" s="36" t="s">
        <v>0</v>
      </c>
      <c r="C4" s="12" t="s">
        <v>1</v>
      </c>
      <c r="D4" s="12" t="s">
        <v>2</v>
      </c>
      <c r="E4" s="13" t="s">
        <v>3</v>
      </c>
      <c r="F4" s="14" t="s">
        <v>4</v>
      </c>
      <c r="G4" s="15" t="s">
        <v>5</v>
      </c>
    </row>
    <row r="5" spans="1:9" ht="30" customHeight="1" x14ac:dyDescent="0.25">
      <c r="A5" s="29" t="s">
        <v>6</v>
      </c>
      <c r="B5" s="34" t="s">
        <v>7</v>
      </c>
      <c r="C5" s="160" t="s">
        <v>45</v>
      </c>
      <c r="D5" s="68" t="s">
        <v>46</v>
      </c>
      <c r="E5" s="68">
        <v>0.111</v>
      </c>
      <c r="F5" s="37"/>
      <c r="G5" s="42">
        <f t="shared" ref="G5:G9" si="0">ROUND((E5*F5),2)</f>
        <v>0</v>
      </c>
    </row>
    <row r="6" spans="1:9" ht="30" customHeight="1" x14ac:dyDescent="0.25">
      <c r="A6" s="40" t="s">
        <v>6</v>
      </c>
      <c r="B6" s="34" t="s">
        <v>8</v>
      </c>
      <c r="C6" s="139" t="s">
        <v>69</v>
      </c>
      <c r="D6" s="164" t="s">
        <v>70</v>
      </c>
      <c r="E6" s="165">
        <v>2</v>
      </c>
      <c r="F6" s="37"/>
      <c r="G6" s="157">
        <f t="shared" si="0"/>
        <v>0</v>
      </c>
    </row>
    <row r="7" spans="1:9" ht="30" customHeight="1" x14ac:dyDescent="0.25">
      <c r="A7" s="98" t="s">
        <v>6</v>
      </c>
      <c r="B7" s="34" t="s">
        <v>9</v>
      </c>
      <c r="C7" s="102" t="s">
        <v>188</v>
      </c>
      <c r="D7" s="89" t="s">
        <v>70</v>
      </c>
      <c r="E7" s="109">
        <v>2</v>
      </c>
      <c r="F7" s="162"/>
      <c r="G7" s="111">
        <f t="shared" si="0"/>
        <v>0</v>
      </c>
      <c r="H7" s="163"/>
      <c r="I7" s="163"/>
    </row>
    <row r="8" spans="1:9" ht="30" customHeight="1" x14ac:dyDescent="0.25">
      <c r="A8" s="98" t="s">
        <v>6</v>
      </c>
      <c r="B8" s="34" t="s">
        <v>10</v>
      </c>
      <c r="C8" s="102" t="s">
        <v>189</v>
      </c>
      <c r="D8" s="89" t="s">
        <v>70</v>
      </c>
      <c r="E8" s="109">
        <v>2</v>
      </c>
      <c r="F8" s="162"/>
      <c r="G8" s="111">
        <f t="shared" si="0"/>
        <v>0</v>
      </c>
      <c r="H8" s="163"/>
      <c r="I8" s="163"/>
    </row>
    <row r="9" spans="1:9" ht="57" customHeight="1" x14ac:dyDescent="0.25">
      <c r="A9" s="98" t="s">
        <v>6</v>
      </c>
      <c r="B9" s="34" t="s">
        <v>11</v>
      </c>
      <c r="C9" s="166" t="s">
        <v>194</v>
      </c>
      <c r="D9" s="167" t="s">
        <v>190</v>
      </c>
      <c r="E9" s="109">
        <v>1</v>
      </c>
      <c r="F9" s="162"/>
      <c r="G9" s="111">
        <f t="shared" si="0"/>
        <v>0</v>
      </c>
      <c r="H9" s="163"/>
      <c r="I9" s="163"/>
    </row>
    <row r="10" spans="1:9" ht="30" customHeight="1" x14ac:dyDescent="0.25">
      <c r="A10" s="29" t="s">
        <v>6</v>
      </c>
      <c r="B10" s="34" t="s">
        <v>12</v>
      </c>
      <c r="C10" s="61" t="s">
        <v>47</v>
      </c>
      <c r="D10" s="62" t="s">
        <v>48</v>
      </c>
      <c r="E10" s="90">
        <v>583</v>
      </c>
      <c r="F10" s="66"/>
      <c r="G10" s="42">
        <f t="shared" ref="G10:G15" si="1">ROUND((E10*F10),2)</f>
        <v>0</v>
      </c>
    </row>
    <row r="11" spans="1:9" ht="30" customHeight="1" x14ac:dyDescent="0.25">
      <c r="A11" s="29" t="s">
        <v>6</v>
      </c>
      <c r="B11" s="34" t="s">
        <v>13</v>
      </c>
      <c r="C11" s="61" t="s">
        <v>191</v>
      </c>
      <c r="D11" s="62" t="s">
        <v>49</v>
      </c>
      <c r="E11" s="90">
        <v>57</v>
      </c>
      <c r="F11" s="66"/>
      <c r="G11" s="42">
        <f t="shared" ref="G11" si="2">ROUND((E11*F11),2)</f>
        <v>0</v>
      </c>
    </row>
    <row r="12" spans="1:9" ht="30" customHeight="1" x14ac:dyDescent="0.25">
      <c r="A12" s="29" t="s">
        <v>6</v>
      </c>
      <c r="B12" s="34" t="s">
        <v>125</v>
      </c>
      <c r="C12" s="61" t="s">
        <v>192</v>
      </c>
      <c r="D12" s="62" t="s">
        <v>49</v>
      </c>
      <c r="E12" s="90">
        <v>60</v>
      </c>
      <c r="F12" s="66"/>
      <c r="G12" s="42">
        <f t="shared" si="1"/>
        <v>0</v>
      </c>
    </row>
    <row r="13" spans="1:9" s="3" customFormat="1" ht="30" customHeight="1" x14ac:dyDescent="0.25">
      <c r="A13" s="29" t="s">
        <v>6</v>
      </c>
      <c r="B13" s="34" t="s">
        <v>172</v>
      </c>
      <c r="C13" s="61" t="s">
        <v>193</v>
      </c>
      <c r="D13" s="91" t="s">
        <v>68</v>
      </c>
      <c r="E13" s="90">
        <v>60</v>
      </c>
      <c r="F13" s="37"/>
      <c r="G13" s="94">
        <f t="shared" si="1"/>
        <v>0</v>
      </c>
      <c r="H13" s="92"/>
      <c r="I13" s="19"/>
    </row>
    <row r="14" spans="1:9" ht="30" customHeight="1" x14ac:dyDescent="0.25">
      <c r="A14" s="29" t="s">
        <v>6</v>
      </c>
      <c r="B14" s="34" t="s">
        <v>173</v>
      </c>
      <c r="C14" s="161" t="s">
        <v>195</v>
      </c>
      <c r="D14" s="67" t="s">
        <v>50</v>
      </c>
      <c r="E14" s="135">
        <v>8</v>
      </c>
      <c r="F14" s="66"/>
      <c r="G14" s="42">
        <f t="shared" si="1"/>
        <v>0</v>
      </c>
    </row>
    <row r="15" spans="1:9" ht="30" customHeight="1" thickBot="1" x14ac:dyDescent="0.3">
      <c r="A15" s="29" t="s">
        <v>6</v>
      </c>
      <c r="B15" s="34" t="s">
        <v>174</v>
      </c>
      <c r="C15" s="161" t="s">
        <v>196</v>
      </c>
      <c r="D15" s="67" t="s">
        <v>50</v>
      </c>
      <c r="E15" s="135">
        <v>6</v>
      </c>
      <c r="F15" s="66"/>
      <c r="G15" s="42">
        <f t="shared" si="1"/>
        <v>0</v>
      </c>
    </row>
    <row r="16" spans="1:9" ht="30" customHeight="1" thickBot="1" x14ac:dyDescent="0.3">
      <c r="A16" s="81" t="s">
        <v>6</v>
      </c>
      <c r="B16" s="168" t="s">
        <v>175</v>
      </c>
      <c r="C16" s="63" t="s">
        <v>197</v>
      </c>
      <c r="D16" s="64" t="s">
        <v>50</v>
      </c>
      <c r="E16" s="169">
        <v>2</v>
      </c>
      <c r="F16" s="170"/>
      <c r="G16" s="94">
        <v>0</v>
      </c>
      <c r="H16" s="17" t="s">
        <v>29</v>
      </c>
      <c r="I16" s="18">
        <f>ROUND(SUM(G5:G16),2)</f>
        <v>0</v>
      </c>
    </row>
    <row r="17" spans="1:9" s="3" customFormat="1" ht="30" customHeight="1" x14ac:dyDescent="0.25">
      <c r="A17" s="28" t="s">
        <v>28</v>
      </c>
      <c r="B17" s="83" t="s">
        <v>14</v>
      </c>
      <c r="C17" s="172" t="s">
        <v>198</v>
      </c>
      <c r="D17" s="70" t="s">
        <v>49</v>
      </c>
      <c r="E17" s="136">
        <v>430</v>
      </c>
      <c r="F17" s="95"/>
      <c r="G17" s="41">
        <f t="shared" ref="G17:G27" si="3">ROUND((E17*F17),2)</f>
        <v>0</v>
      </c>
      <c r="H17" s="4"/>
    </row>
    <row r="18" spans="1:9" s="3" customFormat="1" ht="30" customHeight="1" x14ac:dyDescent="0.25">
      <c r="A18" s="29" t="s">
        <v>28</v>
      </c>
      <c r="B18" s="137" t="s">
        <v>15</v>
      </c>
      <c r="C18" s="61" t="s">
        <v>51</v>
      </c>
      <c r="D18" s="67" t="s">
        <v>49</v>
      </c>
      <c r="E18" s="135">
        <v>45</v>
      </c>
      <c r="F18" s="38"/>
      <c r="G18" s="42">
        <f t="shared" si="3"/>
        <v>0</v>
      </c>
      <c r="H18" s="4"/>
    </row>
    <row r="19" spans="1:9" s="3" customFormat="1" ht="30" customHeight="1" x14ac:dyDescent="0.25">
      <c r="A19" s="29" t="s">
        <v>28</v>
      </c>
      <c r="B19" s="40" t="s">
        <v>16</v>
      </c>
      <c r="C19" s="61" t="s">
        <v>199</v>
      </c>
      <c r="D19" s="67" t="s">
        <v>49</v>
      </c>
      <c r="E19" s="135">
        <v>385</v>
      </c>
      <c r="F19" s="38"/>
      <c r="G19" s="42">
        <f t="shared" si="3"/>
        <v>0</v>
      </c>
      <c r="H19" s="4"/>
    </row>
    <row r="20" spans="1:9" s="3" customFormat="1" ht="30" customHeight="1" x14ac:dyDescent="0.25">
      <c r="A20" s="29" t="s">
        <v>28</v>
      </c>
      <c r="B20" s="137" t="s">
        <v>17</v>
      </c>
      <c r="C20" s="61" t="s">
        <v>200</v>
      </c>
      <c r="D20" s="67" t="s">
        <v>49</v>
      </c>
      <c r="E20" s="135">
        <v>807</v>
      </c>
      <c r="F20" s="38"/>
      <c r="G20" s="42">
        <f t="shared" si="3"/>
        <v>0</v>
      </c>
      <c r="H20" s="4"/>
    </row>
    <row r="21" spans="1:9" s="3" customFormat="1" ht="30" customHeight="1" x14ac:dyDescent="0.25">
      <c r="A21" s="29" t="s">
        <v>28</v>
      </c>
      <c r="B21" s="137" t="s">
        <v>18</v>
      </c>
      <c r="C21" s="61" t="s">
        <v>184</v>
      </c>
      <c r="D21" s="67" t="s">
        <v>49</v>
      </c>
      <c r="E21" s="135">
        <v>807</v>
      </c>
      <c r="F21" s="38"/>
      <c r="G21" s="42">
        <f t="shared" si="3"/>
        <v>0</v>
      </c>
      <c r="H21" s="4"/>
    </row>
    <row r="22" spans="1:9" s="3" customFormat="1" ht="30" customHeight="1" x14ac:dyDescent="0.25">
      <c r="A22" s="29" t="s">
        <v>28</v>
      </c>
      <c r="B22" s="40" t="s">
        <v>76</v>
      </c>
      <c r="C22" s="61" t="s">
        <v>152</v>
      </c>
      <c r="D22" s="67" t="s">
        <v>48</v>
      </c>
      <c r="E22" s="135">
        <v>1413</v>
      </c>
      <c r="F22" s="38"/>
      <c r="G22" s="42">
        <f t="shared" si="3"/>
        <v>0</v>
      </c>
      <c r="H22" s="4"/>
    </row>
    <row r="23" spans="1:9" s="3" customFormat="1" ht="30" customHeight="1" x14ac:dyDescent="0.25">
      <c r="A23" s="29" t="s">
        <v>28</v>
      </c>
      <c r="B23" s="137" t="s">
        <v>19</v>
      </c>
      <c r="C23" s="69" t="s">
        <v>203</v>
      </c>
      <c r="D23" s="67" t="s">
        <v>48</v>
      </c>
      <c r="E23" s="135">
        <v>328</v>
      </c>
      <c r="F23" s="38"/>
      <c r="G23" s="42">
        <f t="shared" si="3"/>
        <v>0</v>
      </c>
      <c r="H23" s="4"/>
    </row>
    <row r="24" spans="1:9" s="3" customFormat="1" ht="30" customHeight="1" x14ac:dyDescent="0.25">
      <c r="A24" s="29" t="s">
        <v>28</v>
      </c>
      <c r="B24" s="137" t="s">
        <v>202</v>
      </c>
      <c r="C24" s="69" t="s">
        <v>204</v>
      </c>
      <c r="D24" s="67" t="s">
        <v>48</v>
      </c>
      <c r="E24" s="135">
        <v>82</v>
      </c>
      <c r="F24" s="38"/>
      <c r="G24" s="42">
        <f t="shared" ref="G24" si="4">ROUND((E24*F24),2)</f>
        <v>0</v>
      </c>
      <c r="H24" s="4"/>
    </row>
    <row r="25" spans="1:9" s="3" customFormat="1" ht="30" customHeight="1" x14ac:dyDescent="0.25">
      <c r="A25" s="29" t="s">
        <v>28</v>
      </c>
      <c r="B25" s="40" t="s">
        <v>207</v>
      </c>
      <c r="C25" s="171" t="s">
        <v>201</v>
      </c>
      <c r="D25" s="62" t="s">
        <v>53</v>
      </c>
      <c r="E25" s="90">
        <v>410</v>
      </c>
      <c r="F25" s="38"/>
      <c r="G25" s="42">
        <f t="shared" ref="G25" si="5">ROUND((E25*F25),2)</f>
        <v>0</v>
      </c>
      <c r="H25" s="4"/>
    </row>
    <row r="26" spans="1:9" s="3" customFormat="1" ht="30" customHeight="1" x14ac:dyDescent="0.25">
      <c r="A26" s="29" t="s">
        <v>28</v>
      </c>
      <c r="B26" s="137" t="s">
        <v>208</v>
      </c>
      <c r="C26" s="69" t="s">
        <v>211</v>
      </c>
      <c r="D26" s="67" t="s">
        <v>48</v>
      </c>
      <c r="E26" s="135">
        <v>410</v>
      </c>
      <c r="F26" s="38"/>
      <c r="G26" s="42">
        <f t="shared" ref="G26" si="6">ROUND((E26*F26),2)</f>
        <v>0</v>
      </c>
      <c r="H26" s="4"/>
    </row>
    <row r="27" spans="1:9" s="3" customFormat="1" ht="30" customHeight="1" thickBot="1" x14ac:dyDescent="0.3">
      <c r="A27" s="29" t="s">
        <v>28</v>
      </c>
      <c r="B27" s="137" t="s">
        <v>209</v>
      </c>
      <c r="C27" s="69" t="s">
        <v>205</v>
      </c>
      <c r="D27" s="67" t="s">
        <v>48</v>
      </c>
      <c r="E27" s="135">
        <v>40</v>
      </c>
      <c r="F27" s="38"/>
      <c r="G27" s="42">
        <f t="shared" si="3"/>
        <v>0</v>
      </c>
      <c r="H27" s="4"/>
    </row>
    <row r="28" spans="1:9" s="3" customFormat="1" ht="30" customHeight="1" thickBot="1" x14ac:dyDescent="0.3">
      <c r="A28" s="30" t="s">
        <v>28</v>
      </c>
      <c r="B28" s="43" t="s">
        <v>210</v>
      </c>
      <c r="C28" s="65" t="s">
        <v>206</v>
      </c>
      <c r="D28" s="173" t="s">
        <v>53</v>
      </c>
      <c r="E28" s="106">
        <v>2</v>
      </c>
      <c r="F28" s="46"/>
      <c r="G28" s="45">
        <f t="shared" ref="G28" si="7">ROUND((E28*F28),2)</f>
        <v>0</v>
      </c>
      <c r="H28" s="114" t="s">
        <v>30</v>
      </c>
      <c r="I28" s="18">
        <f>ROUND(SUM(G17:G28),2)</f>
        <v>0</v>
      </c>
    </row>
    <row r="29" spans="1:9" s="3" customFormat="1" ht="30" customHeight="1" x14ac:dyDescent="0.25">
      <c r="A29" s="31" t="s">
        <v>212</v>
      </c>
      <c r="B29" s="33" t="s">
        <v>79</v>
      </c>
      <c r="C29" s="74" t="s">
        <v>54</v>
      </c>
      <c r="D29" s="70" t="s">
        <v>49</v>
      </c>
      <c r="E29" s="140">
        <v>657</v>
      </c>
      <c r="F29" s="73"/>
      <c r="G29" s="41">
        <f t="shared" ref="G29:G40" si="8">ROUND((E29*F29),2)</f>
        <v>0</v>
      </c>
      <c r="H29" s="206" t="s">
        <v>33</v>
      </c>
    </row>
    <row r="30" spans="1:9" s="3" customFormat="1" ht="30" customHeight="1" x14ac:dyDescent="0.25">
      <c r="A30" s="29" t="s">
        <v>212</v>
      </c>
      <c r="B30" s="174" t="s">
        <v>23</v>
      </c>
      <c r="C30" s="139" t="s">
        <v>55</v>
      </c>
      <c r="D30" s="67" t="s">
        <v>48</v>
      </c>
      <c r="E30" s="135">
        <v>738</v>
      </c>
      <c r="F30" s="71"/>
      <c r="G30" s="42">
        <f t="shared" si="8"/>
        <v>0</v>
      </c>
      <c r="H30" s="207"/>
    </row>
    <row r="31" spans="1:9" s="3" customFormat="1" ht="30" customHeight="1" x14ac:dyDescent="0.25">
      <c r="A31" s="96" t="s">
        <v>212</v>
      </c>
      <c r="B31" s="40" t="s">
        <v>24</v>
      </c>
      <c r="C31" s="69" t="s">
        <v>56</v>
      </c>
      <c r="D31" s="67" t="s">
        <v>48</v>
      </c>
      <c r="E31" s="135">
        <v>636</v>
      </c>
      <c r="F31" s="71"/>
      <c r="G31" s="42">
        <f t="shared" si="8"/>
        <v>0</v>
      </c>
      <c r="H31" s="207"/>
    </row>
    <row r="32" spans="1:9" s="3" customFormat="1" ht="30" customHeight="1" x14ac:dyDescent="0.25">
      <c r="A32" s="29" t="s">
        <v>212</v>
      </c>
      <c r="B32" s="174" t="s">
        <v>25</v>
      </c>
      <c r="C32" s="69" t="s">
        <v>57</v>
      </c>
      <c r="D32" s="67" t="s">
        <v>48</v>
      </c>
      <c r="E32" s="135">
        <v>623</v>
      </c>
      <c r="F32" s="72"/>
      <c r="G32" s="42">
        <f t="shared" si="8"/>
        <v>0</v>
      </c>
      <c r="H32" s="207"/>
    </row>
    <row r="33" spans="1:9" s="3" customFormat="1" ht="30" customHeight="1" x14ac:dyDescent="0.25">
      <c r="A33" s="29" t="s">
        <v>212</v>
      </c>
      <c r="B33" s="40" t="s">
        <v>26</v>
      </c>
      <c r="C33" s="61" t="s">
        <v>58</v>
      </c>
      <c r="D33" s="67" t="s">
        <v>48</v>
      </c>
      <c r="E33" s="141">
        <v>272</v>
      </c>
      <c r="F33" s="72"/>
      <c r="G33" s="42">
        <f t="shared" si="8"/>
        <v>0</v>
      </c>
      <c r="H33" s="207"/>
    </row>
    <row r="34" spans="1:9" s="3" customFormat="1" ht="30" customHeight="1" thickBot="1" x14ac:dyDescent="0.3">
      <c r="A34" s="103" t="s">
        <v>212</v>
      </c>
      <c r="B34" s="175" t="s">
        <v>84</v>
      </c>
      <c r="C34" s="75" t="s">
        <v>62</v>
      </c>
      <c r="D34" s="77" t="s">
        <v>63</v>
      </c>
      <c r="E34" s="142">
        <v>66</v>
      </c>
      <c r="F34" s="76"/>
      <c r="G34" s="45">
        <f t="shared" si="8"/>
        <v>0</v>
      </c>
      <c r="H34" s="207"/>
      <c r="I34" s="19"/>
    </row>
    <row r="35" spans="1:9" s="3" customFormat="1" ht="30" customHeight="1" x14ac:dyDescent="0.25">
      <c r="A35" s="28" t="s">
        <v>213</v>
      </c>
      <c r="B35" s="33" t="s">
        <v>79</v>
      </c>
      <c r="C35" s="79" t="s">
        <v>54</v>
      </c>
      <c r="D35" s="70" t="s">
        <v>49</v>
      </c>
      <c r="E35" s="140">
        <v>580</v>
      </c>
      <c r="F35" s="73"/>
      <c r="G35" s="41">
        <f t="shared" si="8"/>
        <v>0</v>
      </c>
      <c r="H35" s="207"/>
    </row>
    <row r="36" spans="1:9" s="3" customFormat="1" ht="30" customHeight="1" x14ac:dyDescent="0.25">
      <c r="A36" s="29" t="s">
        <v>213</v>
      </c>
      <c r="B36" s="174" t="s">
        <v>23</v>
      </c>
      <c r="C36" s="78" t="s">
        <v>59</v>
      </c>
      <c r="D36" s="67" t="s">
        <v>48</v>
      </c>
      <c r="E36" s="138">
        <v>738</v>
      </c>
      <c r="F36" s="71"/>
      <c r="G36" s="42">
        <f t="shared" si="8"/>
        <v>0</v>
      </c>
      <c r="H36" s="207"/>
    </row>
    <row r="37" spans="1:9" s="3" customFormat="1" ht="30" customHeight="1" x14ac:dyDescent="0.25">
      <c r="A37" s="29" t="s">
        <v>213</v>
      </c>
      <c r="B37" s="40" t="s">
        <v>24</v>
      </c>
      <c r="C37" s="69" t="s">
        <v>56</v>
      </c>
      <c r="D37" s="67" t="s">
        <v>48</v>
      </c>
      <c r="E37" s="135">
        <v>636</v>
      </c>
      <c r="F37" s="71"/>
      <c r="G37" s="42">
        <f t="shared" si="8"/>
        <v>0</v>
      </c>
      <c r="H37" s="207"/>
    </row>
    <row r="38" spans="1:9" s="3" customFormat="1" ht="30" customHeight="1" x14ac:dyDescent="0.25">
      <c r="A38" s="29" t="s">
        <v>213</v>
      </c>
      <c r="B38" s="174" t="s">
        <v>25</v>
      </c>
      <c r="C38" s="69" t="s">
        <v>57</v>
      </c>
      <c r="D38" s="67" t="s">
        <v>48</v>
      </c>
      <c r="E38" s="135">
        <v>623</v>
      </c>
      <c r="F38" s="71"/>
      <c r="G38" s="42">
        <f t="shared" si="8"/>
        <v>0</v>
      </c>
      <c r="H38" s="207"/>
    </row>
    <row r="39" spans="1:9" s="3" customFormat="1" ht="30" customHeight="1" thickBot="1" x14ac:dyDescent="0.3">
      <c r="A39" s="29" t="s">
        <v>213</v>
      </c>
      <c r="B39" s="40" t="s">
        <v>26</v>
      </c>
      <c r="C39" s="61" t="s">
        <v>58</v>
      </c>
      <c r="D39" s="67" t="s">
        <v>48</v>
      </c>
      <c r="E39" s="135">
        <v>272</v>
      </c>
      <c r="F39" s="71"/>
      <c r="G39" s="42">
        <f t="shared" si="8"/>
        <v>0</v>
      </c>
      <c r="H39" s="207"/>
    </row>
    <row r="40" spans="1:9" s="3" customFormat="1" ht="30" customHeight="1" thickBot="1" x14ac:dyDescent="0.3">
      <c r="A40" s="81" t="s">
        <v>213</v>
      </c>
      <c r="B40" s="174" t="s">
        <v>84</v>
      </c>
      <c r="C40" s="176" t="s">
        <v>62</v>
      </c>
      <c r="D40" s="177" t="s">
        <v>63</v>
      </c>
      <c r="E40" s="138">
        <v>66</v>
      </c>
      <c r="F40" s="72"/>
      <c r="G40" s="94">
        <f t="shared" si="8"/>
        <v>0</v>
      </c>
      <c r="H40" s="17" t="s">
        <v>31</v>
      </c>
      <c r="I40" s="18">
        <f>ROUND(SUM(G29:G40),2)</f>
        <v>0</v>
      </c>
    </row>
    <row r="41" spans="1:9" s="3" customFormat="1" ht="30" customHeight="1" x14ac:dyDescent="0.25">
      <c r="A41" s="28" t="s">
        <v>214</v>
      </c>
      <c r="B41" s="83" t="s">
        <v>98</v>
      </c>
      <c r="C41" s="160" t="s">
        <v>55</v>
      </c>
      <c r="D41" s="70" t="s">
        <v>48</v>
      </c>
      <c r="E41" s="136">
        <v>104</v>
      </c>
      <c r="F41" s="178"/>
      <c r="G41" s="41">
        <f t="shared" ref="G41:G61" si="9">ROUND((E41*F41),2)</f>
        <v>0</v>
      </c>
      <c r="H41" s="203" t="s">
        <v>33</v>
      </c>
    </row>
    <row r="42" spans="1:9" s="3" customFormat="1" ht="30" customHeight="1" x14ac:dyDescent="0.25">
      <c r="A42" s="29" t="s">
        <v>214</v>
      </c>
      <c r="B42" s="40" t="s">
        <v>99</v>
      </c>
      <c r="C42" s="69" t="s">
        <v>61</v>
      </c>
      <c r="D42" s="67" t="s">
        <v>48</v>
      </c>
      <c r="E42" s="135">
        <v>104</v>
      </c>
      <c r="F42" s="134"/>
      <c r="G42" s="42">
        <f t="shared" si="9"/>
        <v>0</v>
      </c>
      <c r="H42" s="204"/>
    </row>
    <row r="43" spans="1:9" s="3" customFormat="1" ht="30" customHeight="1" x14ac:dyDescent="0.25">
      <c r="A43" s="29" t="s">
        <v>214</v>
      </c>
      <c r="B43" s="40" t="s">
        <v>100</v>
      </c>
      <c r="C43" s="139" t="s">
        <v>153</v>
      </c>
      <c r="D43" s="67" t="s">
        <v>48</v>
      </c>
      <c r="E43" s="135">
        <v>104</v>
      </c>
      <c r="F43" s="134"/>
      <c r="G43" s="42">
        <f t="shared" si="9"/>
        <v>0</v>
      </c>
      <c r="H43" s="204"/>
    </row>
    <row r="44" spans="1:9" s="3" customFormat="1" ht="30" customHeight="1" x14ac:dyDescent="0.25">
      <c r="A44" s="29" t="s">
        <v>214</v>
      </c>
      <c r="B44" s="40" t="s">
        <v>101</v>
      </c>
      <c r="C44" s="139" t="s">
        <v>62</v>
      </c>
      <c r="D44" s="67" t="s">
        <v>63</v>
      </c>
      <c r="E44" s="135">
        <v>52</v>
      </c>
      <c r="F44" s="134"/>
      <c r="G44" s="42">
        <f t="shared" si="9"/>
        <v>0</v>
      </c>
      <c r="H44" s="204"/>
    </row>
    <row r="45" spans="1:9" s="3" customFormat="1" ht="30" customHeight="1" x14ac:dyDescent="0.25">
      <c r="A45" s="29" t="s">
        <v>214</v>
      </c>
      <c r="B45" s="40" t="s">
        <v>102</v>
      </c>
      <c r="C45" s="139" t="s">
        <v>154</v>
      </c>
      <c r="D45" s="67" t="s">
        <v>48</v>
      </c>
      <c r="E45" s="135">
        <v>2</v>
      </c>
      <c r="F45" s="134"/>
      <c r="G45" s="42">
        <f t="shared" si="9"/>
        <v>0</v>
      </c>
      <c r="H45" s="204"/>
    </row>
    <row r="46" spans="1:9" s="3" customFormat="1" ht="30" customHeight="1" thickBot="1" x14ac:dyDescent="0.3">
      <c r="A46" s="30" t="s">
        <v>214</v>
      </c>
      <c r="B46" s="43" t="s">
        <v>103</v>
      </c>
      <c r="C46" s="179" t="s">
        <v>155</v>
      </c>
      <c r="D46" s="77" t="s">
        <v>48</v>
      </c>
      <c r="E46" s="144">
        <v>2</v>
      </c>
      <c r="F46" s="107"/>
      <c r="G46" s="45">
        <f t="shared" si="9"/>
        <v>0</v>
      </c>
      <c r="H46" s="204"/>
    </row>
    <row r="47" spans="1:9" s="3" customFormat="1" ht="30" customHeight="1" x14ac:dyDescent="0.25">
      <c r="A47" s="98" t="s">
        <v>215</v>
      </c>
      <c r="B47" s="83" t="s">
        <v>98</v>
      </c>
      <c r="C47" s="147" t="s">
        <v>59</v>
      </c>
      <c r="D47" s="148" t="s">
        <v>48</v>
      </c>
      <c r="E47" s="150">
        <v>104</v>
      </c>
      <c r="F47" s="149"/>
      <c r="G47" s="131">
        <f t="shared" si="9"/>
        <v>0</v>
      </c>
      <c r="H47" s="204"/>
    </row>
    <row r="48" spans="1:9" s="3" customFormat="1" ht="30" customHeight="1" x14ac:dyDescent="0.25">
      <c r="A48" s="29" t="s">
        <v>215</v>
      </c>
      <c r="B48" s="40" t="s">
        <v>99</v>
      </c>
      <c r="C48" s="61" t="s">
        <v>61</v>
      </c>
      <c r="D48" s="67" t="s">
        <v>48</v>
      </c>
      <c r="E48" s="135">
        <v>104</v>
      </c>
      <c r="F48" s="72"/>
      <c r="G48" s="94">
        <f t="shared" si="9"/>
        <v>0</v>
      </c>
      <c r="H48" s="204"/>
    </row>
    <row r="49" spans="1:9" s="3" customFormat="1" ht="30" customHeight="1" x14ac:dyDescent="0.25">
      <c r="A49" s="29" t="s">
        <v>215</v>
      </c>
      <c r="B49" s="40" t="s">
        <v>100</v>
      </c>
      <c r="C49" s="61" t="s">
        <v>153</v>
      </c>
      <c r="D49" s="67" t="s">
        <v>48</v>
      </c>
      <c r="E49" s="135">
        <v>104</v>
      </c>
      <c r="F49" s="72"/>
      <c r="G49" s="94">
        <f t="shared" si="9"/>
        <v>0</v>
      </c>
      <c r="H49" s="204"/>
    </row>
    <row r="50" spans="1:9" s="3" customFormat="1" ht="30" customHeight="1" x14ac:dyDescent="0.25">
      <c r="A50" s="29" t="s">
        <v>215</v>
      </c>
      <c r="B50" s="40" t="s">
        <v>101</v>
      </c>
      <c r="C50" s="61" t="s">
        <v>62</v>
      </c>
      <c r="D50" s="146" t="s">
        <v>63</v>
      </c>
      <c r="E50" s="135">
        <v>52</v>
      </c>
      <c r="F50" s="72"/>
      <c r="G50" s="94">
        <f t="shared" si="9"/>
        <v>0</v>
      </c>
      <c r="H50" s="204"/>
    </row>
    <row r="51" spans="1:9" s="3" customFormat="1" ht="30" customHeight="1" thickBot="1" x14ac:dyDescent="0.3">
      <c r="A51" s="29" t="s">
        <v>215</v>
      </c>
      <c r="B51" s="40" t="s">
        <v>102</v>
      </c>
      <c r="C51" s="147" t="s">
        <v>154</v>
      </c>
      <c r="D51" s="67" t="s">
        <v>48</v>
      </c>
      <c r="E51" s="145">
        <v>2</v>
      </c>
      <c r="F51" s="72"/>
      <c r="G51" s="94">
        <f t="shared" si="9"/>
        <v>0</v>
      </c>
      <c r="H51" s="205"/>
    </row>
    <row r="52" spans="1:9" s="3" customFormat="1" ht="30" customHeight="1" thickBot="1" x14ac:dyDescent="0.3">
      <c r="A52" s="30" t="s">
        <v>215</v>
      </c>
      <c r="B52" s="43" t="s">
        <v>103</v>
      </c>
      <c r="C52" s="80" t="s">
        <v>155</v>
      </c>
      <c r="D52" s="77" t="s">
        <v>48</v>
      </c>
      <c r="E52" s="106">
        <v>2</v>
      </c>
      <c r="F52" s="48"/>
      <c r="G52" s="45">
        <f t="shared" si="9"/>
        <v>0</v>
      </c>
      <c r="H52" s="17" t="s">
        <v>158</v>
      </c>
      <c r="I52" s="18">
        <f>ROUND(SUM(G41:G52),2)</f>
        <v>0</v>
      </c>
    </row>
    <row r="53" spans="1:9" s="3" customFormat="1" ht="30" customHeight="1" x14ac:dyDescent="0.25">
      <c r="A53" s="28" t="s">
        <v>216</v>
      </c>
      <c r="B53" s="195" t="s">
        <v>20</v>
      </c>
      <c r="C53" s="160" t="s">
        <v>54</v>
      </c>
      <c r="D53" s="70" t="s">
        <v>49</v>
      </c>
      <c r="E53" s="180">
        <v>75</v>
      </c>
      <c r="F53" s="181"/>
      <c r="G53" s="41">
        <f t="shared" si="9"/>
        <v>0</v>
      </c>
      <c r="H53" s="203" t="s">
        <v>33</v>
      </c>
    </row>
    <row r="54" spans="1:9" s="3" customFormat="1" ht="30" customHeight="1" x14ac:dyDescent="0.25">
      <c r="A54" s="96" t="s">
        <v>216</v>
      </c>
      <c r="B54" s="196" t="s">
        <v>21</v>
      </c>
      <c r="C54" s="139" t="s">
        <v>55</v>
      </c>
      <c r="D54" s="67" t="s">
        <v>48</v>
      </c>
      <c r="E54" s="138">
        <v>128</v>
      </c>
      <c r="F54" s="143"/>
      <c r="G54" s="42">
        <f t="shared" si="9"/>
        <v>0</v>
      </c>
      <c r="H54" s="204"/>
    </row>
    <row r="55" spans="1:9" s="3" customFormat="1" ht="30" customHeight="1" x14ac:dyDescent="0.25">
      <c r="A55" s="29" t="s">
        <v>216</v>
      </c>
      <c r="B55" s="197" t="s">
        <v>22</v>
      </c>
      <c r="C55" s="139" t="s">
        <v>56</v>
      </c>
      <c r="D55" s="67" t="s">
        <v>48</v>
      </c>
      <c r="E55" s="138">
        <v>100</v>
      </c>
      <c r="F55" s="143"/>
      <c r="G55" s="42">
        <f t="shared" si="9"/>
        <v>0</v>
      </c>
      <c r="H55" s="204"/>
    </row>
    <row r="56" spans="1:9" s="3" customFormat="1" ht="30" customHeight="1" thickBot="1" x14ac:dyDescent="0.3">
      <c r="A56" s="103" t="s">
        <v>216</v>
      </c>
      <c r="B56" s="198" t="s">
        <v>143</v>
      </c>
      <c r="C56" s="193" t="s">
        <v>156</v>
      </c>
      <c r="D56" s="77" t="s">
        <v>63</v>
      </c>
      <c r="E56" s="144">
        <v>27</v>
      </c>
      <c r="F56" s="194"/>
      <c r="G56" s="45">
        <f t="shared" si="9"/>
        <v>0</v>
      </c>
      <c r="H56" s="204"/>
      <c r="I56" s="19"/>
    </row>
    <row r="57" spans="1:9" s="3" customFormat="1" ht="30" customHeight="1" x14ac:dyDescent="0.25">
      <c r="A57" s="98" t="s">
        <v>217</v>
      </c>
      <c r="B57" s="196" t="s">
        <v>20</v>
      </c>
      <c r="C57" s="192" t="s">
        <v>54</v>
      </c>
      <c r="D57" s="148" t="s">
        <v>49</v>
      </c>
      <c r="E57" s="150">
        <v>67</v>
      </c>
      <c r="F57" s="110"/>
      <c r="G57" s="111">
        <f t="shared" si="9"/>
        <v>0</v>
      </c>
      <c r="H57" s="204"/>
    </row>
    <row r="58" spans="1:9" s="3" customFormat="1" ht="30" customHeight="1" x14ac:dyDescent="0.25">
      <c r="A58" s="29" t="s">
        <v>217</v>
      </c>
      <c r="B58" s="196" t="s">
        <v>21</v>
      </c>
      <c r="C58" s="69" t="s">
        <v>59</v>
      </c>
      <c r="D58" s="67" t="s">
        <v>48</v>
      </c>
      <c r="E58" s="135">
        <v>128</v>
      </c>
      <c r="F58" s="39"/>
      <c r="G58" s="42">
        <f t="shared" si="9"/>
        <v>0</v>
      </c>
      <c r="H58" s="204"/>
    </row>
    <row r="59" spans="1:9" s="3" customFormat="1" ht="30" customHeight="1" thickBot="1" x14ac:dyDescent="0.3">
      <c r="A59" s="29" t="s">
        <v>217</v>
      </c>
      <c r="B59" s="197" t="s">
        <v>22</v>
      </c>
      <c r="C59" s="69" t="s">
        <v>56</v>
      </c>
      <c r="D59" s="67" t="s">
        <v>48</v>
      </c>
      <c r="E59" s="135">
        <v>100</v>
      </c>
      <c r="F59" s="39"/>
      <c r="G59" s="42">
        <f t="shared" si="9"/>
        <v>0</v>
      </c>
      <c r="H59" s="205"/>
    </row>
    <row r="60" spans="1:9" s="3" customFormat="1" ht="30" customHeight="1" thickBot="1" x14ac:dyDescent="0.3">
      <c r="A60" s="81" t="s">
        <v>217</v>
      </c>
      <c r="B60" s="199" t="s">
        <v>143</v>
      </c>
      <c r="C60" s="176" t="s">
        <v>156</v>
      </c>
      <c r="D60" s="64" t="s">
        <v>63</v>
      </c>
      <c r="E60" s="183">
        <v>27</v>
      </c>
      <c r="F60" s="151"/>
      <c r="G60" s="94">
        <f t="shared" si="9"/>
        <v>0</v>
      </c>
      <c r="H60" s="114" t="s">
        <v>218</v>
      </c>
      <c r="I60" s="18">
        <f>ROUND(SUM(G53:G60),2)</f>
        <v>0</v>
      </c>
    </row>
    <row r="61" spans="1:9" s="3" customFormat="1" ht="30" customHeight="1" x14ac:dyDescent="0.25">
      <c r="A61" s="28" t="s">
        <v>226</v>
      </c>
      <c r="B61" s="83" t="s">
        <v>123</v>
      </c>
      <c r="C61" s="172" t="s">
        <v>222</v>
      </c>
      <c r="D61" s="70" t="s">
        <v>63</v>
      </c>
      <c r="E61" s="86">
        <v>234</v>
      </c>
      <c r="F61" s="47"/>
      <c r="G61" s="41">
        <f t="shared" si="9"/>
        <v>0</v>
      </c>
      <c r="H61" s="92"/>
      <c r="I61" s="19"/>
    </row>
    <row r="62" spans="1:9" s="3" customFormat="1" ht="30" customHeight="1" x14ac:dyDescent="0.25">
      <c r="A62" s="29" t="s">
        <v>226</v>
      </c>
      <c r="B62" s="40" t="s">
        <v>124</v>
      </c>
      <c r="C62" s="61" t="s">
        <v>223</v>
      </c>
      <c r="D62" s="67" t="s">
        <v>63</v>
      </c>
      <c r="E62" s="90">
        <v>40</v>
      </c>
      <c r="F62" s="39"/>
      <c r="G62" s="42">
        <f t="shared" ref="G62:G66" si="10">ROUND((E62*F62),2)</f>
        <v>0</v>
      </c>
      <c r="H62" s="92"/>
      <c r="I62" s="19"/>
    </row>
    <row r="63" spans="1:9" s="3" customFormat="1" ht="30" customHeight="1" x14ac:dyDescent="0.25">
      <c r="A63" s="29" t="s">
        <v>226</v>
      </c>
      <c r="B63" s="40" t="s">
        <v>220</v>
      </c>
      <c r="C63" s="61" t="s">
        <v>224</v>
      </c>
      <c r="D63" s="67" t="s">
        <v>70</v>
      </c>
      <c r="E63" s="90">
        <v>2</v>
      </c>
      <c r="F63" s="39"/>
      <c r="G63" s="42">
        <f t="shared" ref="G63" si="11">ROUND((E63*F63),2)</f>
        <v>0</v>
      </c>
      <c r="H63" s="92"/>
      <c r="I63" s="19"/>
    </row>
    <row r="64" spans="1:9" s="3" customFormat="1" ht="30" customHeight="1" x14ac:dyDescent="0.25">
      <c r="A64" s="29" t="s">
        <v>226</v>
      </c>
      <c r="B64" s="40" t="s">
        <v>221</v>
      </c>
      <c r="C64" s="61" t="s">
        <v>225</v>
      </c>
      <c r="D64" s="67" t="s">
        <v>70</v>
      </c>
      <c r="E64" s="90">
        <v>2</v>
      </c>
      <c r="F64" s="39"/>
      <c r="G64" s="42">
        <f t="shared" si="10"/>
        <v>0</v>
      </c>
      <c r="H64" s="92"/>
      <c r="I64" s="19"/>
    </row>
    <row r="65" spans="1:9" s="3" customFormat="1" ht="30" customHeight="1" thickBot="1" x14ac:dyDescent="0.3">
      <c r="A65" s="29" t="s">
        <v>226</v>
      </c>
      <c r="B65" s="40" t="s">
        <v>227</v>
      </c>
      <c r="C65" s="61" t="s">
        <v>157</v>
      </c>
      <c r="D65" s="67" t="s">
        <v>46</v>
      </c>
      <c r="E65" s="67">
        <v>0.113</v>
      </c>
      <c r="F65" s="39"/>
      <c r="G65" s="42">
        <f t="shared" si="10"/>
        <v>0</v>
      </c>
      <c r="H65" s="4"/>
    </row>
    <row r="66" spans="1:9" s="3" customFormat="1" ht="30" customHeight="1" thickBot="1" x14ac:dyDescent="0.3">
      <c r="A66" s="30" t="s">
        <v>226</v>
      </c>
      <c r="B66" s="43" t="s">
        <v>228</v>
      </c>
      <c r="C66" s="65" t="s">
        <v>60</v>
      </c>
      <c r="D66" s="77" t="s">
        <v>50</v>
      </c>
      <c r="E66" s="144">
        <v>4</v>
      </c>
      <c r="F66" s="48"/>
      <c r="G66" s="45">
        <f t="shared" si="10"/>
        <v>0</v>
      </c>
      <c r="H66" s="114" t="s">
        <v>219</v>
      </c>
      <c r="I66" s="18">
        <f>ROUND(SUM(G61:G66),2)</f>
        <v>0</v>
      </c>
    </row>
    <row r="67" spans="1:9" s="3" customFormat="1" ht="30" customHeight="1" thickBot="1" x14ac:dyDescent="0.3">
      <c r="A67" s="182" t="s">
        <v>229</v>
      </c>
      <c r="B67" s="186" t="s">
        <v>119</v>
      </c>
      <c r="C67" s="187" t="s">
        <v>57</v>
      </c>
      <c r="D67" s="188" t="s">
        <v>48</v>
      </c>
      <c r="E67" s="189">
        <v>25</v>
      </c>
      <c r="F67" s="190"/>
      <c r="G67" s="191">
        <f t="shared" ref="G67" si="12">ROUND((E67*F67),2)</f>
        <v>0</v>
      </c>
      <c r="H67" s="17" t="s">
        <v>122</v>
      </c>
      <c r="I67" s="60">
        <f>ROUND(SUM(G67:G67),2)</f>
        <v>0</v>
      </c>
    </row>
    <row r="68" spans="1:9" ht="42" thickBot="1" x14ac:dyDescent="0.3">
      <c r="A68" s="21"/>
      <c r="B68" s="57"/>
      <c r="C68" s="21"/>
      <c r="D68" s="20"/>
      <c r="E68" s="20"/>
      <c r="F68" s="184" t="s">
        <v>32</v>
      </c>
      <c r="G68" s="185">
        <f>SUM(G5:G67)</f>
        <v>0</v>
      </c>
      <c r="H68" s="16"/>
      <c r="I68" s="19"/>
    </row>
    <row r="69" spans="1:9" ht="14.4" x14ac:dyDescent="0.25">
      <c r="A69" s="24"/>
      <c r="B69" s="58"/>
      <c r="C69" s="23"/>
      <c r="D69" s="23"/>
      <c r="E69" s="25"/>
      <c r="F69" s="23"/>
      <c r="G69" s="22"/>
    </row>
  </sheetData>
  <mergeCells count="5">
    <mergeCell ref="H53:H59"/>
    <mergeCell ref="A1:G1"/>
    <mergeCell ref="A3:G3"/>
    <mergeCell ref="H29:H39"/>
    <mergeCell ref="H41:H51"/>
  </mergeCells>
  <phoneticPr fontId="9" type="noConversion"/>
  <pageMargins left="0.7" right="0.7" top="0.75" bottom="0.75" header="0.3" footer="0.3"/>
  <pageSetup paperSize="9" orientation="portrait" r:id="rId1"/>
  <ignoredErrors>
    <ignoredError sqref="B17:B19 B5:B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86DB0-1785-4EEF-9584-22D814064762}">
  <dimension ref="A1:P14"/>
  <sheetViews>
    <sheetView zoomScale="115" zoomScaleNormal="115" workbookViewId="0">
      <selection activeCell="C7" sqref="C7"/>
    </sheetView>
  </sheetViews>
  <sheetFormatPr defaultRowHeight="14.4" x14ac:dyDescent="0.3"/>
  <cols>
    <col min="1" max="1" width="15.33203125" customWidth="1"/>
    <col min="2" max="2" width="63.5546875" customWidth="1"/>
    <col min="3" max="3" width="35.33203125" customWidth="1"/>
    <col min="4" max="4" width="54.33203125" customWidth="1"/>
  </cols>
  <sheetData>
    <row r="1" spans="1:16" ht="28.95" customHeight="1" x14ac:dyDescent="0.3">
      <c r="A1" s="210" t="s">
        <v>159</v>
      </c>
      <c r="B1" s="210"/>
      <c r="C1" s="210"/>
    </row>
    <row r="2" spans="1:16" x14ac:dyDescent="0.3">
      <c r="A2" s="211" t="s">
        <v>35</v>
      </c>
      <c r="B2" s="211"/>
      <c r="C2" s="211"/>
    </row>
    <row r="3" spans="1:16" ht="26.4" x14ac:dyDescent="0.3">
      <c r="A3" s="49" t="s">
        <v>42</v>
      </c>
      <c r="B3" s="49" t="s">
        <v>36</v>
      </c>
      <c r="C3" s="49" t="s">
        <v>37</v>
      </c>
    </row>
    <row r="4" spans="1:16" x14ac:dyDescent="0.3">
      <c r="A4" s="32">
        <v>1</v>
      </c>
      <c r="B4" s="50" t="s">
        <v>64</v>
      </c>
      <c r="C4" s="55">
        <f>DKŽ_1!G66</f>
        <v>0</v>
      </c>
    </row>
    <row r="5" spans="1:16" x14ac:dyDescent="0.3">
      <c r="A5" s="32">
        <v>2</v>
      </c>
      <c r="B5" s="50" t="s">
        <v>38</v>
      </c>
      <c r="C5" s="55">
        <f>DKŽ_2!G68</f>
        <v>0</v>
      </c>
    </row>
    <row r="6" spans="1:16" ht="26.4" x14ac:dyDescent="0.3">
      <c r="A6" s="49" t="s">
        <v>39</v>
      </c>
      <c r="B6" s="51" t="s">
        <v>40</v>
      </c>
      <c r="C6" s="56">
        <f>ROUND(SUM(C4:C5),2)</f>
        <v>0</v>
      </c>
    </row>
    <row r="7" spans="1:16" x14ac:dyDescent="0.3">
      <c r="A7" s="52"/>
      <c r="B7" s="52"/>
      <c r="C7" s="52"/>
    </row>
    <row r="8" spans="1:16" ht="84.6" customHeight="1" x14ac:dyDescent="0.3">
      <c r="A8" s="212" t="s">
        <v>34</v>
      </c>
      <c r="B8" s="212"/>
      <c r="C8" s="212"/>
    </row>
    <row r="9" spans="1:16" x14ac:dyDescent="0.3">
      <c r="A9" s="53"/>
      <c r="B9" s="53"/>
      <c r="C9" s="53"/>
    </row>
    <row r="10" spans="1:16" x14ac:dyDescent="0.3">
      <c r="A10" s="52"/>
      <c r="B10" s="52"/>
      <c r="C10" s="54" t="s">
        <v>41</v>
      </c>
    </row>
    <row r="11" spans="1:16" x14ac:dyDescent="0.3">
      <c r="A11" s="52"/>
      <c r="B11" s="52"/>
      <c r="C11" s="52"/>
      <c r="D11" s="82"/>
    </row>
    <row r="12" spans="1:16" ht="243.6" customHeight="1" x14ac:dyDescent="0.3">
      <c r="A12" s="208" t="s">
        <v>160</v>
      </c>
      <c r="B12" s="209"/>
      <c r="C12" s="209"/>
      <c r="D12" s="123"/>
      <c r="E12" s="123"/>
      <c r="F12" s="123"/>
      <c r="G12" s="123"/>
      <c r="H12" s="123"/>
      <c r="I12" s="123"/>
      <c r="J12" s="123"/>
      <c r="K12" s="123"/>
      <c r="L12" s="123"/>
      <c r="M12" s="122"/>
      <c r="N12" s="122"/>
      <c r="O12" s="122"/>
      <c r="P12" s="122"/>
    </row>
    <row r="13" spans="1:16" ht="127.2" customHeight="1" x14ac:dyDescent="0.3">
      <c r="A13" s="208" t="s">
        <v>230</v>
      </c>
      <c r="B13" s="209"/>
      <c r="C13" s="209"/>
      <c r="D13" s="123"/>
      <c r="E13" s="123"/>
      <c r="F13" s="123"/>
      <c r="G13" s="123"/>
      <c r="H13" s="123"/>
      <c r="I13" s="123"/>
      <c r="J13" s="123"/>
      <c r="K13" s="123"/>
      <c r="L13" s="123"/>
      <c r="M13" s="122"/>
      <c r="N13" s="122"/>
      <c r="O13" s="122"/>
      <c r="P13" s="122"/>
    </row>
    <row r="14" spans="1:16" ht="82.95" customHeight="1" x14ac:dyDescent="0.3">
      <c r="A14" s="208" t="s">
        <v>231</v>
      </c>
      <c r="B14" s="209"/>
      <c r="C14" s="209"/>
      <c r="D14" s="123"/>
      <c r="E14" s="123"/>
      <c r="F14" s="123"/>
      <c r="G14" s="123"/>
      <c r="H14" s="123"/>
      <c r="I14" s="123"/>
      <c r="J14" s="123"/>
      <c r="K14" s="123"/>
      <c r="L14" s="123"/>
      <c r="M14" s="122"/>
      <c r="N14" s="122"/>
      <c r="O14" s="122"/>
      <c r="P14" s="122"/>
    </row>
  </sheetData>
  <mergeCells count="6">
    <mergeCell ref="A14:C14"/>
    <mergeCell ref="A1:C1"/>
    <mergeCell ref="A2:C2"/>
    <mergeCell ref="A8:C8"/>
    <mergeCell ref="A12:C12"/>
    <mergeCell ref="A13:C1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DKŽ_1</vt:lpstr>
      <vt:lpstr>DKŽ_2</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Anželita Pajaujienė</cp:lastModifiedBy>
  <dcterms:created xsi:type="dcterms:W3CDTF">2020-10-05T14:48:34Z</dcterms:created>
  <dcterms:modified xsi:type="dcterms:W3CDTF">2026-01-16T05:15:25Z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f08ec5-d6d9-4227-8387-ccbfcb3632c4_Enabled">
    <vt:lpwstr>true</vt:lpwstr>
  </property>
  <property fmtid="{D5CDD505-2E9C-101B-9397-08002B2CF9AE}" pid="3" name="MSIP_Label_43f08ec5-d6d9-4227-8387-ccbfcb3632c4_SetDate">
    <vt:lpwstr>2021-03-31T05:56:18Z</vt:lpwstr>
  </property>
  <property fmtid="{D5CDD505-2E9C-101B-9397-08002B2CF9AE}" pid="4" name="MSIP_Label_43f08ec5-d6d9-4227-8387-ccbfcb3632c4_Method">
    <vt:lpwstr>Standard</vt:lpwstr>
  </property>
  <property fmtid="{D5CDD505-2E9C-101B-9397-08002B2CF9AE}" pid="5" name="MSIP_Label_43f08ec5-d6d9-4227-8387-ccbfcb3632c4_Name">
    <vt:lpwstr>Sweco Restricted</vt:lpwstr>
  </property>
  <property fmtid="{D5CDD505-2E9C-101B-9397-08002B2CF9AE}" pid="6" name="MSIP_Label_43f08ec5-d6d9-4227-8387-ccbfcb3632c4_SiteId">
    <vt:lpwstr>b7872ef0-9a00-4c18-8a4a-c7d25c778a9e</vt:lpwstr>
  </property>
  <property fmtid="{D5CDD505-2E9C-101B-9397-08002B2CF9AE}" pid="7" name="MSIP_Label_43f08ec5-d6d9-4227-8387-ccbfcb3632c4_ActionId">
    <vt:lpwstr>0de00f5f-1e3f-49c3-ad10-b02afa9bfe39</vt:lpwstr>
  </property>
  <property fmtid="{D5CDD505-2E9C-101B-9397-08002B2CF9AE}" pid="8" name="MSIP_Label_43f08ec5-d6d9-4227-8387-ccbfcb3632c4_ContentBits">
    <vt:lpwstr>0</vt:lpwstr>
  </property>
</Properties>
</file>