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santariskes-my.sharepoint.com/personal/egidijus_taliejunas_santa_lt/Documents/Desktop/7822-PD/"/>
    </mc:Choice>
  </mc:AlternateContent>
  <xr:revisionPtr revIDLastSave="4" documentId="8_{AE52D06D-374C-4F2D-B4CF-9D19DF5B8DAC}" xr6:coauthVersionLast="47" xr6:coauthVersionMax="47" xr10:uidLastSave="{65647E31-9426-45CC-AD22-B83CC1FC92B0}"/>
  <bookViews>
    <workbookView xWindow="-120" yWindow="-120" windowWidth="29040" windowHeight="15720" xr2:uid="{00000000-000D-0000-FFFF-FFFF00000000}"/>
  </bookViews>
  <sheets>
    <sheet name="Sheet1" sheetId="1" r:id="rId1"/>
    <sheet name="Sheet2" sheetId="2" r:id="rId2"/>
  </sheets>
  <definedNames>
    <definedName name="_xlnm._FilterDatabase" localSheetId="0" hidden="1">Sheet1!$A$3:$J$31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1" l="1"/>
  <c r="I21" i="1" s="1"/>
  <c r="G6" i="1"/>
  <c r="I6" i="1" s="1"/>
  <c r="G9" i="1"/>
  <c r="I9" i="1" s="1"/>
  <c r="G28" i="1" l="1"/>
  <c r="J28" i="1" l="1"/>
  <c r="I28" i="1"/>
  <c r="G27" i="1"/>
  <c r="J27" i="1" l="1"/>
  <c r="I27" i="1"/>
  <c r="G26" i="1"/>
  <c r="J21" i="1"/>
  <c r="G22" i="1"/>
  <c r="I22" i="1" s="1"/>
  <c r="G23" i="1"/>
  <c r="G24" i="1"/>
  <c r="J26" i="1" l="1"/>
  <c r="I26" i="1"/>
  <c r="J24" i="1"/>
  <c r="I24" i="1"/>
  <c r="J23" i="1"/>
  <c r="I23" i="1"/>
  <c r="M21" i="1"/>
  <c r="J22" i="1"/>
  <c r="G25" i="1"/>
  <c r="J25" i="1" l="1"/>
  <c r="I25" i="1"/>
  <c r="M22" i="1"/>
  <c r="G19" i="1"/>
  <c r="J19" i="1" l="1"/>
  <c r="I19" i="1"/>
  <c r="G18" i="1"/>
  <c r="J18" i="1" l="1"/>
  <c r="I18" i="1"/>
  <c r="G7" i="1"/>
  <c r="I7" i="1" s="1"/>
  <c r="G8" i="1"/>
  <c r="I8" i="1" s="1"/>
  <c r="G10" i="1"/>
  <c r="I10" i="1" s="1"/>
  <c r="G11" i="1"/>
  <c r="I11" i="1" s="1"/>
  <c r="G12" i="1"/>
  <c r="G13" i="1"/>
  <c r="I13" i="1" s="1"/>
  <c r="G14" i="1"/>
  <c r="I14" i="1" s="1"/>
  <c r="G15" i="1"/>
  <c r="I15" i="1" s="1"/>
  <c r="G16" i="1"/>
  <c r="I16" i="1" s="1"/>
  <c r="G17" i="1"/>
  <c r="J12" i="1" l="1"/>
  <c r="I12" i="1"/>
  <c r="J17" i="1"/>
  <c r="I17" i="1"/>
  <c r="M5" i="1"/>
  <c r="J15" i="1"/>
  <c r="J9" i="1" l="1"/>
  <c r="J11" i="1"/>
  <c r="G30" i="1" l="1"/>
  <c r="J16" i="1" l="1"/>
  <c r="J14" i="1"/>
  <c r="J8" i="1"/>
  <c r="J10" i="1"/>
  <c r="J13" i="1"/>
  <c r="J7" i="1"/>
  <c r="J6" i="1"/>
  <c r="M6" i="1" l="1"/>
  <c r="J30" i="1"/>
</calcChain>
</file>

<file path=xl/sharedStrings.xml><?xml version="1.0" encoding="utf-8"?>
<sst xmlns="http://schemas.openxmlformats.org/spreadsheetml/2006/main" count="91" uniqueCount="71">
  <si>
    <t>Suma eurais (be PVM)</t>
  </si>
  <si>
    <t>PVM tarifas</t>
  </si>
  <si>
    <t xml:space="preserve">Viso su PVM </t>
  </si>
  <si>
    <t>1.</t>
  </si>
  <si>
    <t>Pavadinimas</t>
  </si>
  <si>
    <t>Prekės charakteristika</t>
  </si>
  <si>
    <t xml:space="preserve">Matavimo vnt. </t>
  </si>
  <si>
    <t>Popieriaus - plastiko juosta, skirta medicinos prietaisų pakavimui, sterilizuojant vandens garais ir EO dujomis:</t>
  </si>
  <si>
    <t>1.1</t>
  </si>
  <si>
    <t>1.3</t>
  </si>
  <si>
    <t>1.4</t>
  </si>
  <si>
    <t>1.5</t>
  </si>
  <si>
    <t>1.6</t>
  </si>
  <si>
    <t>1.7</t>
  </si>
  <si>
    <t>1.8</t>
  </si>
  <si>
    <t>1.9</t>
  </si>
  <si>
    <t>1.10</t>
  </si>
  <si>
    <t>1.11</t>
  </si>
  <si>
    <t>1.12</t>
  </si>
  <si>
    <t xml:space="preserve">7,5 cm x 200 m (± 1 m) </t>
  </si>
  <si>
    <t>30,0 cm x 200 m (±1 cm; ± 1 m)</t>
  </si>
  <si>
    <t>25,0 cm x 200 m (±1 cm; ± 1 m)</t>
  </si>
  <si>
    <t>20,0 cm x 200 m (±1 cm; ± 1 m)</t>
  </si>
  <si>
    <t>15,0 cm x 200 m (±1 cm; ± 1 m)</t>
  </si>
  <si>
    <t>10,0 cm x 200 m (±1 cm; ± 1 m)</t>
  </si>
  <si>
    <t>Vnt.</t>
  </si>
  <si>
    <t>Medicininės pakavimo medžiagos</t>
  </si>
  <si>
    <t>12,0 cm x 200 m (±1 cm; ± 1 m)</t>
  </si>
  <si>
    <t>1.2</t>
  </si>
  <si>
    <t>4-5 cm x 200 m (± 1 m)</t>
  </si>
  <si>
    <t>klostės aukštis 60 mm ±10 mm.</t>
  </si>
  <si>
    <t>2.</t>
  </si>
  <si>
    <t>5.</t>
  </si>
  <si>
    <t xml:space="preserve">Vnt. </t>
  </si>
  <si>
    <t>4.</t>
  </si>
  <si>
    <t>6.</t>
  </si>
  <si>
    <t>7.</t>
  </si>
  <si>
    <t>42,0 cm x 200 m (±1 cm±1 m;)</t>
  </si>
  <si>
    <t>25,0 cm x 100 m (±1 cm; ± 1 m)</t>
  </si>
  <si>
    <t>32,0 cm x 200 m (±1 cm; ± 1 m)</t>
  </si>
  <si>
    <t>38,0cm x 200 m (±1 cm; ± 1 m)</t>
  </si>
  <si>
    <t>3.</t>
  </si>
  <si>
    <t>Biologinis indikatorius sterilizacijai garais</t>
  </si>
  <si>
    <t>Bowie &amp; Dick cheminis indikatorius</t>
  </si>
  <si>
    <t>Krepuotas popierius sterilizacijai</t>
  </si>
  <si>
    <t>120 cm x 120 cm (± 5 cm)</t>
  </si>
  <si>
    <t>100 cm x 100 cm (± 5 cm)</t>
  </si>
  <si>
    <t>90 cm x 90 cm (± 5 cm)</t>
  </si>
  <si>
    <t>75 cm x 75 cm (± 5 cm)</t>
  </si>
  <si>
    <t>Krovinio kontrolės indikatorius Etileno oksido (EO) dujų sterilizacijai</t>
  </si>
  <si>
    <t>Išorinis cheminis indikatorius – įdėklas į Aesculapo gamintojo medicinos plieno konteinerį</t>
  </si>
  <si>
    <t>Biologinis indikatorius EO dujų sterilizacijai</t>
  </si>
  <si>
    <t>2 tipo krovinio kontrolės cheminis indikatorius vandens garų steriliacijai</t>
  </si>
  <si>
    <t>8.</t>
  </si>
  <si>
    <t>Prekės pavadinimas, gamintojas, modelis; dokumento, kuriame aprašyta siūloma prekė, pavadinimas, puslapio Nr.; nuoroda į gamintojo interneto tinklalapį</t>
  </si>
  <si>
    <t>Be PVM</t>
  </si>
  <si>
    <t>Su PVM</t>
  </si>
  <si>
    <t>Prelimonarus kiekis</t>
  </si>
  <si>
    <t>Vieneto įkainis EUR be PVM</t>
  </si>
  <si>
    <t>Planuojama pirkimo suma EUR su PVM</t>
  </si>
  <si>
    <t>PVM suma, EUR</t>
  </si>
  <si>
    <t xml:space="preserve">                            														
1. Visoms nurodytoms konkrečioms medžiagoms ir/ar konkretiems prekių pavadinimams taikoma „arba lygiavertis“.                 														
2. Tiekėjas, siūlantis lygiavertę prekę, privalo patikimomis priemonėmis įrodyti, kad siūloma prekė yra lygiavertė ir visiškai atitinka techninėje specifikacijoje keliamus reikalavimus.      														
3.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nuspalvinti,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</si>
  <si>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Sterilizacinės eksploatacinės priemonės Nr. 7822</t>
  </si>
  <si>
    <r>
      <t>Atsparus drėgmei (vandeniui) pagal EN 868 – 2, leidžia prasiskverbti garui, (iki 134°C temperatūros režimas) ir etileno oksido dujomis; Sterilizavimo metu skirtas didelėms apkrovoms, atsparus tempimui, plyšimui; Svoris ne mažiau 60g/m</t>
    </r>
    <r>
      <rPr>
        <vertAlign val="superscript"/>
        <sz val="10"/>
        <color theme="1"/>
        <rFont val="Times New Roman"/>
        <family val="1"/>
        <charset val="186"/>
      </rPr>
      <t xml:space="preserve">2 </t>
    </r>
    <r>
      <rPr>
        <sz val="10"/>
        <color theme="1"/>
        <rFont val="Times New Roman"/>
        <family val="1"/>
        <charset val="186"/>
      </rPr>
      <t xml:space="preserve">(ISO 536), storis ne mažiau 175µm; Atsparumas tempimams: išilginis ne mažiau 2000 N/m, skersinis ne mažiau 1600 N/m, plyšimo stiprumas ne mažiau 180 kPa; Pakuotė dviguba: pirminė sandari plastikinė, antroji – kartoninė; </t>
    </r>
    <r>
      <rPr>
        <b/>
        <sz val="10"/>
        <color theme="1"/>
        <rFont val="Times New Roman"/>
        <family val="1"/>
        <charset val="186"/>
      </rPr>
      <t>Pavyzdžiai neprašomi.</t>
    </r>
    <r>
      <rPr>
        <sz val="10"/>
        <color theme="1"/>
        <rFont val="Times New Roman"/>
        <family val="1"/>
        <charset val="186"/>
      </rPr>
      <t xml:space="preserve"> Sukarpytas lakštais, dydžiai:</t>
    </r>
  </si>
  <si>
    <r>
      <t xml:space="preserve">Indikatorius turi būti skirtas sterilizuojamų įstaigos krovinių  kontrolei atlikti, juo tikrinami visi sterilizacijos EO kontrolės parametrai. Pritaikytas kroviniams –  mišrioms kompleksinių, mikroinvazinių, ypač sudėtingų tuščiavidurių medicinos prietaisų įkrovoms kontroliuoti. IIndikatorius turi atitikti EN ISO 11140-1 (2 tipo) reikalavimus. Indikatorinė juostelė ir įtaisas turi sudaryti vieningą indikatorinę sistemą; Indikatoriai turi būti aiškiai identifikuojami – turi būti gamintojo ženklinimas (gaminio pavadinimas, artikelio Nr., nuoroda į sterilizacijos būdą (EO), gamintojo pavadinimas, atitiktis EN ISO 11140-1 2 tipas,  spalvos pasikeitimas, gamybinės partijos numeris); Indikatorius turi būti padengtas apsauginiu sluoksniu, po sterilizacijos pasikeitusi indikatoriaus spalva turi išlikti stabili ne trumpiau kaip 3 metus laikant sterilizacinės registruose įprastinėmis sąlygomis; Indikatoriaus pavidalas: lipni 4 indikatorinių dažų segmentų/brūkšnių etiketė, pritaikyta klijuoti į įstaigos krovinio registracijos kortelių žurnalus; Pateikti aiškų, įskaitomą A4 formato, laminuotą spalvos pasikeitimo etaloną su spalvos pasikeitimo reikšmių paaiškinimais lietuvių kalba. </t>
    </r>
    <r>
      <rPr>
        <b/>
        <sz val="10"/>
        <color theme="1"/>
        <rFont val="Times New Roman"/>
        <family val="1"/>
        <charset val="186"/>
      </rPr>
      <t>Pavyzdžiai neprašomi.</t>
    </r>
  </si>
  <si>
    <r>
      <t>Plastikiniai mėgintuvėliai, kurių viduje yra stiklinė ampulė su mitybos terpe ir  popierine plokštele su išdžiovintomis B. atrophaeus sporomis, bei ph indikatorine juostele; ampulės lipdukas su išoriniu cheminiu indikatoriumi tinkamam dokumentuoti.Sporų koncentracija plokštelėje ne mažesnė nei 10</t>
    </r>
    <r>
      <rPr>
        <vertAlign val="superscript"/>
        <sz val="10"/>
        <color theme="1"/>
        <rFont val="Arial"/>
        <family val="2"/>
        <charset val="186"/>
      </rPr>
      <t>6</t>
    </r>
    <r>
      <rPr>
        <sz val="10"/>
        <color theme="1"/>
        <rFont val="Arial"/>
        <family val="2"/>
        <charset val="186"/>
      </rPr>
      <t xml:space="preserve"> KFV; Turi tikti inkubuoti standartiniuose, įstaigoje turimuose inkubatoriuse, inkubavimo laikas ne ilgesnis nei 48 val.; indikatoriai atitinka standarto  LST EN ISO 11138-1 ir LST EN 11138-2 reikalavimus; </t>
    </r>
    <r>
      <rPr>
        <b/>
        <sz val="10"/>
        <color theme="1"/>
        <rFont val="Arial"/>
        <family val="2"/>
        <charset val="186"/>
      </rPr>
      <t>Pavyzdžiai neprašomi.</t>
    </r>
  </si>
  <si>
    <r>
      <t xml:space="preserve">Dydis 7,5 x 3,5 cm dydžio. Turi standartinę spalvos žymą, turi ne mažiau kaip 4 eilutes pagrindiniams duomenims žymėti, turi atitikti EN 867-1.  Klasė A/ISO 11140-1 -  1 klasės reikalavimus. </t>
    </r>
    <r>
      <rPr>
        <b/>
        <sz val="11"/>
        <color rgb="FF000000"/>
        <rFont val="Times New Roman"/>
        <family val="1"/>
        <charset val="186"/>
      </rPr>
      <t>Pavyzdžiai neprašomi.</t>
    </r>
  </si>
  <si>
    <r>
      <t xml:space="preserve">Indikatorius, skirtas naudoti su prietaisais, imituojančiais B&amp;D kontrolinį paketą.  Indikatorius skirtas oro pašalinimo iš sterilizatoriaus darbo kameros ir garų prasiskverbimo kontrolei,  atitinkantis LST EN ISO 11140-1 ir 4 dalių (2 klasė) reikalavimus, padengtas polimeriniu sluoksniu, (neišplaunama dažų spalva, po sterilizacijos neblanksta 3 metus).  Indikatoriaus pavidalas: lipni etiketė, pritaikyta klijuoti į dokumentus. Indikatorius ir prietaisas turi sudaryti vieningą sistemą (testuoti tarpusavyje -  pateikti tai patvirtinantį protokolą arba gamintojo garantinį raštą), turi tikti didiesiems sterilizatoriams. Indikatorius turi būti sudarytas iš popierinio pagrindo ir indikatorinio agento. Minimali pakuotė 25 vnt., ant jos turi būti nurodyta indikatorių klasė ir atitikimas standartui. </t>
    </r>
    <r>
      <rPr>
        <b/>
        <sz val="11"/>
        <color rgb="FF000000"/>
        <rFont val="Times New Roman"/>
        <family val="1"/>
        <charset val="186"/>
      </rPr>
      <t xml:space="preserve">Turi būti pateikta informacija apie  spalvos pasikeitimą.  Kartu su indikatoriais komplekte yra  ir proceso išbandymo įtaisas.  Pateikti pavyzdžius (1 pakuotė).  </t>
    </r>
  </si>
  <si>
    <r>
      <t xml:space="preserve">Biologinis indikatorius sterilizacijos garais krovinio kontrolei, naudojamas frakcionuoto vakuumo sterilizatorių (134 C temperatūros režimas), tinkantis į ATTEST TM 56 inkubatorių. Forma - ampulė, susideda iš plastikinio korpuso, viduje esančios terpės stiklinėje ampulytėje ir juostelės su Bacillus sterothermophilus sporomis. Atitinka LST ISO 11138-1, LST ISO 11138-3. Atsakymas inkubavuspo 48 val. </t>
    </r>
    <r>
      <rPr>
        <b/>
        <sz val="11"/>
        <color theme="1"/>
        <rFont val="Times New Roman"/>
        <family val="1"/>
        <charset val="186"/>
      </rPr>
      <t>Neesant tinkamumo minėtam inkubatoriui, kartu su indikatoriais pateikti inkubatorių pagal panaudą</t>
    </r>
    <r>
      <rPr>
        <sz val="11"/>
        <color theme="1"/>
        <rFont val="Times New Roman"/>
        <family val="1"/>
        <charset val="186"/>
      </rPr>
      <t xml:space="preserve">. </t>
    </r>
    <r>
      <rPr>
        <b/>
        <sz val="11"/>
        <color theme="1"/>
        <rFont val="Times New Roman"/>
        <family val="1"/>
        <charset val="186"/>
      </rPr>
      <t xml:space="preserve">Pavyzdžiai neprašomi. </t>
    </r>
  </si>
  <si>
    <r>
      <t xml:space="preserve">Skirta sterilizavimui vandens garais ir EO dujomis. Sudaryta iš dviejų sluoksnių: viršutinis pagamintas išskaidraus plastiko, o apatinis pagamintas iš medicininio popieriaus, kurio svoris ne mažiau kaip 60 g/m2. Įpakavimas pažymėtas cheminiais dažais, po sterilizacijos garais, EO dujomis pakeičia spalvą (1 klasės proceso poveikio indikatorius).
Įpakavimo siūlės sterilizacijos proceso metu išlaiko visas sterilizavimo sąlygas, neplyšta per siūlę; 
Po sterilizacijos paketas atsidaro per siūlėtuvu padarytą siūlę, pakuotės gamintojo nurodyta kryptimi;
Ant įpakavimo (matoma iš viršutinio skaidraus plastiko paviršiaus) kas 10 – 15 cm yra žyma nurodanti paketo atidarymo kryptis;  Atitinka ISO 11607, EN868-5 reikalavimus, pažymėtas CE ženklu ; Pakuotė tinkama užsandarinti turimu siūlėtuvu (170°C - 185°C);   Įpakavimo medžiaga rulonuose, suvyniota plastikine puse  į viršų. Visoms nurodytoms pozicijoms siūlyti vieno gamintojo prekes.   </t>
    </r>
    <r>
      <rPr>
        <b/>
        <sz val="10"/>
        <rFont val="Times New Roman"/>
        <family val="1"/>
        <charset val="186"/>
      </rPr>
      <t xml:space="preserve">Pateikti  vieną vnt. bet kurio išmatavimo pavyzdį - pilną ruloną. </t>
    </r>
    <r>
      <rPr>
        <sz val="10"/>
        <rFont val="Times New Roman"/>
        <family val="1"/>
        <charset val="186"/>
      </rPr>
      <t xml:space="preserve">
</t>
    </r>
  </si>
  <si>
    <r>
      <t>Indikatorius skirtas sterilizuojamų įstaigos krovinių kontrolei garų frakcionuoto vakuumo sterilizatoriuose (atitinkančiuose EN 285); Indikatorius turi būti tinkamas visoms įstaigoje naudojamoms sterilizacijos programoms (121° - 15 min., 134° - 3,5 min.) tas pats indikatorius abiems programoms; Pritaikytas specifiniams įstaigos kroviniams – mišrioms kompleksinių, mikroinvazinių, ypač sudėtingų tuščiavidurių ilgesnių kaip 8 m ilgio medicinos prietaisų įkrovoms kontroliuoti; Indikatorius turi atitikti EN ISO 11140-1 (2 tipo) reikalavimus; Indikatorinė juostelė ir įtaisas turi sudaryti vieningą indikatorinę sistemą, indikatoriai turi būti aiškiai identifikuojami – turi būti gamintojo ženklinimas (gaminio pavadinimas,  nuoroda į sterilizacijos būdą, gamintojo pavadinimas, atitiktis EN ISO 11140-1 2 tipas, spalvos pasikeitimas, gamybinės partijos numeris; Įtaisas pateikiamas kartu su indikatoriais, keičiamas pagal gamintojo rekomendacijas nustatytu dažnumu.  Indikatorius turi būti padengtas apsauginiu sluoksniu, po sterilizacijos pasikeitusi indikatoriaus spalva turi išlikti stabili ne trumpiau kaip 3 metus laikant sterilizacinės registruose įprastinėmis sąlygomis; Indikatoriaus pavidalas: lipni ne mažiau 4 indikatorinių dažų segmentų/brūkšnių etiketė, pritaikyta klijuoti į įstaigos krovinio registracijos kortelių žurnalus; Pateikti aiškų, įskaitomą A4 formato, laminuotą spalvos pasikeitimo etaloną su spalvos pasikeitimo reikšmių paaiškinimais lietuvių kalba.</t>
    </r>
    <r>
      <rPr>
        <b/>
        <sz val="10"/>
        <color theme="1"/>
        <rFont val="Arial"/>
        <family val="2"/>
        <charset val="186"/>
      </rPr>
      <t xml:space="preserve"> Pateikti pavyzdžius (1 pakuotė).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</si>
</sst>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0"/>
      <color theme="1"/>
      <name val="Times New Roman"/>
      <family val="1"/>
      <charset val="186"/>
    </font>
    <font>
      <sz val="11"/>
      <name val="Times New Roman"/>
      <family val="1"/>
      <charset val="186"/>
    </font>
    <font>
      <sz val="11"/>
      <color theme="1"/>
      <name val="Times New Roman"/>
      <family val="1"/>
      <charset val="186"/>
    </font>
    <font>
      <sz val="12"/>
      <color theme="1"/>
      <name val="Times New Roman"/>
      <family val="1"/>
      <charset val="186"/>
    </font>
    <font>
      <b/>
      <sz val="8"/>
      <color theme="1"/>
      <name val="Times New Roman"/>
      <family val="1"/>
      <charset val="186"/>
    </font>
    <font>
      <b/>
      <sz val="11"/>
      <color theme="1"/>
      <name val="Times New Roman"/>
      <family val="1"/>
      <charset val="186"/>
    </font>
    <font>
      <sz val="10"/>
      <name val="Times New Roman"/>
      <family val="1"/>
      <charset val="186"/>
    </font>
    <font>
      <b/>
      <i/>
      <sz val="11"/>
      <color theme="1"/>
      <name val="Times New Roman"/>
      <family val="1"/>
      <charset val="186"/>
    </font>
    <font>
      <sz val="11"/>
      <color indexed="8"/>
      <name val="Times New Roman"/>
      <family val="1"/>
      <charset val="186"/>
    </font>
    <font>
      <sz val="10"/>
      <color theme="1"/>
      <name val="Arial"/>
      <family val="2"/>
      <charset val="186"/>
    </font>
    <font>
      <b/>
      <sz val="10"/>
      <name val="Times New Roman"/>
      <family val="1"/>
      <charset val="186"/>
    </font>
    <font>
      <vertAlign val="superscript"/>
      <sz val="10"/>
      <color theme="1"/>
      <name val="Times New Roman"/>
      <family val="1"/>
      <charset val="186"/>
    </font>
    <font>
      <vertAlign val="superscript"/>
      <sz val="10"/>
      <color theme="1"/>
      <name val="Arial"/>
      <family val="2"/>
      <charset val="186"/>
    </font>
    <font>
      <sz val="11"/>
      <name val="Calibri"/>
      <family val="2"/>
      <charset val="186"/>
      <scheme val="minor"/>
    </font>
    <font>
      <sz val="10"/>
      <color rgb="FF000000"/>
      <name val="Times New Roman"/>
      <family val="1"/>
      <charset val="186"/>
    </font>
    <font>
      <b/>
      <sz val="11"/>
      <color rgb="FF000000"/>
      <name val="Times New Roman"/>
      <family val="1"/>
      <charset val="186"/>
    </font>
    <font>
      <b/>
      <sz val="10"/>
      <color theme="1"/>
      <name val="Times New Roman"/>
      <family val="1"/>
      <charset val="186"/>
    </font>
    <font>
      <b/>
      <sz val="10"/>
      <color theme="1"/>
      <name val="Arial"/>
      <family val="2"/>
      <charset val="186"/>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80">
    <xf numFmtId="0" fontId="0" fillId="0" borderId="0" xfId="0"/>
    <xf numFmtId="0" fontId="3" fillId="0" borderId="0" xfId="0" applyFont="1"/>
    <xf numFmtId="0" fontId="3" fillId="0" borderId="1" xfId="0" applyFont="1" applyBorder="1"/>
    <xf numFmtId="0" fontId="4" fillId="0" borderId="2" xfId="0" applyFont="1" applyBorder="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1" xfId="0" applyFont="1" applyBorder="1" applyAlignment="1">
      <alignment vertical="top"/>
    </xf>
    <xf numFmtId="0" fontId="6" fillId="0" borderId="2" xfId="0" applyFont="1" applyBorder="1" applyAlignment="1">
      <alignment vertical="top" wrapText="1"/>
    </xf>
    <xf numFmtId="0" fontId="7" fillId="0" borderId="0" xfId="0" applyFont="1" applyAlignment="1">
      <alignment horizontal="justify" vertical="center" wrapText="1"/>
    </xf>
    <xf numFmtId="0" fontId="6" fillId="0" borderId="1" xfId="0" applyFont="1" applyBorder="1" applyAlignment="1">
      <alignment vertical="top" wrapText="1"/>
    </xf>
    <xf numFmtId="3" fontId="6" fillId="0" borderId="1" xfId="0" applyNumberFormat="1" applyFont="1" applyBorder="1" applyAlignment="1">
      <alignment horizontal="center" vertical="top"/>
    </xf>
    <xf numFmtId="2" fontId="6" fillId="0" borderId="1" xfId="0" applyNumberFormat="1" applyFont="1" applyBorder="1" applyAlignment="1">
      <alignment horizontal="center" vertical="top"/>
    </xf>
    <xf numFmtId="0" fontId="6" fillId="0" borderId="1" xfId="0" applyFont="1" applyBorder="1" applyAlignment="1">
      <alignment horizontal="center" vertical="top"/>
    </xf>
    <xf numFmtId="0" fontId="3" fillId="0" borderId="2" xfId="0" applyFont="1" applyBorder="1" applyAlignment="1">
      <alignment vertical="top" wrapText="1"/>
    </xf>
    <xf numFmtId="0" fontId="3" fillId="0" borderId="1" xfId="0" applyFont="1" applyBorder="1" applyAlignment="1">
      <alignment vertical="top" wrapText="1"/>
    </xf>
    <xf numFmtId="3" fontId="3" fillId="0" borderId="1" xfId="0" applyNumberFormat="1" applyFont="1" applyBorder="1" applyAlignment="1">
      <alignment horizontal="center" vertical="top"/>
    </xf>
    <xf numFmtId="0" fontId="3" fillId="0" borderId="1" xfId="0" applyFont="1" applyBorder="1" applyAlignment="1">
      <alignment horizontal="center" vertical="top"/>
    </xf>
    <xf numFmtId="1" fontId="3" fillId="0" borderId="1" xfId="0" applyNumberFormat="1" applyFont="1" applyBorder="1" applyAlignment="1">
      <alignment horizontal="center" vertical="top"/>
    </xf>
    <xf numFmtId="2" fontId="3" fillId="0" borderId="1" xfId="0" applyNumberFormat="1" applyFont="1" applyBorder="1" applyAlignment="1">
      <alignment horizontal="center" vertical="top"/>
    </xf>
    <xf numFmtId="0" fontId="2" fillId="0" borderId="2" xfId="0" applyFont="1" applyBorder="1" applyAlignment="1">
      <alignment vertical="top" wrapText="1"/>
    </xf>
    <xf numFmtId="0" fontId="3" fillId="0" borderId="2"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0" fontId="7"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3" fillId="0" borderId="2" xfId="0" applyFont="1" applyBorder="1" applyAlignment="1">
      <alignment vertical="center"/>
    </xf>
    <xf numFmtId="0" fontId="3" fillId="0" borderId="1" xfId="0" applyFont="1" applyBorder="1" applyAlignment="1">
      <alignment vertical="center" wrapText="1"/>
    </xf>
    <xf numFmtId="0" fontId="3" fillId="0" borderId="2" xfId="0" applyFont="1" applyBorder="1"/>
    <xf numFmtId="0" fontId="6" fillId="0" borderId="1" xfId="0" applyFont="1" applyBorder="1" applyAlignment="1">
      <alignment horizontal="center"/>
    </xf>
    <xf numFmtId="4" fontId="6" fillId="0" borderId="1" xfId="0" applyNumberFormat="1" applyFont="1" applyBorder="1" applyAlignment="1">
      <alignment horizontal="center"/>
    </xf>
    <xf numFmtId="0" fontId="0" fillId="0" borderId="1" xfId="0" applyBorder="1" applyAlignment="1">
      <alignment vertical="top"/>
    </xf>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0" borderId="0" xfId="0" applyFont="1" applyAlignment="1">
      <alignment vertical="top" wrapText="1"/>
    </xf>
    <xf numFmtId="0" fontId="9" fillId="0" borderId="1" xfId="0" applyFont="1" applyBorder="1" applyAlignment="1">
      <alignment horizontal="left" vertical="top" wrapText="1"/>
    </xf>
    <xf numFmtId="0" fontId="2" fillId="0" borderId="1" xfId="0" applyFont="1" applyBorder="1" applyAlignment="1">
      <alignment vertical="top"/>
    </xf>
    <xf numFmtId="0" fontId="2" fillId="0" borderId="0" xfId="0" applyFont="1" applyAlignment="1">
      <alignment vertical="top"/>
    </xf>
    <xf numFmtId="0" fontId="10" fillId="0" borderId="1" xfId="0" applyFont="1" applyBorder="1" applyAlignment="1">
      <alignment horizontal="justify" vertical="center"/>
    </xf>
    <xf numFmtId="0" fontId="1" fillId="0" borderId="0" xfId="0" applyFont="1" applyAlignment="1">
      <alignment horizontal="justify" vertical="center"/>
    </xf>
    <xf numFmtId="0" fontId="7" fillId="0" borderId="7" xfId="0" applyFont="1" applyBorder="1" applyAlignment="1">
      <alignment horizontal="left" vertical="center" wrapText="1"/>
    </xf>
    <xf numFmtId="0" fontId="11" fillId="0" borderId="1" xfId="0" applyFont="1" applyBorder="1" applyAlignment="1">
      <alignment horizontal="justify" vertical="center" wrapText="1"/>
    </xf>
    <xf numFmtId="0" fontId="1" fillId="0" borderId="1" xfId="0" applyFont="1" applyBorder="1" applyAlignment="1">
      <alignment horizontal="justify" vertical="top"/>
    </xf>
    <xf numFmtId="0" fontId="10" fillId="0" borderId="0" xfId="0" applyFont="1" applyAlignment="1">
      <alignment horizontal="justify" vertical="center"/>
    </xf>
    <xf numFmtId="3" fontId="2" fillId="0" borderId="1" xfId="0" applyNumberFormat="1" applyFont="1" applyBorder="1" applyAlignment="1">
      <alignment horizontal="left" vertical="top"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14" fillId="0" borderId="8" xfId="0" applyFont="1" applyBorder="1" applyAlignment="1">
      <alignment vertical="center" wrapText="1"/>
    </xf>
    <xf numFmtId="0" fontId="2" fillId="0" borderId="8" xfId="0" applyFont="1" applyBorder="1" applyAlignment="1">
      <alignment vertical="top" wrapText="1"/>
    </xf>
    <xf numFmtId="4" fontId="2" fillId="0" borderId="1" xfId="0" applyNumberFormat="1" applyFont="1" applyBorder="1" applyAlignment="1">
      <alignment vertical="top"/>
    </xf>
    <xf numFmtId="3" fontId="3" fillId="0" borderId="1" xfId="0" applyNumberFormat="1" applyFont="1" applyBorder="1"/>
    <xf numFmtId="1" fontId="2" fillId="0" borderId="0" xfId="0" applyNumberFormat="1" applyFont="1" applyAlignment="1">
      <alignment vertical="top"/>
    </xf>
    <xf numFmtId="0" fontId="15" fillId="0" borderId="1" xfId="0" applyFont="1" applyBorder="1" applyAlignment="1">
      <alignment vertical="top" wrapText="1"/>
    </xf>
    <xf numFmtId="4" fontId="3" fillId="0" borderId="1" xfId="0" applyNumberFormat="1" applyFont="1" applyBorder="1" applyAlignment="1">
      <alignment horizontal="center" vertical="top"/>
    </xf>
    <xf numFmtId="4" fontId="3" fillId="0" borderId="0" xfId="0" applyNumberFormat="1" applyFont="1"/>
    <xf numFmtId="2" fontId="3" fillId="0" borderId="0" xfId="0" applyNumberFormat="1" applyFont="1"/>
    <xf numFmtId="2" fontId="2" fillId="0" borderId="0" xfId="0" applyNumberFormat="1" applyFont="1" applyAlignment="1">
      <alignment vertical="top"/>
    </xf>
    <xf numFmtId="0" fontId="8" fillId="0" borderId="1" xfId="0" applyFont="1" applyBorder="1" applyAlignment="1">
      <alignment horizontal="right"/>
    </xf>
    <xf numFmtId="0" fontId="4" fillId="0" borderId="3" xfId="0" applyFont="1" applyBorder="1" applyAlignment="1">
      <alignment horizontal="center" vertical="top" wrapText="1"/>
    </xf>
    <xf numFmtId="0" fontId="3" fillId="0" borderId="1" xfId="0" applyFont="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2" fillId="0" borderId="6" xfId="0" applyFont="1" applyBorder="1" applyAlignment="1">
      <alignment horizontal="center" vertical="top"/>
    </xf>
    <xf numFmtId="0" fontId="2" fillId="0" borderId="0" xfId="0" applyFont="1" applyAlignment="1">
      <alignment horizontal="center" vertical="top"/>
    </xf>
    <xf numFmtId="2" fontId="2" fillId="0" borderId="1" xfId="0" applyNumberFormat="1" applyFont="1" applyBorder="1" applyAlignment="1">
      <alignment vertical="top"/>
    </xf>
    <xf numFmtId="2" fontId="2" fillId="0" borderId="1" xfId="0" applyNumberFormat="1" applyFont="1" applyBorder="1" applyAlignment="1">
      <alignment horizontal="center" vertical="top" wrapText="1"/>
    </xf>
    <xf numFmtId="2" fontId="0" fillId="0" borderId="1" xfId="0" applyNumberFormat="1" applyBorder="1" applyAlignment="1">
      <alignment horizontal="center" vertical="center"/>
    </xf>
    <xf numFmtId="2" fontId="2" fillId="0" borderId="1" xfId="0" applyNumberFormat="1" applyFont="1" applyBorder="1" applyAlignment="1">
      <alignment horizontal="center" vertical="top"/>
    </xf>
    <xf numFmtId="2" fontId="2" fillId="0" borderId="6" xfId="0" applyNumberFormat="1" applyFont="1" applyBorder="1" applyAlignment="1">
      <alignment horizontal="center" vertical="top"/>
    </xf>
    <xf numFmtId="2" fontId="2" fillId="0" borderId="0" xfId="0" applyNumberFormat="1" applyFont="1" applyAlignment="1">
      <alignment horizontal="center" vertical="top"/>
    </xf>
    <xf numFmtId="0" fontId="3" fillId="0" borderId="0" xfId="0" applyFont="1" applyAlignment="1">
      <alignment horizontal="left"/>
    </xf>
    <xf numFmtId="0" fontId="8" fillId="0" borderId="1" xfId="0" applyFont="1" applyBorder="1" applyAlignment="1">
      <alignment horizontal="right"/>
    </xf>
    <xf numFmtId="0" fontId="8" fillId="0" borderId="6" xfId="0" applyFont="1" applyBorder="1" applyAlignment="1">
      <alignment horizontal="right"/>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3" xfId="0" applyFont="1" applyBorder="1" applyAlignment="1">
      <alignment horizontal="center" vertical="top" wrapText="1"/>
    </xf>
    <xf numFmtId="0" fontId="3" fillId="0" borderId="9" xfId="0" applyFont="1" applyBorder="1" applyAlignment="1">
      <alignment horizontal="left" wrapText="1"/>
    </xf>
    <xf numFmtId="0" fontId="3" fillId="0" borderId="9"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6"/>
  <sheetViews>
    <sheetView tabSelected="1" zoomScaleNormal="100" workbookViewId="0">
      <pane xSplit="1" ySplit="3" topLeftCell="B28" activePane="bottomRight" state="frozen"/>
      <selection pane="topRight" activeCell="B1" sqref="B1"/>
      <selection pane="bottomLeft" activeCell="A4" sqref="A4"/>
      <selection pane="bottomRight" activeCell="C28" sqref="C28"/>
    </sheetView>
  </sheetViews>
  <sheetFormatPr defaultRowHeight="15" x14ac:dyDescent="0.25"/>
  <cols>
    <col min="1" max="1" width="5.140625" style="1" customWidth="1"/>
    <col min="2" max="2" width="29.28515625" style="1" customWidth="1"/>
    <col min="3" max="3" width="78.28515625" style="1" customWidth="1"/>
    <col min="4" max="4" width="12" style="1" customWidth="1"/>
    <col min="5" max="5" width="17" style="1" customWidth="1"/>
    <col min="6" max="6" width="9.140625" style="1"/>
    <col min="7" max="7" width="14.7109375" style="1" customWidth="1"/>
    <col min="8" max="8" width="9.140625" style="1"/>
    <col min="9" max="9" width="9.42578125" style="1" bestFit="1" customWidth="1"/>
    <col min="10" max="11" width="15.140625" style="1" customWidth="1"/>
    <col min="12" max="12" width="24.7109375" style="1" customWidth="1"/>
    <col min="13" max="13" width="10" style="1" bestFit="1" customWidth="1"/>
    <col min="14" max="16384" width="9.140625" style="1"/>
  </cols>
  <sheetData>
    <row r="1" spans="1:14" x14ac:dyDescent="0.25">
      <c r="C1" s="1" t="s">
        <v>62</v>
      </c>
    </row>
    <row r="2" spans="1:14" s="72" customFormat="1" ht="160.5" customHeight="1" x14ac:dyDescent="0.25">
      <c r="A2" s="78" t="s">
        <v>61</v>
      </c>
      <c r="B2" s="79"/>
      <c r="C2" s="79"/>
      <c r="D2" s="79"/>
      <c r="E2" s="79"/>
      <c r="F2" s="79"/>
      <c r="G2" s="79"/>
      <c r="H2" s="79"/>
      <c r="I2" s="79"/>
      <c r="J2" s="79"/>
      <c r="K2" s="79"/>
      <c r="L2" s="79"/>
    </row>
    <row r="3" spans="1:14" ht="81" customHeight="1" x14ac:dyDescent="0.25">
      <c r="A3" s="2"/>
      <c r="B3" s="3" t="s">
        <v>4</v>
      </c>
      <c r="C3" s="3" t="s">
        <v>5</v>
      </c>
      <c r="D3" s="3" t="s">
        <v>6</v>
      </c>
      <c r="E3" s="4" t="s">
        <v>57</v>
      </c>
      <c r="F3" s="5" t="s">
        <v>58</v>
      </c>
      <c r="G3" s="5" t="s">
        <v>0</v>
      </c>
      <c r="H3" s="5" t="s">
        <v>1</v>
      </c>
      <c r="I3" s="5" t="s">
        <v>60</v>
      </c>
      <c r="J3" s="5" t="s">
        <v>2</v>
      </c>
      <c r="K3" s="5" t="s">
        <v>59</v>
      </c>
      <c r="L3" s="54" t="s">
        <v>54</v>
      </c>
    </row>
    <row r="4" spans="1:14" ht="15.75" x14ac:dyDescent="0.25">
      <c r="A4" s="2"/>
      <c r="B4" s="75" t="s">
        <v>26</v>
      </c>
      <c r="C4" s="76"/>
      <c r="D4" s="76"/>
      <c r="E4" s="76"/>
      <c r="F4" s="76"/>
      <c r="G4" s="76"/>
      <c r="H4" s="76"/>
      <c r="I4" s="76"/>
      <c r="J4" s="77"/>
      <c r="K4" s="60"/>
      <c r="L4" s="2"/>
    </row>
    <row r="5" spans="1:14" ht="162" customHeight="1" x14ac:dyDescent="0.25">
      <c r="A5" s="6" t="s">
        <v>3</v>
      </c>
      <c r="B5" s="7" t="s">
        <v>7</v>
      </c>
      <c r="C5" s="8" t="s">
        <v>69</v>
      </c>
      <c r="D5" s="9"/>
      <c r="E5" s="10"/>
      <c r="F5" s="11"/>
      <c r="G5" s="18"/>
      <c r="H5" s="12"/>
      <c r="I5" s="12"/>
      <c r="J5" s="18"/>
      <c r="K5" s="18">
        <v>109278.73</v>
      </c>
      <c r="L5" s="2"/>
      <c r="M5" s="56">
        <f>SUM(G6:G17)</f>
        <v>0</v>
      </c>
      <c r="N5" s="1" t="s">
        <v>55</v>
      </c>
    </row>
    <row r="6" spans="1:14" ht="20.25" customHeight="1" x14ac:dyDescent="0.25">
      <c r="A6" s="6" t="s">
        <v>8</v>
      </c>
      <c r="B6" s="13" t="s">
        <v>29</v>
      </c>
      <c r="C6" s="13"/>
      <c r="D6" s="14" t="s">
        <v>25</v>
      </c>
      <c r="E6" s="15">
        <v>175</v>
      </c>
      <c r="F6" s="18">
        <v>0</v>
      </c>
      <c r="G6" s="18">
        <f>E6*F6</f>
        <v>0</v>
      </c>
      <c r="H6" s="16">
        <v>21</v>
      </c>
      <c r="I6" s="18">
        <f>G6*0.21</f>
        <v>0</v>
      </c>
      <c r="J6" s="18">
        <f t="shared" ref="J6:J19" si="0">G6+(G6*H6/100)</f>
        <v>0</v>
      </c>
      <c r="K6" s="18"/>
      <c r="L6" s="2"/>
      <c r="M6" s="57">
        <f>SUM(J6:J17)</f>
        <v>0</v>
      </c>
      <c r="N6" s="1" t="s">
        <v>56</v>
      </c>
    </row>
    <row r="7" spans="1:14" ht="16.5" customHeight="1" x14ac:dyDescent="0.25">
      <c r="A7" s="6" t="s">
        <v>28</v>
      </c>
      <c r="B7" s="13" t="s">
        <v>19</v>
      </c>
      <c r="C7" s="13"/>
      <c r="D7" s="14" t="s">
        <v>25</v>
      </c>
      <c r="E7" s="15">
        <v>400</v>
      </c>
      <c r="F7" s="18">
        <v>0</v>
      </c>
      <c r="G7" s="18">
        <f t="shared" ref="G7:G28" si="1">E7*F7</f>
        <v>0</v>
      </c>
      <c r="H7" s="16">
        <v>21</v>
      </c>
      <c r="I7" s="18">
        <f>G7*0.21</f>
        <v>0</v>
      </c>
      <c r="J7" s="18">
        <f t="shared" si="0"/>
        <v>0</v>
      </c>
      <c r="K7" s="18"/>
      <c r="L7" s="2"/>
    </row>
    <row r="8" spans="1:14" ht="20.25" customHeight="1" x14ac:dyDescent="0.25">
      <c r="A8" s="6" t="s">
        <v>9</v>
      </c>
      <c r="B8" s="13" t="s">
        <v>24</v>
      </c>
      <c r="C8" s="13"/>
      <c r="D8" s="14" t="s">
        <v>25</v>
      </c>
      <c r="E8" s="15">
        <v>800</v>
      </c>
      <c r="F8" s="18">
        <v>0</v>
      </c>
      <c r="G8" s="18">
        <f t="shared" si="1"/>
        <v>0</v>
      </c>
      <c r="H8" s="16">
        <v>21</v>
      </c>
      <c r="I8" s="18">
        <f>G8*0.21</f>
        <v>0</v>
      </c>
      <c r="J8" s="18">
        <f t="shared" si="0"/>
        <v>0</v>
      </c>
      <c r="K8" s="18"/>
      <c r="L8" s="2"/>
    </row>
    <row r="9" spans="1:14" ht="21.75" customHeight="1" x14ac:dyDescent="0.25">
      <c r="A9" s="6" t="s">
        <v>10</v>
      </c>
      <c r="B9" s="13" t="s">
        <v>27</v>
      </c>
      <c r="C9" s="13"/>
      <c r="D9" s="14" t="s">
        <v>25</v>
      </c>
      <c r="E9" s="15">
        <v>675</v>
      </c>
      <c r="F9" s="18">
        <v>0</v>
      </c>
      <c r="G9" s="18">
        <f>E9*F9</f>
        <v>0</v>
      </c>
      <c r="H9" s="16">
        <v>21</v>
      </c>
      <c r="I9" s="18">
        <f t="shared" ref="I9:I28" si="2">G9*0.21</f>
        <v>0</v>
      </c>
      <c r="J9" s="18">
        <f t="shared" si="0"/>
        <v>0</v>
      </c>
      <c r="K9" s="18"/>
      <c r="L9" s="2"/>
    </row>
    <row r="10" spans="1:14" ht="18" customHeight="1" x14ac:dyDescent="0.25">
      <c r="A10" s="6" t="s">
        <v>11</v>
      </c>
      <c r="B10" s="19" t="s">
        <v>23</v>
      </c>
      <c r="C10" s="19"/>
      <c r="D10" s="14" t="s">
        <v>25</v>
      </c>
      <c r="E10" s="15">
        <v>425</v>
      </c>
      <c r="F10" s="18">
        <v>0</v>
      </c>
      <c r="G10" s="18">
        <f t="shared" si="1"/>
        <v>0</v>
      </c>
      <c r="H10" s="16">
        <v>21</v>
      </c>
      <c r="I10" s="18">
        <f t="shared" si="2"/>
        <v>0</v>
      </c>
      <c r="J10" s="18">
        <f t="shared" si="0"/>
        <v>0</v>
      </c>
      <c r="K10" s="18"/>
      <c r="L10" s="2"/>
    </row>
    <row r="11" spans="1:14" ht="17.25" customHeight="1" x14ac:dyDescent="0.25">
      <c r="A11" s="6" t="s">
        <v>12</v>
      </c>
      <c r="B11" s="19" t="s">
        <v>22</v>
      </c>
      <c r="C11" s="19"/>
      <c r="D11" s="14" t="s">
        <v>25</v>
      </c>
      <c r="E11" s="15">
        <v>175</v>
      </c>
      <c r="F11" s="18">
        <v>0</v>
      </c>
      <c r="G11" s="18">
        <f t="shared" si="1"/>
        <v>0</v>
      </c>
      <c r="H11" s="16">
        <v>21</v>
      </c>
      <c r="I11" s="18">
        <f t="shared" si="2"/>
        <v>0</v>
      </c>
      <c r="J11" s="18">
        <f t="shared" si="0"/>
        <v>0</v>
      </c>
      <c r="K11" s="18"/>
      <c r="L11" s="2"/>
    </row>
    <row r="12" spans="1:14" ht="17.25" customHeight="1" x14ac:dyDescent="0.25">
      <c r="A12" s="6" t="s">
        <v>13</v>
      </c>
      <c r="B12" s="19" t="s">
        <v>21</v>
      </c>
      <c r="C12" s="19"/>
      <c r="D12" s="14" t="s">
        <v>25</v>
      </c>
      <c r="E12" s="15">
        <v>1000</v>
      </c>
      <c r="F12" s="18">
        <v>0</v>
      </c>
      <c r="G12" s="18">
        <f t="shared" si="1"/>
        <v>0</v>
      </c>
      <c r="H12" s="16">
        <v>21</v>
      </c>
      <c r="I12" s="18">
        <f t="shared" si="2"/>
        <v>0</v>
      </c>
      <c r="J12" s="18">
        <f t="shared" si="0"/>
        <v>0</v>
      </c>
      <c r="K12" s="18"/>
      <c r="L12" s="2"/>
    </row>
    <row r="13" spans="1:14" ht="16.5" customHeight="1" x14ac:dyDescent="0.25">
      <c r="A13" s="6" t="s">
        <v>14</v>
      </c>
      <c r="B13" s="20" t="s">
        <v>20</v>
      </c>
      <c r="C13" s="20"/>
      <c r="D13" s="14" t="s">
        <v>25</v>
      </c>
      <c r="E13" s="15">
        <v>350</v>
      </c>
      <c r="F13" s="18">
        <v>0</v>
      </c>
      <c r="G13" s="18">
        <f t="shared" si="1"/>
        <v>0</v>
      </c>
      <c r="H13" s="16">
        <v>21</v>
      </c>
      <c r="I13" s="18">
        <f t="shared" si="2"/>
        <v>0</v>
      </c>
      <c r="J13" s="18">
        <f t="shared" si="0"/>
        <v>0</v>
      </c>
      <c r="K13" s="18"/>
      <c r="L13" s="2"/>
    </row>
    <row r="14" spans="1:14" x14ac:dyDescent="0.25">
      <c r="A14" s="6" t="s">
        <v>15</v>
      </c>
      <c r="B14" s="20" t="s">
        <v>39</v>
      </c>
      <c r="C14" s="20"/>
      <c r="D14" s="14" t="s">
        <v>25</v>
      </c>
      <c r="E14" s="15">
        <v>250</v>
      </c>
      <c r="F14" s="18">
        <v>0</v>
      </c>
      <c r="G14" s="18">
        <f t="shared" si="1"/>
        <v>0</v>
      </c>
      <c r="H14" s="16">
        <v>21</v>
      </c>
      <c r="I14" s="18">
        <f t="shared" si="2"/>
        <v>0</v>
      </c>
      <c r="J14" s="18">
        <f t="shared" si="0"/>
        <v>0</v>
      </c>
      <c r="K14" s="18"/>
      <c r="L14" s="2"/>
    </row>
    <row r="15" spans="1:14" x14ac:dyDescent="0.25">
      <c r="A15" s="6" t="s">
        <v>16</v>
      </c>
      <c r="B15" s="20" t="s">
        <v>40</v>
      </c>
      <c r="C15" s="20"/>
      <c r="D15" s="14" t="s">
        <v>25</v>
      </c>
      <c r="E15" s="15">
        <v>250</v>
      </c>
      <c r="F15" s="18">
        <v>0</v>
      </c>
      <c r="G15" s="18">
        <f t="shared" si="1"/>
        <v>0</v>
      </c>
      <c r="H15" s="16">
        <v>21</v>
      </c>
      <c r="I15" s="18">
        <f t="shared" si="2"/>
        <v>0</v>
      </c>
      <c r="J15" s="18">
        <f t="shared" si="0"/>
        <v>0</v>
      </c>
      <c r="K15" s="18"/>
      <c r="L15" s="2"/>
    </row>
    <row r="16" spans="1:14" x14ac:dyDescent="0.25">
      <c r="A16" s="6" t="s">
        <v>17</v>
      </c>
      <c r="B16" s="20" t="s">
        <v>37</v>
      </c>
      <c r="C16" s="20"/>
      <c r="D16" s="14" t="s">
        <v>25</v>
      </c>
      <c r="E16" s="15">
        <v>80</v>
      </c>
      <c r="F16" s="18">
        <v>0</v>
      </c>
      <c r="G16" s="18">
        <f t="shared" si="1"/>
        <v>0</v>
      </c>
      <c r="H16" s="16">
        <v>21</v>
      </c>
      <c r="I16" s="18">
        <f t="shared" si="2"/>
        <v>0</v>
      </c>
      <c r="J16" s="18">
        <f t="shared" si="0"/>
        <v>0</v>
      </c>
      <c r="K16" s="18"/>
      <c r="L16" s="2"/>
    </row>
    <row r="17" spans="1:14" x14ac:dyDescent="0.25">
      <c r="A17" s="6" t="s">
        <v>18</v>
      </c>
      <c r="B17" s="21" t="s">
        <v>38</v>
      </c>
      <c r="C17" s="21" t="s">
        <v>30</v>
      </c>
      <c r="D17" s="14" t="s">
        <v>25</v>
      </c>
      <c r="E17" s="15">
        <v>10</v>
      </c>
      <c r="F17" s="18">
        <v>0</v>
      </c>
      <c r="G17" s="18">
        <f t="shared" si="1"/>
        <v>0</v>
      </c>
      <c r="H17" s="16">
        <v>21</v>
      </c>
      <c r="I17" s="18">
        <f t="shared" si="2"/>
        <v>0</v>
      </c>
      <c r="J17" s="18">
        <f t="shared" si="0"/>
        <v>0</v>
      </c>
      <c r="K17" s="18"/>
      <c r="L17" s="2"/>
    </row>
    <row r="18" spans="1:14" s="35" customFormat="1" ht="111" customHeight="1" x14ac:dyDescent="0.25">
      <c r="A18" s="32" t="s">
        <v>31</v>
      </c>
      <c r="B18" s="14" t="s">
        <v>42</v>
      </c>
      <c r="C18" s="14" t="s">
        <v>68</v>
      </c>
      <c r="D18" s="61" t="s">
        <v>25</v>
      </c>
      <c r="E18" s="15">
        <v>500</v>
      </c>
      <c r="F18" s="67">
        <v>0</v>
      </c>
      <c r="G18" s="18">
        <f t="shared" si="1"/>
        <v>0</v>
      </c>
      <c r="H18" s="62">
        <v>21</v>
      </c>
      <c r="I18" s="67">
        <f t="shared" si="2"/>
        <v>0</v>
      </c>
      <c r="J18" s="18">
        <f t="shared" si="0"/>
        <v>0</v>
      </c>
      <c r="K18" s="18">
        <v>786.5</v>
      </c>
      <c r="L18" s="33"/>
      <c r="M18" s="50"/>
    </row>
    <row r="19" spans="1:14" s="38" customFormat="1" ht="170.25" customHeight="1" x14ac:dyDescent="0.25">
      <c r="A19" s="32" t="s">
        <v>41</v>
      </c>
      <c r="B19" s="36" t="s">
        <v>43</v>
      </c>
      <c r="C19" s="36" t="s">
        <v>67</v>
      </c>
      <c r="D19" s="36" t="s">
        <v>25</v>
      </c>
      <c r="E19" s="15">
        <v>4500</v>
      </c>
      <c r="F19" s="69">
        <v>0</v>
      </c>
      <c r="G19" s="18">
        <f t="shared" si="1"/>
        <v>0</v>
      </c>
      <c r="H19" s="63">
        <v>21</v>
      </c>
      <c r="I19" s="69">
        <f t="shared" si="2"/>
        <v>0</v>
      </c>
      <c r="J19" s="18">
        <f t="shared" si="0"/>
        <v>0</v>
      </c>
      <c r="K19" s="18">
        <v>5445</v>
      </c>
      <c r="L19" s="51"/>
    </row>
    <row r="20" spans="1:14" s="38" customFormat="1" ht="83.25" customHeight="1" x14ac:dyDescent="0.25">
      <c r="A20" s="32" t="s">
        <v>34</v>
      </c>
      <c r="B20" s="41" t="s">
        <v>44</v>
      </c>
      <c r="C20" s="40" t="s">
        <v>63</v>
      </c>
      <c r="D20" s="22"/>
      <c r="E20" s="23"/>
      <c r="F20" s="37"/>
      <c r="G20" s="18"/>
      <c r="H20" s="37"/>
      <c r="I20" s="66"/>
      <c r="J20" s="18"/>
      <c r="K20" s="18">
        <v>59334.77</v>
      </c>
      <c r="L20" s="51"/>
    </row>
    <row r="21" spans="1:14" s="38" customFormat="1" ht="16.5" customHeight="1" x14ac:dyDescent="0.25">
      <c r="A21" s="32"/>
      <c r="B21" s="25"/>
      <c r="C21" s="26" t="s">
        <v>45</v>
      </c>
      <c r="D21" s="27" t="s">
        <v>25</v>
      </c>
      <c r="E21" s="23">
        <v>30000</v>
      </c>
      <c r="F21" s="24">
        <v>0</v>
      </c>
      <c r="G21" s="18">
        <f>E21*F21</f>
        <v>0</v>
      </c>
      <c r="H21" s="63">
        <v>21</v>
      </c>
      <c r="I21" s="69">
        <f t="shared" si="2"/>
        <v>0</v>
      </c>
      <c r="J21" s="18">
        <f t="shared" ref="J21:J28" si="3">G21+(G21*H21/100)</f>
        <v>0</v>
      </c>
      <c r="K21" s="18"/>
      <c r="L21" s="51"/>
      <c r="M21" s="53">
        <f>SUM(G21:G24)</f>
        <v>0</v>
      </c>
      <c r="N21" s="65"/>
    </row>
    <row r="22" spans="1:14" s="38" customFormat="1" ht="14.25" customHeight="1" x14ac:dyDescent="0.25">
      <c r="A22" s="32"/>
      <c r="B22" s="25"/>
      <c r="C22" s="26" t="s">
        <v>46</v>
      </c>
      <c r="D22" s="27" t="s">
        <v>25</v>
      </c>
      <c r="E22" s="23">
        <v>50000</v>
      </c>
      <c r="F22" s="24">
        <v>0</v>
      </c>
      <c r="G22" s="18">
        <f t="shared" si="1"/>
        <v>0</v>
      </c>
      <c r="H22" s="64">
        <v>21</v>
      </c>
      <c r="I22" s="70">
        <f t="shared" si="2"/>
        <v>0</v>
      </c>
      <c r="J22" s="18">
        <f t="shared" si="3"/>
        <v>0</v>
      </c>
      <c r="K22" s="18"/>
      <c r="L22" s="51"/>
      <c r="M22" s="58">
        <f>SUM(J21:J24)</f>
        <v>0</v>
      </c>
    </row>
    <row r="23" spans="1:14" s="38" customFormat="1" ht="14.25" customHeight="1" x14ac:dyDescent="0.25">
      <c r="A23" s="32"/>
      <c r="B23" s="25"/>
      <c r="C23" s="26" t="s">
        <v>47</v>
      </c>
      <c r="D23" s="27" t="s">
        <v>25</v>
      </c>
      <c r="E23" s="23">
        <v>50000</v>
      </c>
      <c r="F23" s="24">
        <v>0</v>
      </c>
      <c r="G23" s="18">
        <f t="shared" si="1"/>
        <v>0</v>
      </c>
      <c r="H23" s="65">
        <v>21</v>
      </c>
      <c r="I23" s="71">
        <f t="shared" si="2"/>
        <v>0</v>
      </c>
      <c r="J23" s="18">
        <f t="shared" si="3"/>
        <v>0</v>
      </c>
      <c r="K23" s="18"/>
      <c r="L23" s="51"/>
    </row>
    <row r="24" spans="1:14" x14ac:dyDescent="0.25">
      <c r="A24" s="6"/>
      <c r="B24" s="25"/>
      <c r="C24" s="26" t="s">
        <v>48</v>
      </c>
      <c r="D24" s="27" t="s">
        <v>25</v>
      </c>
      <c r="E24" s="23">
        <v>4000</v>
      </c>
      <c r="F24" s="24">
        <v>0</v>
      </c>
      <c r="G24" s="18">
        <f t="shared" si="1"/>
        <v>0</v>
      </c>
      <c r="H24" s="16">
        <v>21</v>
      </c>
      <c r="I24" s="18">
        <f t="shared" si="2"/>
        <v>0</v>
      </c>
      <c r="J24" s="18">
        <f t="shared" si="3"/>
        <v>0</v>
      </c>
      <c r="K24" s="18"/>
      <c r="L24" s="2"/>
    </row>
    <row r="25" spans="1:14" ht="196.5" customHeight="1" x14ac:dyDescent="0.25">
      <c r="A25" s="22" t="s">
        <v>32</v>
      </c>
      <c r="B25" s="25" t="s">
        <v>49</v>
      </c>
      <c r="C25" s="43" t="s">
        <v>64</v>
      </c>
      <c r="D25" s="27" t="s">
        <v>33</v>
      </c>
      <c r="E25" s="23">
        <v>1000</v>
      </c>
      <c r="F25" s="24">
        <v>0</v>
      </c>
      <c r="G25" s="18">
        <f t="shared" si="1"/>
        <v>0</v>
      </c>
      <c r="H25" s="23">
        <v>21</v>
      </c>
      <c r="I25" s="24">
        <f t="shared" si="2"/>
        <v>0</v>
      </c>
      <c r="J25" s="18">
        <f t="shared" si="3"/>
        <v>0</v>
      </c>
      <c r="K25" s="18">
        <v>1815</v>
      </c>
      <c r="L25" s="2"/>
    </row>
    <row r="26" spans="1:14" ht="84" customHeight="1" x14ac:dyDescent="0.25">
      <c r="A26" s="22" t="s">
        <v>35</v>
      </c>
      <c r="B26" s="36" t="s">
        <v>50</v>
      </c>
      <c r="C26" s="36" t="s">
        <v>66</v>
      </c>
      <c r="D26" s="45" t="s">
        <v>25</v>
      </c>
      <c r="E26" s="62">
        <v>50000</v>
      </c>
      <c r="F26" s="67">
        <v>0</v>
      </c>
      <c r="G26" s="55">
        <f t="shared" si="1"/>
        <v>0</v>
      </c>
      <c r="H26" s="23">
        <v>21</v>
      </c>
      <c r="I26" s="24">
        <f t="shared" si="2"/>
        <v>0</v>
      </c>
      <c r="J26" s="18">
        <f t="shared" si="3"/>
        <v>0</v>
      </c>
      <c r="K26" s="18">
        <v>12100</v>
      </c>
      <c r="L26" s="2"/>
    </row>
    <row r="27" spans="1:14" ht="78" x14ac:dyDescent="0.25">
      <c r="A27" s="22" t="s">
        <v>36</v>
      </c>
      <c r="B27" s="48" t="s">
        <v>51</v>
      </c>
      <c r="C27" s="39" t="s">
        <v>65</v>
      </c>
      <c r="D27" s="46" t="s">
        <v>25</v>
      </c>
      <c r="E27" s="47">
        <v>200</v>
      </c>
      <c r="F27" s="24">
        <v>0</v>
      </c>
      <c r="G27" s="18">
        <f t="shared" si="1"/>
        <v>0</v>
      </c>
      <c r="H27" s="23">
        <v>21</v>
      </c>
      <c r="I27" s="24">
        <f t="shared" si="2"/>
        <v>0</v>
      </c>
      <c r="J27" s="18">
        <f t="shared" si="3"/>
        <v>0</v>
      </c>
      <c r="K27" s="18">
        <v>484</v>
      </c>
      <c r="L27" s="2"/>
    </row>
    <row r="28" spans="1:14" ht="216.75" x14ac:dyDescent="0.25">
      <c r="A28" s="22" t="s">
        <v>53</v>
      </c>
      <c r="B28" s="49" t="s">
        <v>52</v>
      </c>
      <c r="C28" s="44" t="s">
        <v>70</v>
      </c>
      <c r="D28" s="46" t="s">
        <v>25</v>
      </c>
      <c r="E28" s="47">
        <v>16000</v>
      </c>
      <c r="F28" s="68">
        <v>0</v>
      </c>
      <c r="G28" s="18">
        <f t="shared" si="1"/>
        <v>0</v>
      </c>
      <c r="H28" s="23">
        <v>21</v>
      </c>
      <c r="I28" s="24">
        <f t="shared" si="2"/>
        <v>0</v>
      </c>
      <c r="J28" s="18">
        <f t="shared" si="3"/>
        <v>0</v>
      </c>
      <c r="K28" s="18">
        <v>11616</v>
      </c>
      <c r="L28" s="2"/>
    </row>
    <row r="29" spans="1:14" x14ac:dyDescent="0.25">
      <c r="A29" s="22"/>
      <c r="B29" s="42"/>
      <c r="C29" s="43"/>
      <c r="D29" s="27"/>
      <c r="E29" s="23"/>
      <c r="F29" s="24"/>
      <c r="G29" s="18"/>
      <c r="H29" s="23"/>
      <c r="I29" s="23"/>
      <c r="J29" s="17"/>
      <c r="K29" s="17"/>
      <c r="L29" s="2"/>
    </row>
    <row r="30" spans="1:14" x14ac:dyDescent="0.25">
      <c r="A30" s="22"/>
      <c r="B30" s="28"/>
      <c r="C30" s="26"/>
      <c r="D30" s="29"/>
      <c r="E30" s="30"/>
      <c r="F30" s="2"/>
      <c r="G30" s="31">
        <f>SUM(G5:G29)</f>
        <v>0</v>
      </c>
      <c r="H30" s="31"/>
      <c r="I30" s="31"/>
      <c r="J30" s="31">
        <f>SUM(J5:J28)</f>
        <v>0</v>
      </c>
      <c r="K30" s="31"/>
      <c r="L30" s="52"/>
    </row>
    <row r="31" spans="1:14" x14ac:dyDescent="0.25">
      <c r="A31" s="73"/>
      <c r="B31" s="74"/>
      <c r="C31" s="74"/>
      <c r="D31" s="73"/>
      <c r="E31" s="73"/>
      <c r="F31" s="73"/>
      <c r="G31" s="73"/>
      <c r="H31" s="73"/>
      <c r="I31" s="73"/>
      <c r="J31" s="73"/>
      <c r="K31" s="59"/>
      <c r="L31" s="2"/>
    </row>
    <row r="36" spans="1:5" x14ac:dyDescent="0.25">
      <c r="A36" s="37"/>
      <c r="B36" s="28"/>
      <c r="C36" s="34"/>
      <c r="D36" s="14"/>
      <c r="E36" s="15"/>
    </row>
  </sheetData>
  <mergeCells count="3">
    <mergeCell ref="A31:J31"/>
    <mergeCell ref="B4:J4"/>
    <mergeCell ref="A2:L2"/>
  </mergeCells>
  <pageMargins left="0.7" right="0.7" top="0.75" bottom="0.75" header="0.3" footer="0.3"/>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B56C-6092-4EAF-9E40-EC6755C5DB06}">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Egidijus Taliejūnas</cp:lastModifiedBy>
  <cp:lastPrinted>2024-12-11T11:18:16Z</cp:lastPrinted>
  <dcterms:created xsi:type="dcterms:W3CDTF">2018-12-03T13:49:40Z</dcterms:created>
  <dcterms:modified xsi:type="dcterms:W3CDTF">2024-12-13T12:52:25Z</dcterms:modified>
</cp:coreProperties>
</file>