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antariskes-my.sharepoint.com/personal/egidijus_taliejunas_santa_lt/Documents/Desktop/9406-PD/"/>
    </mc:Choice>
  </mc:AlternateContent>
  <xr:revisionPtr revIDLastSave="111" documentId="8_{2AB70FEB-9AD8-47D1-9605-53138AA3DFA6}" xr6:coauthVersionLast="47" xr6:coauthVersionMax="47" xr10:uidLastSave="{023B6C6F-26CA-4774-8E13-B6BE58041BA4}"/>
  <bookViews>
    <workbookView xWindow="-120" yWindow="-120" windowWidth="29040" windowHeight="15720" xr2:uid="{FDC3855B-A148-4436-ABDD-6C8FC97D7511}"/>
  </bookViews>
  <sheets>
    <sheet name="9406" sheetId="1" r:id="rId1"/>
  </sheets>
  <definedNames>
    <definedName name="_xlnm._FilterDatabase" localSheetId="0" hidden="1">'9406'!$A$1:$O$45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1" l="1"/>
  <c r="F2" i="1"/>
  <c r="K3" i="1"/>
  <c r="M3" i="1" s="1"/>
  <c r="K4" i="1"/>
  <c r="K5" i="1"/>
  <c r="K6" i="1"/>
  <c r="K7" i="1"/>
  <c r="K8" i="1"/>
  <c r="K9" i="1"/>
  <c r="K10" i="1"/>
  <c r="L10" i="1" s="1"/>
  <c r="M10" i="1"/>
  <c r="K11" i="1"/>
  <c r="K12" i="1"/>
  <c r="K13" i="1"/>
  <c r="K14" i="1"/>
  <c r="K15" i="1"/>
  <c r="K16" i="1"/>
  <c r="K17" i="1"/>
  <c r="L17" i="1" s="1"/>
  <c r="M17" i="1"/>
  <c r="K18" i="1"/>
  <c r="K19" i="1"/>
  <c r="L19" i="1" s="1"/>
  <c r="M19" i="1"/>
  <c r="K20" i="1"/>
  <c r="K21" i="1"/>
  <c r="K22" i="1"/>
  <c r="K23" i="1"/>
  <c r="K24" i="1"/>
  <c r="K25" i="1"/>
  <c r="K26" i="1"/>
  <c r="K27" i="1"/>
  <c r="K28" i="1"/>
  <c r="K29" i="1"/>
  <c r="K30" i="1"/>
  <c r="K31" i="1"/>
  <c r="K32" i="1"/>
  <c r="L32" i="1" s="1"/>
  <c r="K33" i="1"/>
  <c r="K34" i="1"/>
  <c r="K35" i="1"/>
  <c r="K36" i="1"/>
  <c r="K37" i="1"/>
  <c r="K38" i="1"/>
  <c r="K39" i="1"/>
  <c r="K40" i="1"/>
  <c r="K41" i="1"/>
  <c r="K42" i="1"/>
  <c r="L42" i="1" s="1"/>
  <c r="M42" i="1"/>
  <c r="K43" i="1"/>
  <c r="K44" i="1"/>
  <c r="F45" i="1"/>
  <c r="M12" i="1" l="1"/>
  <c r="L12" i="1"/>
  <c r="M9" i="1"/>
  <c r="L9" i="1"/>
  <c r="M32" i="1"/>
  <c r="M11" i="1"/>
  <c r="L11" i="1"/>
  <c r="M8" i="1"/>
  <c r="L8" i="1"/>
  <c r="M13" i="1"/>
  <c r="L13" i="1"/>
  <c r="M15" i="1"/>
  <c r="L15" i="1"/>
  <c r="M43" i="1"/>
  <c r="L43" i="1"/>
  <c r="M36" i="1"/>
  <c r="L36" i="1"/>
  <c r="M29" i="1"/>
  <c r="L29" i="1"/>
  <c r="M21" i="1"/>
  <c r="L21" i="1"/>
  <c r="M35" i="1"/>
  <c r="L35" i="1"/>
  <c r="M28" i="1"/>
  <c r="L28" i="1"/>
  <c r="M20" i="1"/>
  <c r="L20" i="1"/>
  <c r="M14" i="1"/>
  <c r="L14" i="1"/>
  <c r="M7" i="1"/>
  <c r="M2" i="1" s="1"/>
  <c r="L7" i="1"/>
  <c r="M34" i="1"/>
  <c r="L34" i="1"/>
  <c r="M27" i="1"/>
  <c r="L27" i="1"/>
  <c r="M6" i="1"/>
  <c r="L6" i="1"/>
  <c r="M41" i="1"/>
  <c r="L41" i="1"/>
  <c r="M33" i="1"/>
  <c r="L33" i="1"/>
  <c r="M26" i="1"/>
  <c r="L26" i="1"/>
  <c r="M5" i="1"/>
  <c r="L5" i="1"/>
  <c r="M40" i="1"/>
  <c r="L40" i="1"/>
  <c r="M25" i="1"/>
  <c r="L25" i="1"/>
  <c r="M18" i="1"/>
  <c r="L18" i="1"/>
  <c r="M4" i="1"/>
  <c r="L4" i="1"/>
  <c r="M39" i="1"/>
  <c r="L39" i="1"/>
  <c r="M24" i="1"/>
  <c r="L24" i="1"/>
  <c r="M38" i="1"/>
  <c r="L38" i="1"/>
  <c r="M31" i="1"/>
  <c r="L31" i="1"/>
  <c r="M23" i="1"/>
  <c r="L23" i="1"/>
  <c r="K2" i="1"/>
  <c r="M44" i="1"/>
  <c r="L44" i="1"/>
  <c r="M37" i="1"/>
  <c r="L37" i="1"/>
  <c r="M30" i="1"/>
  <c r="L30" i="1"/>
  <c r="M22" i="1"/>
  <c r="L22" i="1"/>
  <c r="M16" i="1"/>
  <c r="L16" i="1"/>
  <c r="K45" i="1"/>
  <c r="M45" i="1" l="1"/>
  <c r="L45" i="1"/>
  <c r="L2" i="1"/>
</calcChain>
</file>

<file path=xl/sharedStrings.xml><?xml version="1.0" encoding="utf-8"?>
<sst xmlns="http://schemas.openxmlformats.org/spreadsheetml/2006/main" count="191" uniqueCount="116">
  <si>
    <t>vnt.</t>
  </si>
  <si>
    <t>Vienkartinė, sterilį adata švirkštams 1,55-1,65 x 39-41mm.</t>
  </si>
  <si>
    <t>Adata 1,6x40</t>
  </si>
  <si>
    <t>33141320-9</t>
  </si>
  <si>
    <t>Vienkartinės krioabliacijos adatos. Leidžia panaudoti aukšto slėgio dujas užšaldymui/šildymui. Krioabliacijos adatos (pagamintos iš metalo). Dydis: 1.5 mm, 2.1 mm. Tipai: tiesus (straight) ar 90°, turi būti aktyvios zonos indikatoriai, vizualiniai markeriai per visą adatos ilgį, spalvinis kodavimas pagal dydį. Adatos kotelis 175 mm iš nerūdijančio plieno ( arba analogiškos medžiagos ), padengtas Teflon™ danga ( arba analogiškos medžiagos ). Turi tikti ICE Fx aparatui.</t>
  </si>
  <si>
    <t>Krioabliacijos aplikatoriai adatos</t>
  </si>
  <si>
    <t>Folikulų punkcijos/kiaušialąsčių aspiracijos adatos nukreipėjas</t>
  </si>
  <si>
    <t>Hysterosalpingo putų sonografijos  rinkinys su kateteriu (kiaušintakių praeinamumui nustatyti)</t>
  </si>
  <si>
    <t>33140000-3</t>
  </si>
  <si>
    <t>Vakuuminio siurblio sistema</t>
  </si>
  <si>
    <t xml:space="preserve">Dangalas ultragarso davikliui </t>
  </si>
  <si>
    <t>Sterilus gelis</t>
  </si>
  <si>
    <t>Kateteris gimdos gleivinės biopsijai</t>
  </si>
  <si>
    <t>33141200-2</t>
  </si>
  <si>
    <t>Kiuretė gimdos gleivinės biospijai</t>
  </si>
  <si>
    <t>Sterilus metalinis aplikatorius</t>
  </si>
  <si>
    <t>Sterilus medinis aplikatorius</t>
  </si>
  <si>
    <t xml:space="preserve">Intrauterininės inseminacijos kateteris (su pravedėju, sudėtinga IUI) </t>
  </si>
  <si>
    <t>Intrauterininės inseminacijos kateteris (minkštas)</t>
  </si>
  <si>
    <t xml:space="preserve">Embrionų pernešimo kateteris (su pravedėju komplekte, sudėtingas patalpinimas) </t>
  </si>
  <si>
    <t>Embrionų pernešimo kateteris (be pravedėjo, sudėtingas patalpinimas)</t>
  </si>
  <si>
    <t xml:space="preserve">Embrionų pernešimo kateteris (įprastinis patalpinimas) </t>
  </si>
  <si>
    <t xml:space="preserve">Folikulų punkcijos/kiaušialąsčių aspiracijos adata dviejų spindžių (sudėtingoms punkcijoms) </t>
  </si>
  <si>
    <t>Folikulų punkcijos/kiaušialąsčių aspiracijos adata dviejų spindžių</t>
  </si>
  <si>
    <t>Folikulų punkcijos/kiaušialąsčių aspiracijos adata vieno spindžio</t>
  </si>
  <si>
    <t>rink.</t>
  </si>
  <si>
    <t xml:space="preserve">Laboratorinių žymeklių rinkinys. Netoksiški, be ksilenų, negaruojantys, greit džiūstantys, permanentiniai. Brėžiamos linijos storis me daugiau 0,5 mm. Rinkinyje yra 3 spalvų žymekliai (juodi - būtini, kiti –  raudonas, mėlynas, žalias). 
</t>
  </si>
  <si>
    <t>Laboratorinių žymeklių rinkinys</t>
  </si>
  <si>
    <t>pak.</t>
  </si>
  <si>
    <t>IVF laboratorijai skirtos servetėlės paviršių valymui: inkubatoriams, laminarams, baldams. Be alkoholio, bekvapės, testuotos MEA, ne toksiškos embrionams.  Galiojimas nr mažiau 36 mėn nuo pagaminimo datos, vienoje pakuotėje ne mažiau 70vnt servetėlių.</t>
  </si>
  <si>
    <t xml:space="preserve">IVF Laboratorijos paviršių valymo servetėlės </t>
  </si>
  <si>
    <t xml:space="preserve">Lipnūs antibakteriniai kilimėliai pagaminti iš polietileno, apsaugoto itin aukšto švarumo reikalaujančias patalpas nuo dulkių ir purvo. Sluoksnių kiekis ne mažiau 28vnt. Plotis 60 (+/-5cm), ilgis 110(+/-10cm). Pakuotės dydis ne mažiau 30 pakuočių sluoksninių kilimėlių. </t>
  </si>
  <si>
    <t>Daugiasluoksniai lipnūs laborotorijos/operacinės kilimėliai</t>
  </si>
  <si>
    <t>Etiketės laboratorinių mėgintuvėlių identifikavimui</t>
  </si>
  <si>
    <t xml:space="preserve">Nerūdijančio plieno (ar aliuminio) vientiso lydinio stovelis su ne mažiau nei 4 angelėmis, tinkančiomis 10 ml buteliukams. Stovelis statomas ant šildomo paviršiaus, nuo kurio įšyla. Mėgintuvėliai statomi statmenai. Autoklavuojamas.
</t>
  </si>
  <si>
    <t>Šildomas (metalinis) stovelis 10 ml buteliukams</t>
  </si>
  <si>
    <t>38436160-9</t>
  </si>
  <si>
    <t xml:space="preserve">3 in1 įvairiai veikianti pipetė-dozatorius, skirta darbui su įvairaus diametro žmogaus kiaušialąsčių ir embrionų denudacijos pipetėmis. Sudaryta iš metalinio pagrindinio korpuso ir užsukamo antgalio-pipečių laikiklio.Su atrama pasidėti ant stalo.
Terpės įtraukimo tūris mikromanipuliacijų metu ne siauresnėse ribose nei 0-3,0 µl. Tinkamas darbui su įvairiomis denudacinėmis pipetėmis.
</t>
  </si>
  <si>
    <r>
      <t>Flexi-Pet</t>
    </r>
    <r>
      <rPr>
        <sz val="12"/>
        <color theme="1"/>
        <rFont val="Times New Roman"/>
        <family val="1"/>
        <charset val="186"/>
      </rPr>
      <t xml:space="preserve"> tipo laikiklis denucacijos pipetėms</t>
    </r>
  </si>
  <si>
    <t>42671100-1</t>
  </si>
  <si>
    <t xml:space="preserve">Antgaliai kintamo tūrio automatinei pipetei iki 200 µl </t>
  </si>
  <si>
    <t>38437110-1</t>
  </si>
  <si>
    <t xml:space="preserve">Antgaliai kintamo tūrio automatinei pipetei iki 10 µl </t>
  </si>
  <si>
    <t>vnt</t>
  </si>
  <si>
    <t xml:space="preserve">Įmautės tinkamos taurelėms 65mm diametro. Atsparios azotui. Vienoje pakuotėje 10vnt įmaučių. Būtinos : Juodos, žalios, geltonos, rožinės, violetinės, geltonos, mėlynos, oranžinės, pilkos, raudonos, elekteik, rudos spalvos. </t>
  </si>
  <si>
    <t>Cryo šiaudelių įmautės laikyti skystame azote</t>
  </si>
  <si>
    <t>Žmogaus spermos šaldymo šiaudeliai</t>
  </si>
  <si>
    <t xml:space="preserve">vnt </t>
  </si>
  <si>
    <t>Prisiurėjo atgaliai spermos cryo šiaudeliams. Tinkantys Cryo Bio system spermos šaldymo šiaudeliams 0,5ml. Kiekvienas antgalis steriliai pakuotas. Pakuotė ne mažiau 100vnt.</t>
  </si>
  <si>
    <t xml:space="preserve">Prisiurbėjo atgaliai spermos šaldymo šiaudeliams. </t>
  </si>
  <si>
    <t>Žmogaus spermos šaldymo šiaudelių prisiurbimo šlangelės su adapteriu. Tinkantys Cryo Bio system spermos šaldymo šiaudeliams ir aspiratoriui. Supakuoti po vieną.</t>
  </si>
  <si>
    <t xml:space="preserve">Mikroaspiratoriaus šlangelės </t>
  </si>
  <si>
    <t>Žmogaus spermos šaldymo mechaninis prisiurbėjas aspiratorius su adapteriu. Suderinamas su CryoBioSystem šiaudeliais.</t>
  </si>
  <si>
    <t xml:space="preserve">Šaldymo šiaudelių mikroaspiratorius prisiurbėjas </t>
  </si>
  <si>
    <t xml:space="preserve">Šaldymo mėgintuvėliai 1,5-2mL. Užsukami. Žyma užrašui. Graduotas. Tinkantys darbui su žmogaus audiniais ir ląstelėmis. Sterilūs, be DNazių, RNasių, nepirogeniški. CE ženklinimas.
 </t>
  </si>
  <si>
    <t>Šaldymo mėgintuvėliai 1,5-2 mL</t>
  </si>
  <si>
    <t>Kontroliuojamo užšaldymo blokas iki -80C audiniams ir ląstelėms užšaldyti. Talpina 12vnt/ 1-2mL mėgintuvėlius. Netoksiški. CE ženklinimas.</t>
  </si>
  <si>
    <t xml:space="preserve">Ląstelių ir audinių lėto šaldymo blokas </t>
  </si>
  <si>
    <t xml:space="preserve">Kiaušialąsčių ir embrionų vitrifikacijos šiaudeliai - uždaros sistemos </t>
  </si>
  <si>
    <t xml:space="preserve">Kiaušialąsčių ir embrionų vitrifikacijos šiaudeliai - atviros sistemos </t>
  </si>
  <si>
    <t xml:space="preserve">Kiaušialąsčių ir embrionų vitrifikacijos šiaudeliai </t>
  </si>
  <si>
    <t>Embrionų biopsijos mikromanipuliacijų pipetės</t>
  </si>
  <si>
    <t>38437100-8</t>
  </si>
  <si>
    <t>1.5</t>
  </si>
  <si>
    <t>1.4</t>
  </si>
  <si>
    <t>Tinkamos darbui su Research Instruments mikromanipuliatoriumi. Išorinis skersmuo 110-120 µm, vidinis skersmuo 15-20 µm, antgalio kampas 35' laipsniai. Pakuotėje ne mažiau 10 pipečių individualiai pakuotų po 1. MEA testuotos, sterilizuotos gama spinduliais. CE ženklinimas. Turi būti pateikti pavyzdžiai pabandymui (2 vnt.).</t>
  </si>
  <si>
    <r>
      <t>ICSI  mikromanipuliacijų pipetės laikomosios (</t>
    </r>
    <r>
      <rPr>
        <i/>
        <sz val="12"/>
        <color theme="1"/>
        <rFont val="Times New Roman"/>
        <family val="1"/>
        <charset val="186"/>
      </rPr>
      <t xml:space="preserve">holding </t>
    </r>
    <r>
      <rPr>
        <sz val="12"/>
        <color theme="1"/>
        <rFont val="Times New Roman"/>
        <family val="1"/>
        <charset val="186"/>
      </rPr>
      <t>tipo)</t>
    </r>
  </si>
  <si>
    <t>1.3</t>
  </si>
  <si>
    <r>
      <t>ICSI mikromanipuliacijų pipetės injekcinės (</t>
    </r>
    <r>
      <rPr>
        <i/>
        <sz val="12"/>
        <color theme="1"/>
        <rFont val="Times New Roman"/>
        <family val="1"/>
        <charset val="186"/>
      </rPr>
      <t xml:space="preserve">injection </t>
    </r>
    <r>
      <rPr>
        <sz val="12"/>
        <color theme="1"/>
        <rFont val="Times New Roman"/>
        <family val="1"/>
        <charset val="186"/>
      </rPr>
      <t>tipo)</t>
    </r>
  </si>
  <si>
    <t>1.2</t>
  </si>
  <si>
    <t>1.1</t>
  </si>
  <si>
    <t>Mikromanipuliacijų pipetės</t>
  </si>
  <si>
    <t>Pastabos</t>
  </si>
  <si>
    <t>Planuojama pirkimo suma Eur su PVM</t>
  </si>
  <si>
    <t>PVM tarifas %</t>
  </si>
  <si>
    <t>Firminis prekės pavadinimas          Gamintojas. Prekės kodas gamintojo kataloge*</t>
  </si>
  <si>
    <t>Mato vnt.</t>
  </si>
  <si>
    <t>Reikalavimai</t>
  </si>
  <si>
    <t>Priemonės pavadinimas</t>
  </si>
  <si>
    <t xml:space="preserve">BVPŽ  KODAS </t>
  </si>
  <si>
    <t>Pirkimo dalies Nr.</t>
  </si>
  <si>
    <t xml:space="preserve">Tinkamos darbui su Research Instruments mikromanipuliatoriumi. Vidinis adatos skersmuo 4-4,5 µm, antgalio kampas 35 laipsniai.  Nusmailintos (spiked). Trumpos paralelinės sienelės. 0,7mm. Pakuotėje ne mažiau 10 pipečių individualiai pakuotų po 1. MEA ir LAL testuotos, sterilizuotos gama spinduliais. CE ženklinimas.
Turi būti pateikti pavyzdžiai pabandymui  (2 vnt.).
</t>
  </si>
  <si>
    <t xml:space="preserve">Tinkamos darbui su Research Instruments mikromanipuliatoriumi. Vidinis skersmuo 5-5,5 µm, antgalio kampas 35 laipsniai.  Nusmailintos (spiked). Trumpos paralelinės sienelės Pakuotėje ne mažiau 10 pipečių individualiai pakuotų po 1. MEA ir LAL testuotos, sterilizuotos gama spinduliais. CE ženklinimas.
Turi būti pateikti pavyzdžiai pabandymui  (2 vnt.).
</t>
  </si>
  <si>
    <t xml:space="preserve">Tinkamos darbui su Research Instruments mikromanipuliatoriumi. 30 µm vidinio skermens, kai kampas 35'. skirtos blastomerų ir trofoektodermos biopsijai. Plokščios (flat). Pakuotėje ne daugiau 10 pipečių individualiai supakuotų po 1. MEA ir LAL testuotos, sterilizuotos gama spinduliais. CE ženklinimas.                                                                                              Turi būti pateikti pavyzdžiai pabandymui  (2 vnt.).
</t>
  </si>
  <si>
    <t xml:space="preserve">Tinkamos darbui su Research Instruments mikromanipuliatoriumi. 25 µm vidinio skermens, kai kaimpas 35', skirtos blastomerų ir trofoektodermos biopsijai. Plokščios (flat). Pakuotėje ne daugiau 10 pipečių individualiai steriliai supakuotų po 1. MEA ir LAL testuotos, sterilizuotos gama spinduliais. CE ženklinimas.                                                                                             Turi būti pateikti pavyzdžiai pabandymui (2 vnt.).
</t>
  </si>
  <si>
    <t xml:space="preserve">Uždaros sistemos embrionų ir kiaušialąsčių vitrifikacijos šiaudeliai. Uždara vitrifikacijos sistema, prieš užšaldymą šiaudeliai sandariai užlydomi. Šiaudelis sudarytas iš trijų atskirų dalių: ypatingai saugus jonomerinės dervos šiaudelis (įvairių spalvų), bespalvis kapiliarinis vamzdelis ir atskiras plastiko įterpimo antgalis. Šaldomos ląstelės talpinamos į specialiai paruoštą šiaudelio griovelį. Pakuojami ne daugiau kaip po 4 vienoje pakuotėje. Sterilizuoti švitinant. CE ženklinimas.
Turi būti pateikti pavyzdžiai pabandymui (1pak.)
</t>
  </si>
  <si>
    <t>Atviros sistemos vitrifikacijos  šiaudeliai skirti ebrionams ir kiaušialąstėms šaldyti. Atšildymo temperatūros greitis ne mažesnis kaip +42 C/min ir užšaldymo greitis -23C/min. Šiaudelis sudarytas iš plonos, peršviečiamos juostelės embrionų/kiaušialąsčių uždėjimui su plastikine (arba lygiavertės medžiagos) šiaudelio laikymo dalimi. Šiaudeliai turi būti skirtingų spalvų. Supakuoti steriliai po vieną. Vienoje pakuotėje turi būti ne daugiau nei 10 šiaudelių. CE ženklinimas, SAL (Sterilumas): 10-6
Endotoksinai ≤ 0.5 EU/priemonei,
Testuoti - (Mouse Embryo Assay)(MEA). Galiojimas ne atidarius pakuotės nemažiau 35 mėnesių.                                                                                Turi būti pateikti pavyzdžiai pabandymui (1pak.)</t>
  </si>
  <si>
    <t>Uždaros sistemos embrionų ir kiaušialąsčių vitrifikacijos šiaudeliai. Plona peršviečiama juostelė embrionams/kiaušialąstėms uždėti. Šiaudeliai skirtingų spalvų supakuoti po vieną steriliai. Atšildymo greitis temperatūros ne mažesnis kaip +42 C/min, užšaldymo greitis ne mažiau -23C/min. Atlikti testavimai : SAL (Sterility Assurance Level): 10-6
endotoksiškumo testas ≤ 0.5 EU/priemonei, pelės embriono testai (MEA),
Galiojimas ne mažiau 35mėn nuo pagaminimo datos.                                     Turi būti pateikti pavyzdžiai pabandymui (1pak.)</t>
  </si>
  <si>
    <t>Žmogaus spermos šaldymo šiaudeliai. Tūris 0,5mL. Šiaudelio ilgis ne daugiau 133mm. Sterilūs, lankstūs vamzdeliai, pagaminti iš jonomerinės dervos. Užsandaromi išorinių kištuku. Pagamintas iš biologiškai suderinamų medžiagų ir tinkamos pagalbinio apvaisinimo technologijoms taikyti. Testuoti, atsaparūs azotui, CE ženklinimas. Pakuotė ne daugiau 5 cryo šiaudelių.                         Pateikti 1 pakuotę pavyzdžių.</t>
  </si>
  <si>
    <t xml:space="preserve">Polipropileno, nepirogeniški, be RNazės/DNazės, sterilūs, su filtrais, prailginti, siauru galu, graduoti, steriliai supakuoti dėžutėse po 96 vnt. Lanksčios sienelės ir vidiniai sandarinimo žiedai užtikrina saugų ir lengvą uždėjimą bei nuėmimą. Ilgis – ne mažiau 50,5 mm. Antgalių papildymui gali būti naudojamos individualios pakuotės be dėžučių (refilling). Turi derėti tarpusavyje su Sartorius kintamo tūrio dozatoriais. Antgaliai turi CE - IVD ženklinimą, atitinka ISO 8655 standartą.                                                                                                Turi būti pateikti pavyzdžiai pabandymui (1 dėžutė).
</t>
  </si>
  <si>
    <t xml:space="preserve">Polipropileno, nepirogeniški, be RNazės/DNazės, sterilūs, su filtrais, prailginti, siauru galu, graduoti, steriliai supakuoti dėžutėse po 96 vnt. Lanksčios sienelės ir vidiniai sandarinimo žiedai užtikrina saugų ir lengvą uždėjimą bei nuėmimą. Ilgis – ne mažiau 59,5 mm. Antgalių papildymui gali būti naudojamos individualios pakuotės be dėžučių (refilling). Turi derėti tarpusavyje su Sartorius kintamo tūrio dozatoriais. Antgaliai turi CE - IVD ženklinimą, atitinka ISO 8655 standartą.                                                                                                     Turi būti pateikti pavyzdžiai pabandymui (1 dėžutė).
</t>
  </si>
  <si>
    <t xml:space="preserve">Lipnių etikečių kasetės tinkamos Brady BMP51 -M131499 etikečių spausdintuvui.Vienoje kasetėje turi būti 180 vnt. etikečių, pagamintų iš nailono, kurių dydis: aukštis (mm) 25,40, plotis (mm) 12,70, storis (mm) 0,165. Etiketės turi būti tinkamos laboratorinių mėgintuvėlių 1-2 ml ir cryo šiaudelių identifikavimui ir ženklinimui. Atsaprus skystam azotui.                                Turi būti pateikti pavyzdžiai pabandymui (1 kasetė). 
</t>
  </si>
  <si>
    <t>Vieno spindžio lanksti adata skirta folikulų punkcijai/kiaušialąsčių aspiracijai. Adata 17G dydžio, ilgis ne mažiau 350,0 mm, adatos išorinis skersmuo 1,5 mm (± 0,02 mm), adatos vidinis skersmuo 1,05 mm (± 0,02 mm), aspiracinės žarnelės ilgis ne daugiau 80,0 cm, adatos galiukas trigubo pjovimo - labai aštrus, echogeniškas. Ergonomiška rankena su krypties žymomis. Adatos atitinka plonos adatos sienos standartą, pritaikyta naudoti su aspiraciniu siurbliu. Sterilios, individualiai supakuotos. Atlikti MEA (pelės embrionų) ir LAL (endotoksino) testai. CE ženklinimas. Turės būti pateikti pavyzdžiai pabandymui (2 vnt.).</t>
  </si>
  <si>
    <t>Dviejų spindžių lanksti adata skirta folikulų punkcijai/kiaušialąsčių aspiracijai ir folikulų praplovimui prijungus švirkštą ir nenuimant mėgintuvėlio. Adata 17G dydžio, ilgis ne mažiau 350,0 mm. Aspiracijos žarnelės ilgis ne daugiau 80,0 cm, praplovimo žarnelės ilgis 100,0 cm (± 5,0 cm). Išorinės adatos išorinis skersmuo 1,5 mm (± 0,02 mm), vidinis skersmuo 1,3 mm (± 0,02 mm). Vidinės adatos išorinis skersmuo 1,0 mm (± 0,02 mm), vidinis skersmuo 1,0 mm (± 0,02 mm). Adatos galiukas trigubo pjovimo - labai aštrus, echogeniškas. Ergonomiška rankena su krypties žymomis. Sterilios, individualiai supakuotos. Atlikti MEA (pelės embrionų) ir LAL (endotoksino) testai. CE ženklinimas. Turės būti pateikti pavyzdžiai pabandymui (2 vnt.).</t>
  </si>
  <si>
    <t>Dviejų spindžių lanksti adata skirta folikulų punkcijai/kiaušialąsčių aspiracijai ir folikulų praplovimui prijungus švirkštą ir nenuimant mėgintuvėlio. Adata 17G dydžio, ilgis ne mažiau 350,0 mm. Aspiracijos žarnelės ilgis ne daugiau 75,0 cm, išorinis skersmuo 1,3 mm (± 0,02 mm). Praplovimo žarnelės ilgis 100,0 cm (± 5,0 cm), išorinis skersmuo 2,0 mm (± 0,02 mm). Echogeniškos, graviruotos žymės ant adatos galiuko regėjimui ultragarso metu. Pritaikytos naudoti su pompa. Sterilios, individualiai supakuotos. Atlikti MEA (pelės embrionų) ir LAL (endotoksino) testai. CE ženklinimas.                                                          Turi būti pateikti pavyzdžiai pabandymui (2 vnt.).</t>
  </si>
  <si>
    <t>Labai minkštas, vienos dalies embrionų pernešimo kateteris. Ilgis ne mažiau 21,0 cm, išorinis skersmuo 2,0 mm, talpa 0,23 ml. Nuo distalinio galo ant išorės yra 5, 6, 7 ir 8 cm žymos tiksliam gimdos gyliui nustatyti, turi slankiojančią žymą atstumui iki gimdos dugno matuoti. Kateteris saugiai jungiasi su su švirkštu. Sterilūs, individualiai supakuoti po 1 vnt. Sterilizuoti ETO. Atlikti MEA (pelės embrionų) ir LAL (endotoksino) tyrimai. CE ženklinimas.                              Turės būti pateikti pavyzdžiai pabandymui (2 vnt.).</t>
  </si>
  <si>
    <t>Embrionų pernešimo kateteris be pravedėjo. Embrionų pernešimo vidinis kateteris - minkštas lankstus su integruota kieta kaniule, kateteris echogeniškas - matomas ultragarsu, ilgis 240,0 mm (± 10,0 mm), skersmuo 0,95 mm (± 0,02 mm). Komplekte yra išorinis kateteris - ilgis 170,0 mm (± 10,0 mm), skersmuo 1,85 mm (± 0,02 mm), skirtas vidinio kateterio pravedimui į gimdą. Abu kateteriai su žymomis skirtomis pravedimo gyliui nustatyti. Sterilūs, individualiai supakuoti. Atlikti MEA (pelės embrionų) ir LAL (endotoksino) testai. CE ženklinimas. Turės būti pateikti pavyzdžiai pabandymui (2 vnt.).</t>
  </si>
  <si>
    <t>Embrionų pernešimo kateteris su pravedėju. Komplekte: išorinis kateteris, echogeniškas distalinis galas, lenktas, su atmintimi, ant išorės yra žymos gimdos gyliui nustatyti, turi slankiojančią žymą atstumui iki gimdos dugno matuoti. Vidinis kateteris, echogeniškas, standus metalinis kateterio pagrindas, ilgis 250,0 mm (± 10,0 mm), skersmuo 1,0 mm (± 0,02 mm). Pravedėjas, skirtas išoriniam kateteriui pravesti esant sudėtingam perkėlimui. Sterilūs, individualiai supakuoti. Atlikti MEA (pelės embrionų) ir LAL (endotoksino) tyrimai. CE ženklinimas. Turės būti pateikti pavyzdžiai pabandymui (2 vnt.).</t>
  </si>
  <si>
    <t>Minkštas IUI kateteris. Ilgis 18,0 cm (± 1,0 cm), išorinis skersmuo 1,85 mm (± 0,02 mm), minimalus tūris 0,01 ml. Sterilūs, individualiai supakuoti. Atlikti MEA (pelės embrionų) ir LAL (endotoksino) tyrimai. CE ženklinimas. Turės būti pateikti pavyzdžiai pabandymui (2 vnt.).</t>
  </si>
  <si>
    <t>IUI kateteris iš dviejų dalių. Kateteris su pravedėju rinkinyje. Kateterio ilgis 21,0 cm (± 1,0 cm), pravedėjo ilgis 24,0 cm (± 1,0 cm). Kateterio išorinis skersmuo 1,5 mm (± 0,1 mm). Ant kateterio išorės yra 5, 6, 7 ir 8 cm žymos tiksliam gimdos gyliui nustatyti. Sterilūs, individualiai supakuoti. Atlikti MEA (pelės embrionų) ir LAL (endotoksino) tyrimai. CE ženklinimas. Turės būti pateikti pavyzdžiai pabandymui (2 vnt.).</t>
  </si>
  <si>
    <t>Sterilus medinis aplikatorius. Medinė rankena. Ilgis ne mažiau 150,0 mm. CE ženklinimas. Turės būti pateikti pavyzdžiai pabandymui (2 vnt.).</t>
  </si>
  <si>
    <t xml:space="preserve">Sterilus metalinis aplikatorius. Lankstus, pagamintas iš aliuminio vielos, skersmuo 2,5 mm (± 0,2 mm), ilgis ne mažiau 150 mm. CE ženklinimas.           Turės būti pateikti pavyzdžiai pabandymui (2 vnt.). </t>
  </si>
  <si>
    <t>Kateteris CH6 dydžio, mini tipo. Steriliai supakuotas. Vienkartinis. CE ženklinimas. Turės būti pateikti pavyzdžiai pabandymui (2 vnt.).</t>
  </si>
  <si>
    <t xml:space="preserve">Sterilus gelis, skirtas sutepti ultragarso vaginalinio daviklio dangalui. Skaidrus, permatomas, vandenyje tirpus gelis. Vienkartinis. Steriliai supakuotas. Viename pakete 5,0 g gelio. CE ženklinimas. Turės būti pateikti pavyzdžiai pabandymui (2 vnt.). </t>
  </si>
  <si>
    <t>Dangalas ultragarso vaginaliniam davikliui. Vienkartinis. Steriliai supakuotas. Protection Covers Polyurethane 30-31x300-301 mm. Turės būti pateikti pavyzdžiai pabandymui (2 vnt.).</t>
  </si>
  <si>
    <t>Vakuuminio siurblio sistema, kur vienas žarnelės galas jungiasi prie folikulų punkcijos/kiaušialąsčių aspiracijos adatos su luer jungtimi, kitas - prie vakuuminio siurblio. Ilgis 200-250,0 cm. Turės būti pateikti pavyzdžiai pabandymui (2 vnt.).</t>
  </si>
  <si>
    <t>Hysterosalpingo putų sonografijos rinkinys su kateteriu. Rinkinį sudaro 5 ml švirkštas su geliu (hydroxyethcellulose, glycerolis, išgrynintas vanduo), 5 ml švirkštas su išgrynintu vandeniu, švirkštų sujungimo priemonė, kateteris. CE ženklinimas. Turės būti pateikti pavyzdžiai pabandymui (2 vnt.).</t>
  </si>
  <si>
    <t>Vienkartinis folikulų punkcijos/kiaušialąsčių aspiracijos adatų nukreipėjas. Skirtas naudoti su GE Healthcare E72, E721, E8C, E8CRS, E8CS, IC5-9-D, IC5-9H, MTZ ir MZ davikliais. Tinkamas naudojimui su 16-18G folikulų punkcijos/kiaušialąsčių aspiracijos adatomis. Kanalo ilgis 15,0 cm. Sterilus. CE ženklinimas. Turės būti pateikti pavyzdžiai pabandymui (2 vnt.).</t>
  </si>
  <si>
    <t>Išorinis skersmuo 3,0 mm (± 0,5 mm). Gimdos ertmės gylio matavimo žymėjimas: ne mažiau kaip kas antras skaitmuo. Sterilus įpakavimas, CE ženklinimas. Turės būti pateikti pavyzdžiai pabandymui (2 vnt.).</t>
  </si>
  <si>
    <t xml:space="preserve">Preliminarus kiekis </t>
  </si>
  <si>
    <t>Vieneto įkainis EUR be PVM</t>
  </si>
  <si>
    <t>Kaina Eur su PVM</t>
  </si>
  <si>
    <t>Kaina Eur be PVM</t>
  </si>
  <si>
    <t>PVM suma, EUR</t>
  </si>
  <si>
    <t>Siūloma parametro reikšmė (Failo, dokumento pavadinimas ir puslapio Nr., pažymintis vietą, kurioje yra siūlomus techninius parametrus patvirtinantys dokumentai, nuoroda į gamintojo interneto tinklalapį (jei toks yra), nuoroda turi būti tiksli į konkrečią prekę)</t>
  </si>
  <si>
    <r>
      <t xml:space="preserve">           															
</t>
    </r>
    <r>
      <rPr>
        <sz val="14"/>
        <color theme="1"/>
        <rFont val="Times New Roman"/>
        <family val="1"/>
        <charset val="186"/>
      </rPr>
      <t xml:space="preserve">1. Visoms nurodytoms konkrečioms medžiagoms ir/ar konkretiems prekių pavadinimams taikoma „arba lygiavertis“.                 															
2. Tiekėjas, siūlantis lygiavertę prekę, privalo patikimomis priemonėmis įrodyti, kad siūloma prekė yra lygiavertė ir visiškai atitinka techninėje specifikacijoje keliamus reikalavimus.      															
3.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4.  * Prekių kodas gamintojo kataloge, jeigu gamintojas turi savo prekių katalogą.		</t>
    </r>
    <r>
      <rPr>
        <sz val="12"/>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</si>
</sst>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Calibri"/>
      <family val="2"/>
      <charset val="186"/>
      <scheme val="minor"/>
    </font>
    <font>
      <sz val="12"/>
      <color theme="1"/>
      <name val="Times New Roman"/>
      <family val="1"/>
      <charset val="186"/>
    </font>
    <font>
      <sz val="12"/>
      <name val="Times New Roman"/>
      <family val="1"/>
      <charset val="186"/>
    </font>
    <font>
      <sz val="12"/>
      <color theme="1"/>
      <name val="Calibri"/>
      <family val="2"/>
      <charset val="186"/>
      <scheme val="minor"/>
    </font>
    <font>
      <sz val="12"/>
      <color rgb="FF000000"/>
      <name val="Times New Roman"/>
      <family val="1"/>
      <charset val="186"/>
    </font>
    <font>
      <b/>
      <sz val="12"/>
      <color theme="1"/>
      <name val="Times New Roman"/>
      <family val="1"/>
      <charset val="186"/>
    </font>
    <font>
      <i/>
      <sz val="12"/>
      <color theme="1"/>
      <name val="Times New Roman"/>
      <family val="1"/>
      <charset val="186"/>
    </font>
    <font>
      <b/>
      <sz val="12"/>
      <name val="Times New Roman"/>
      <family val="1"/>
      <charset val="186"/>
    </font>
    <font>
      <sz val="14"/>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1" fillId="2" borderId="0" xfId="0" applyFont="1" applyFill="1"/>
    <xf numFmtId="0" fontId="1" fillId="2" borderId="0" xfId="0" applyFont="1" applyFill="1" applyAlignment="1">
      <alignment vertical="top"/>
    </xf>
    <xf numFmtId="4" fontId="1" fillId="2" borderId="0" xfId="0" applyNumberFormat="1" applyFont="1" applyFill="1" applyAlignment="1">
      <alignment vertical="top"/>
    </xf>
    <xf numFmtId="164" fontId="1" fillId="2" borderId="0" xfId="0" applyNumberFormat="1" applyFont="1" applyFill="1" applyAlignment="1">
      <alignment vertical="top"/>
    </xf>
    <xf numFmtId="1" fontId="1" fillId="2" borderId="0" xfId="0" applyNumberFormat="1" applyFont="1" applyFill="1" applyAlignment="1">
      <alignment vertical="top"/>
    </xf>
    <xf numFmtId="1" fontId="2" fillId="2" borderId="0" xfId="0" applyNumberFormat="1" applyFont="1" applyFill="1" applyAlignment="1">
      <alignment vertical="top"/>
    </xf>
    <xf numFmtId="0" fontId="2" fillId="2" borderId="0" xfId="0" applyFont="1" applyFill="1" applyAlignment="1">
      <alignment vertical="top"/>
    </xf>
    <xf numFmtId="0" fontId="1" fillId="2" borderId="0" xfId="0" applyFont="1" applyFill="1" applyAlignment="1">
      <alignment horizontal="center" vertical="top"/>
    </xf>
    <xf numFmtId="0" fontId="1" fillId="2" borderId="0" xfId="0" applyFont="1" applyFill="1" applyAlignment="1">
      <alignment horizontal="left" vertical="top"/>
    </xf>
    <xf numFmtId="0" fontId="3" fillId="2" borderId="0" xfId="0" applyFont="1" applyFill="1"/>
    <xf numFmtId="0" fontId="1" fillId="2" borderId="0" xfId="0" applyFont="1" applyFill="1" applyAlignment="1">
      <alignment horizontal="center" vertical="center"/>
    </xf>
    <xf numFmtId="4" fontId="1" fillId="2" borderId="0" xfId="0" applyNumberFormat="1" applyFont="1" applyFill="1" applyAlignment="1">
      <alignment horizontal="center" vertical="center"/>
    </xf>
    <xf numFmtId="2" fontId="1"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0" fontId="1" fillId="2" borderId="0" xfId="0" applyFont="1" applyFill="1" applyAlignment="1">
      <alignment vertical="top" wrapText="1"/>
    </xf>
    <xf numFmtId="2" fontId="4" fillId="2" borderId="0" xfId="0" applyNumberFormat="1" applyFont="1" applyFill="1" applyAlignment="1">
      <alignment horizontal="left" vertical="top" wrapText="1"/>
    </xf>
    <xf numFmtId="2" fontId="1" fillId="2" borderId="0" xfId="0" applyNumberFormat="1" applyFont="1" applyFill="1" applyAlignment="1">
      <alignment horizontal="center" vertical="center" wrapText="1"/>
    </xf>
    <xf numFmtId="2" fontId="1" fillId="2" borderId="0" xfId="0" applyNumberFormat="1" applyFont="1" applyFill="1" applyAlignment="1">
      <alignment horizontal="left" vertical="top" wrapText="1"/>
    </xf>
    <xf numFmtId="0" fontId="1" fillId="2" borderId="0" xfId="0" applyFont="1" applyFill="1" applyAlignment="1">
      <alignment horizontal="center" vertical="top" wrapText="1"/>
    </xf>
    <xf numFmtId="2" fontId="4" fillId="2" borderId="0" xfId="0" applyNumberFormat="1" applyFont="1" applyFill="1" applyAlignment="1">
      <alignment horizontal="left" vertical="top"/>
    </xf>
    <xf numFmtId="2" fontId="1" fillId="2" borderId="0" xfId="0" applyNumberFormat="1" applyFont="1" applyFill="1" applyAlignment="1">
      <alignment horizontal="center" vertical="top"/>
    </xf>
    <xf numFmtId="0" fontId="1" fillId="0" borderId="0" xfId="0" applyFont="1" applyAlignment="1">
      <alignment horizontal="center" vertical="top"/>
    </xf>
    <xf numFmtId="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5"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left" vertical="top" wrapText="1"/>
    </xf>
    <xf numFmtId="2" fontId="1" fillId="2" borderId="1" xfId="0" applyNumberFormat="1" applyFont="1" applyFill="1" applyBorder="1" applyAlignment="1">
      <alignment horizontal="center" vertical="top"/>
    </xf>
    <xf numFmtId="0" fontId="1" fillId="2" borderId="1" xfId="0" applyFont="1" applyFill="1" applyBorder="1" applyAlignment="1">
      <alignment horizontal="left" vertical="top"/>
    </xf>
    <xf numFmtId="4" fontId="1" fillId="2" borderId="2" xfId="0" applyNumberFormat="1" applyFont="1" applyFill="1" applyBorder="1" applyAlignment="1">
      <alignment horizontal="center" vertical="center"/>
    </xf>
    <xf numFmtId="2" fontId="1"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2" fontId="6" fillId="2" borderId="1" xfId="0" applyNumberFormat="1" applyFont="1" applyFill="1" applyBorder="1" applyAlignment="1">
      <alignment horizontal="left" vertical="top" wrapText="1"/>
    </xf>
    <xf numFmtId="4" fontId="5" fillId="2" borderId="1" xfId="0" applyNumberFormat="1" applyFont="1" applyFill="1" applyBorder="1" applyAlignment="1">
      <alignment horizontal="center" vertical="center"/>
    </xf>
    <xf numFmtId="4" fontId="5" fillId="2" borderId="2" xfId="0" applyNumberFormat="1" applyFont="1" applyFill="1" applyBorder="1" applyAlignment="1">
      <alignment horizontal="center" vertical="center"/>
    </xf>
    <xf numFmtId="2" fontId="5" fillId="2"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2" fontId="5" fillId="2" borderId="1" xfId="0" applyNumberFormat="1" applyFont="1" applyFill="1" applyBorder="1" applyAlignment="1">
      <alignment vertical="top"/>
    </xf>
    <xf numFmtId="4" fontId="7" fillId="2" borderId="1" xfId="0" applyNumberFormat="1" applyFont="1" applyFill="1" applyBorder="1" applyAlignment="1">
      <alignment horizontal="center" vertical="top" wrapText="1"/>
    </xf>
    <xf numFmtId="4" fontId="7" fillId="2" borderId="2" xfId="0" applyNumberFormat="1" applyFont="1" applyFill="1" applyBorder="1" applyAlignment="1">
      <alignment horizontal="center" vertical="top" wrapText="1"/>
    </xf>
    <xf numFmtId="2" fontId="7" fillId="2" borderId="1" xfId="0" applyNumberFormat="1" applyFont="1" applyFill="1" applyBorder="1" applyAlignment="1">
      <alignment horizontal="center" vertical="top" wrapText="1"/>
    </xf>
    <xf numFmtId="1"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2"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justify" vertical="top" wrapText="1"/>
    </xf>
    <xf numFmtId="0" fontId="1" fillId="2" borderId="0" xfId="0" applyFont="1" applyFill="1" applyAlignment="1">
      <alignment horizontal="center" vertical="top" wrapText="1"/>
    </xf>
    <xf numFmtId="0" fontId="1" fillId="2" borderId="0" xfId="0" applyFont="1" applyFill="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9FE4-62C1-40AC-8957-C92D53DDAD92}">
  <sheetPr>
    <pageSetUpPr fitToPage="1"/>
  </sheetPr>
  <dimension ref="A1:X83"/>
  <sheetViews>
    <sheetView tabSelected="1" zoomScale="70" zoomScaleNormal="70" workbookViewId="0">
      <selection activeCell="L3" sqref="L3"/>
    </sheetView>
  </sheetViews>
  <sheetFormatPr defaultColWidth="20.85546875" defaultRowHeight="15.75" x14ac:dyDescent="0.25"/>
  <cols>
    <col min="1" max="1" width="9.28515625" style="9" customWidth="1"/>
    <col min="2" max="2" width="14" style="8" customWidth="1"/>
    <col min="3" max="3" width="31.28515625" style="2" customWidth="1"/>
    <col min="4" max="4" width="73.7109375" style="2" customWidth="1"/>
    <col min="5" max="5" width="9.42578125" style="7" customWidth="1"/>
    <col min="6" max="6" width="18.28515625" style="6" customWidth="1"/>
    <col min="7" max="8" width="32.5703125" style="2" customWidth="1"/>
    <col min="9" max="9" width="19" style="4" customWidth="1"/>
    <col min="10" max="10" width="7.42578125" style="5" customWidth="1"/>
    <col min="11" max="12" width="15.5703125" style="3" customWidth="1"/>
    <col min="13" max="14" width="19.85546875" style="3" customWidth="1"/>
    <col min="15" max="15" width="26.140625" style="2" customWidth="1"/>
    <col min="16" max="16384" width="20.85546875" style="1"/>
  </cols>
  <sheetData>
    <row r="1" spans="1:15" s="8" customFormat="1" ht="210.75" customHeight="1" x14ac:dyDescent="0.25">
      <c r="A1" s="45" t="s">
        <v>80</v>
      </c>
      <c r="B1" s="43" t="s">
        <v>79</v>
      </c>
      <c r="C1" s="43" t="s">
        <v>78</v>
      </c>
      <c r="D1" s="43" t="s">
        <v>77</v>
      </c>
      <c r="E1" s="43" t="s">
        <v>76</v>
      </c>
      <c r="F1" s="44" t="s">
        <v>109</v>
      </c>
      <c r="G1" s="43" t="s">
        <v>75</v>
      </c>
      <c r="H1" s="43" t="s">
        <v>114</v>
      </c>
      <c r="I1" s="43" t="s">
        <v>110</v>
      </c>
      <c r="J1" s="43" t="s">
        <v>74</v>
      </c>
      <c r="K1" s="41" t="s">
        <v>112</v>
      </c>
      <c r="L1" s="42" t="s">
        <v>113</v>
      </c>
      <c r="M1" s="42" t="s">
        <v>111</v>
      </c>
      <c r="N1" s="42" t="s">
        <v>73</v>
      </c>
      <c r="O1" s="41" t="s">
        <v>72</v>
      </c>
    </row>
    <row r="2" spans="1:15" ht="18.75" customHeight="1" x14ac:dyDescent="0.25">
      <c r="A2" s="31">
        <v>1</v>
      </c>
      <c r="B2" s="30" t="s">
        <v>62</v>
      </c>
      <c r="C2" s="40" t="s">
        <v>71</v>
      </c>
      <c r="D2" s="40"/>
      <c r="E2" s="27"/>
      <c r="F2" s="39">
        <f>SUM(F3:F7)</f>
        <v>1000</v>
      </c>
      <c r="G2" s="38"/>
      <c r="H2" s="38"/>
      <c r="I2" s="38"/>
      <c r="J2" s="38"/>
      <c r="K2" s="36">
        <f>SUM(K3:K7)</f>
        <v>0</v>
      </c>
      <c r="L2" s="37">
        <f>SUM(L3:L7)</f>
        <v>0</v>
      </c>
      <c r="M2" s="37">
        <f>SUM(M3:M7)</f>
        <v>0</v>
      </c>
      <c r="N2" s="37">
        <v>13965</v>
      </c>
      <c r="O2" s="36"/>
    </row>
    <row r="3" spans="1:15" ht="102.75" customHeight="1" x14ac:dyDescent="0.25">
      <c r="A3" s="31" t="s">
        <v>70</v>
      </c>
      <c r="B3" s="30" t="s">
        <v>62</v>
      </c>
      <c r="C3" s="33" t="s">
        <v>68</v>
      </c>
      <c r="D3" s="46" t="s">
        <v>81</v>
      </c>
      <c r="E3" s="27" t="s">
        <v>0</v>
      </c>
      <c r="F3" s="26">
        <v>350</v>
      </c>
      <c r="G3" s="25"/>
      <c r="H3" s="25"/>
      <c r="I3" s="25">
        <v>0</v>
      </c>
      <c r="J3" s="25">
        <v>5</v>
      </c>
      <c r="K3" s="24">
        <f>F3*I3</f>
        <v>0</v>
      </c>
      <c r="L3" s="32">
        <f>K3*0.05</f>
        <v>0</v>
      </c>
      <c r="M3" s="32">
        <f>K3*1.05</f>
        <v>0</v>
      </c>
      <c r="N3" s="32">
        <v>0</v>
      </c>
      <c r="O3" s="24"/>
    </row>
    <row r="4" spans="1:15" ht="102.75" customHeight="1" x14ac:dyDescent="0.25">
      <c r="A4" s="31" t="s">
        <v>69</v>
      </c>
      <c r="B4" s="30" t="s">
        <v>62</v>
      </c>
      <c r="C4" s="33" t="s">
        <v>68</v>
      </c>
      <c r="D4" s="46" t="s">
        <v>82</v>
      </c>
      <c r="E4" s="27" t="s">
        <v>0</v>
      </c>
      <c r="F4" s="26">
        <v>50</v>
      </c>
      <c r="G4" s="25"/>
      <c r="H4" s="25"/>
      <c r="I4" s="25">
        <v>0</v>
      </c>
      <c r="J4" s="25">
        <v>5</v>
      </c>
      <c r="K4" s="24">
        <f>F4*I4</f>
        <v>0</v>
      </c>
      <c r="L4" s="32">
        <f>K4*0.05</f>
        <v>0</v>
      </c>
      <c r="M4" s="32">
        <f>K4*1.05</f>
        <v>0</v>
      </c>
      <c r="N4" s="32">
        <v>0</v>
      </c>
      <c r="O4" s="24"/>
    </row>
    <row r="5" spans="1:15" ht="86.25" customHeight="1" x14ac:dyDescent="0.25">
      <c r="A5" s="31" t="s">
        <v>67</v>
      </c>
      <c r="B5" s="30" t="s">
        <v>62</v>
      </c>
      <c r="C5" s="33" t="s">
        <v>66</v>
      </c>
      <c r="D5" s="33" t="s">
        <v>65</v>
      </c>
      <c r="E5" s="27" t="s">
        <v>0</v>
      </c>
      <c r="F5" s="26">
        <v>400</v>
      </c>
      <c r="G5" s="25"/>
      <c r="H5" s="25"/>
      <c r="I5" s="25">
        <v>0</v>
      </c>
      <c r="J5" s="25">
        <v>5</v>
      </c>
      <c r="K5" s="24">
        <f>F5*I5</f>
        <v>0</v>
      </c>
      <c r="L5" s="32">
        <f t="shared" ref="L5:L7" si="0">K5*0.05</f>
        <v>0</v>
      </c>
      <c r="M5" s="32">
        <f>K5*1.05</f>
        <v>0</v>
      </c>
      <c r="N5" s="32">
        <v>0</v>
      </c>
      <c r="O5" s="24"/>
    </row>
    <row r="6" spans="1:15" ht="97.5" customHeight="1" x14ac:dyDescent="0.25">
      <c r="A6" s="31" t="s">
        <v>64</v>
      </c>
      <c r="B6" s="30" t="s">
        <v>62</v>
      </c>
      <c r="C6" s="33" t="s">
        <v>61</v>
      </c>
      <c r="D6" s="46" t="s">
        <v>83</v>
      </c>
      <c r="E6" s="27" t="s">
        <v>0</v>
      </c>
      <c r="F6" s="26">
        <v>100</v>
      </c>
      <c r="G6" s="25"/>
      <c r="H6" s="25"/>
      <c r="I6" s="25">
        <v>0</v>
      </c>
      <c r="J6" s="25">
        <v>5</v>
      </c>
      <c r="K6" s="24">
        <f>F6*I6</f>
        <v>0</v>
      </c>
      <c r="L6" s="32">
        <f t="shared" si="0"/>
        <v>0</v>
      </c>
      <c r="M6" s="32">
        <f>K6*1.05</f>
        <v>0</v>
      </c>
      <c r="N6" s="32">
        <v>0</v>
      </c>
      <c r="O6" s="24"/>
    </row>
    <row r="7" spans="1:15" ht="96.75" customHeight="1" x14ac:dyDescent="0.25">
      <c r="A7" s="31" t="s">
        <v>63</v>
      </c>
      <c r="B7" s="30" t="s">
        <v>62</v>
      </c>
      <c r="C7" s="33" t="s">
        <v>61</v>
      </c>
      <c r="D7" s="46" t="s">
        <v>84</v>
      </c>
      <c r="E7" s="27" t="s">
        <v>0</v>
      </c>
      <c r="F7" s="26">
        <v>100</v>
      </c>
      <c r="G7" s="25"/>
      <c r="H7" s="25"/>
      <c r="I7" s="25">
        <v>0</v>
      </c>
      <c r="J7" s="25">
        <v>5</v>
      </c>
      <c r="K7" s="24">
        <f>F7*I7</f>
        <v>0</v>
      </c>
      <c r="L7" s="32">
        <f t="shared" si="0"/>
        <v>0</v>
      </c>
      <c r="M7" s="32">
        <f>K7*1.05</f>
        <v>0</v>
      </c>
      <c r="N7" s="32">
        <v>0</v>
      </c>
      <c r="O7" s="24"/>
    </row>
    <row r="8" spans="1:15" ht="128.25" customHeight="1" x14ac:dyDescent="0.25">
      <c r="A8" s="31">
        <v>2</v>
      </c>
      <c r="B8" s="30" t="s">
        <v>8</v>
      </c>
      <c r="C8" s="33" t="s">
        <v>60</v>
      </c>
      <c r="D8" s="46" t="s">
        <v>85</v>
      </c>
      <c r="E8" s="27" t="s">
        <v>0</v>
      </c>
      <c r="F8" s="26">
        <v>240</v>
      </c>
      <c r="G8" s="25"/>
      <c r="H8" s="25"/>
      <c r="I8" s="25">
        <v>0</v>
      </c>
      <c r="J8" s="25">
        <v>21</v>
      </c>
      <c r="K8" s="24">
        <f t="shared" ref="K8:K44" si="1">F8*I8</f>
        <v>0</v>
      </c>
      <c r="L8" s="32">
        <f t="shared" ref="L8" si="2">K8*0.21</f>
        <v>0</v>
      </c>
      <c r="M8" s="32">
        <f t="shared" ref="M8:M13" si="3">K8*1.21</f>
        <v>0</v>
      </c>
      <c r="N8" s="32">
        <v>3775.2</v>
      </c>
      <c r="O8" s="24"/>
    </row>
    <row r="9" spans="1:15" ht="173.25" customHeight="1" x14ac:dyDescent="0.25">
      <c r="A9" s="31">
        <v>3</v>
      </c>
      <c r="B9" s="30" t="s">
        <v>8</v>
      </c>
      <c r="C9" s="33" t="s">
        <v>59</v>
      </c>
      <c r="D9" s="47" t="s">
        <v>86</v>
      </c>
      <c r="E9" s="27" t="s">
        <v>43</v>
      </c>
      <c r="F9" s="26">
        <v>500</v>
      </c>
      <c r="G9" s="25"/>
      <c r="H9" s="25"/>
      <c r="I9" s="25">
        <v>0</v>
      </c>
      <c r="J9" s="25">
        <v>21</v>
      </c>
      <c r="K9" s="24">
        <f t="shared" si="1"/>
        <v>0</v>
      </c>
      <c r="L9" s="32">
        <f t="shared" ref="L9" si="4">K9*0.21</f>
        <v>0</v>
      </c>
      <c r="M9" s="32">
        <f t="shared" si="3"/>
        <v>0</v>
      </c>
      <c r="N9" s="32">
        <v>9619.5</v>
      </c>
      <c r="O9" s="24"/>
    </row>
    <row r="10" spans="1:15" ht="132" customHeight="1" x14ac:dyDescent="0.25">
      <c r="A10" s="31">
        <v>4</v>
      </c>
      <c r="B10" s="30" t="s">
        <v>8</v>
      </c>
      <c r="C10" s="33" t="s">
        <v>58</v>
      </c>
      <c r="D10" s="46" t="s">
        <v>87</v>
      </c>
      <c r="E10" s="27" t="s">
        <v>43</v>
      </c>
      <c r="F10" s="26">
        <v>50</v>
      </c>
      <c r="G10" s="25"/>
      <c r="H10" s="25"/>
      <c r="I10" s="25">
        <v>0</v>
      </c>
      <c r="J10" s="25">
        <v>21</v>
      </c>
      <c r="K10" s="24">
        <f t="shared" si="1"/>
        <v>0</v>
      </c>
      <c r="L10" s="32">
        <f t="shared" ref="L10:L13" si="5">K10*0.21</f>
        <v>0</v>
      </c>
      <c r="M10" s="32">
        <f t="shared" si="3"/>
        <v>0</v>
      </c>
      <c r="N10" s="32">
        <v>1119.25</v>
      </c>
      <c r="O10" s="24"/>
    </row>
    <row r="11" spans="1:15" ht="47.25" customHeight="1" x14ac:dyDescent="0.25">
      <c r="A11" s="31">
        <v>5</v>
      </c>
      <c r="B11" s="30" t="s">
        <v>8</v>
      </c>
      <c r="C11" s="33" t="s">
        <v>57</v>
      </c>
      <c r="D11" s="33" t="s">
        <v>56</v>
      </c>
      <c r="E11" s="27" t="s">
        <v>43</v>
      </c>
      <c r="F11" s="26">
        <v>2</v>
      </c>
      <c r="G11" s="25"/>
      <c r="H11" s="25"/>
      <c r="I11" s="25">
        <v>0</v>
      </c>
      <c r="J11" s="25">
        <v>21</v>
      </c>
      <c r="K11" s="24">
        <f t="shared" si="1"/>
        <v>0</v>
      </c>
      <c r="L11" s="32">
        <f t="shared" si="5"/>
        <v>0</v>
      </c>
      <c r="M11" s="32">
        <f t="shared" si="3"/>
        <v>0</v>
      </c>
      <c r="N11" s="32">
        <v>641.29999999999995</v>
      </c>
      <c r="O11" s="24"/>
    </row>
    <row r="12" spans="1:15" ht="54.75" customHeight="1" x14ac:dyDescent="0.25">
      <c r="A12" s="31">
        <v>6</v>
      </c>
      <c r="B12" s="30" t="s">
        <v>8</v>
      </c>
      <c r="C12" s="33" t="s">
        <v>55</v>
      </c>
      <c r="D12" s="33" t="s">
        <v>54</v>
      </c>
      <c r="E12" s="27" t="s">
        <v>43</v>
      </c>
      <c r="F12" s="26">
        <v>300</v>
      </c>
      <c r="G12" s="25"/>
      <c r="H12" s="25"/>
      <c r="I12" s="25">
        <v>0</v>
      </c>
      <c r="J12" s="25">
        <v>21</v>
      </c>
      <c r="K12" s="24">
        <f t="shared" si="1"/>
        <v>0</v>
      </c>
      <c r="L12" s="32">
        <f t="shared" si="5"/>
        <v>0</v>
      </c>
      <c r="M12" s="32">
        <f t="shared" si="3"/>
        <v>0</v>
      </c>
      <c r="N12" s="32">
        <v>145.19999999999999</v>
      </c>
      <c r="O12" s="24"/>
    </row>
    <row r="13" spans="1:15" ht="45" customHeight="1" x14ac:dyDescent="0.25">
      <c r="A13" s="31">
        <v>7</v>
      </c>
      <c r="B13" s="30" t="s">
        <v>8</v>
      </c>
      <c r="C13" s="33" t="s">
        <v>53</v>
      </c>
      <c r="D13" s="33" t="s">
        <v>52</v>
      </c>
      <c r="E13" s="27" t="s">
        <v>43</v>
      </c>
      <c r="F13" s="26">
        <v>1</v>
      </c>
      <c r="G13" s="25"/>
      <c r="H13" s="25"/>
      <c r="I13" s="25">
        <v>0</v>
      </c>
      <c r="J13" s="25">
        <v>21</v>
      </c>
      <c r="K13" s="24">
        <f t="shared" si="1"/>
        <v>0</v>
      </c>
      <c r="L13" s="32">
        <f t="shared" si="5"/>
        <v>0</v>
      </c>
      <c r="M13" s="32">
        <f t="shared" si="3"/>
        <v>0</v>
      </c>
      <c r="N13" s="32">
        <v>217.79999999999998</v>
      </c>
      <c r="O13" s="24"/>
    </row>
    <row r="14" spans="1:15" ht="60" customHeight="1" x14ac:dyDescent="0.25">
      <c r="A14" s="31">
        <v>8</v>
      </c>
      <c r="B14" s="30" t="s">
        <v>8</v>
      </c>
      <c r="C14" s="33" t="s">
        <v>51</v>
      </c>
      <c r="D14" s="33" t="s">
        <v>50</v>
      </c>
      <c r="E14" s="27" t="s">
        <v>47</v>
      </c>
      <c r="F14" s="26">
        <v>100</v>
      </c>
      <c r="G14" s="25"/>
      <c r="H14" s="25"/>
      <c r="I14" s="25">
        <v>0</v>
      </c>
      <c r="J14" s="25">
        <v>5</v>
      </c>
      <c r="K14" s="24">
        <f t="shared" si="1"/>
        <v>0</v>
      </c>
      <c r="L14" s="32">
        <f t="shared" ref="L14:L16" si="6">K14*0.05</f>
        <v>0</v>
      </c>
      <c r="M14" s="32">
        <f>K14*1.05</f>
        <v>0</v>
      </c>
      <c r="N14" s="32">
        <v>1.05</v>
      </c>
      <c r="O14" s="24"/>
    </row>
    <row r="15" spans="1:15" ht="63" customHeight="1" x14ac:dyDescent="0.25">
      <c r="A15" s="31">
        <v>9</v>
      </c>
      <c r="B15" s="30" t="s">
        <v>8</v>
      </c>
      <c r="C15" s="33" t="s">
        <v>49</v>
      </c>
      <c r="D15" s="33" t="s">
        <v>48</v>
      </c>
      <c r="E15" s="27" t="s">
        <v>47</v>
      </c>
      <c r="F15" s="26">
        <v>500</v>
      </c>
      <c r="G15" s="25"/>
      <c r="H15" s="25"/>
      <c r="I15" s="25">
        <v>0</v>
      </c>
      <c r="J15" s="25">
        <v>5</v>
      </c>
      <c r="K15" s="24">
        <f t="shared" si="1"/>
        <v>0</v>
      </c>
      <c r="L15" s="32">
        <f t="shared" si="6"/>
        <v>0</v>
      </c>
      <c r="M15" s="32">
        <f>K15*1.05</f>
        <v>0</v>
      </c>
      <c r="N15" s="32">
        <v>5.25</v>
      </c>
      <c r="O15" s="24"/>
    </row>
    <row r="16" spans="1:15" ht="96.75" customHeight="1" x14ac:dyDescent="0.25">
      <c r="A16" s="31">
        <v>10</v>
      </c>
      <c r="B16" s="30" t="s">
        <v>8</v>
      </c>
      <c r="C16" s="33" t="s">
        <v>46</v>
      </c>
      <c r="D16" s="46" t="s">
        <v>88</v>
      </c>
      <c r="E16" s="27" t="s">
        <v>0</v>
      </c>
      <c r="F16" s="26">
        <v>500</v>
      </c>
      <c r="G16" s="25"/>
      <c r="H16" s="25"/>
      <c r="I16" s="25">
        <v>0</v>
      </c>
      <c r="J16" s="25">
        <v>5</v>
      </c>
      <c r="K16" s="24">
        <f t="shared" si="1"/>
        <v>0</v>
      </c>
      <c r="L16" s="32">
        <f t="shared" si="6"/>
        <v>0</v>
      </c>
      <c r="M16" s="32">
        <f>K16*1.05</f>
        <v>0</v>
      </c>
      <c r="N16" s="32">
        <v>2142</v>
      </c>
      <c r="O16" s="24"/>
    </row>
    <row r="17" spans="1:15" ht="59.25" customHeight="1" x14ac:dyDescent="0.25">
      <c r="A17" s="31">
        <v>11</v>
      </c>
      <c r="B17" s="30" t="s">
        <v>8</v>
      </c>
      <c r="C17" s="33" t="s">
        <v>45</v>
      </c>
      <c r="D17" s="33" t="s">
        <v>44</v>
      </c>
      <c r="E17" s="27" t="s">
        <v>43</v>
      </c>
      <c r="F17" s="26">
        <v>110</v>
      </c>
      <c r="G17" s="25"/>
      <c r="H17" s="25"/>
      <c r="I17" s="25">
        <v>0</v>
      </c>
      <c r="J17" s="25">
        <v>21</v>
      </c>
      <c r="K17" s="24">
        <f t="shared" si="1"/>
        <v>0</v>
      </c>
      <c r="L17" s="32">
        <f t="shared" ref="L17:L25" si="7">K17*0.21</f>
        <v>0</v>
      </c>
      <c r="M17" s="32">
        <f t="shared" ref="M17:M25" si="8">K17*1.21</f>
        <v>0</v>
      </c>
      <c r="N17" s="32">
        <v>139.755</v>
      </c>
      <c r="O17" s="24"/>
    </row>
    <row r="18" spans="1:15" ht="118.5" customHeight="1" x14ac:dyDescent="0.25">
      <c r="A18" s="31">
        <v>12</v>
      </c>
      <c r="B18" s="30" t="s">
        <v>41</v>
      </c>
      <c r="C18" s="33" t="s">
        <v>42</v>
      </c>
      <c r="D18" s="46" t="s">
        <v>89</v>
      </c>
      <c r="E18" s="27" t="s">
        <v>0</v>
      </c>
      <c r="F18" s="26">
        <v>5000</v>
      </c>
      <c r="G18" s="25"/>
      <c r="H18" s="25"/>
      <c r="I18" s="25">
        <v>0</v>
      </c>
      <c r="J18" s="25">
        <v>21</v>
      </c>
      <c r="K18" s="24">
        <f t="shared" si="1"/>
        <v>0</v>
      </c>
      <c r="L18" s="32">
        <f t="shared" si="7"/>
        <v>0</v>
      </c>
      <c r="M18" s="32">
        <f t="shared" si="8"/>
        <v>0</v>
      </c>
      <c r="N18" s="32">
        <v>363</v>
      </c>
      <c r="O18" s="24"/>
    </row>
    <row r="19" spans="1:15" ht="114" customHeight="1" x14ac:dyDescent="0.25">
      <c r="A19" s="31">
        <v>13</v>
      </c>
      <c r="B19" s="30" t="s">
        <v>41</v>
      </c>
      <c r="C19" s="33" t="s">
        <v>40</v>
      </c>
      <c r="D19" s="46" t="s">
        <v>90</v>
      </c>
      <c r="E19" s="27" t="s">
        <v>0</v>
      </c>
      <c r="F19" s="26">
        <v>6000</v>
      </c>
      <c r="G19" s="25"/>
      <c r="H19" s="25"/>
      <c r="I19" s="25">
        <v>0</v>
      </c>
      <c r="J19" s="25">
        <v>21</v>
      </c>
      <c r="K19" s="24">
        <f t="shared" si="1"/>
        <v>0</v>
      </c>
      <c r="L19" s="32">
        <f t="shared" si="7"/>
        <v>0</v>
      </c>
      <c r="M19" s="32">
        <f t="shared" si="8"/>
        <v>0</v>
      </c>
      <c r="N19" s="32">
        <v>435.59999999999997</v>
      </c>
      <c r="O19" s="24"/>
    </row>
    <row r="20" spans="1:15" ht="103.5" customHeight="1" x14ac:dyDescent="0.25">
      <c r="A20" s="31">
        <v>14</v>
      </c>
      <c r="B20" s="30" t="s">
        <v>39</v>
      </c>
      <c r="C20" s="35" t="s">
        <v>38</v>
      </c>
      <c r="D20" s="33" t="s">
        <v>37</v>
      </c>
      <c r="E20" s="27" t="s">
        <v>0</v>
      </c>
      <c r="F20" s="26">
        <v>1</v>
      </c>
      <c r="G20" s="25"/>
      <c r="H20" s="25"/>
      <c r="I20" s="25">
        <v>0</v>
      </c>
      <c r="J20" s="25">
        <v>21</v>
      </c>
      <c r="K20" s="24">
        <f t="shared" si="1"/>
        <v>0</v>
      </c>
      <c r="L20" s="32">
        <f t="shared" si="7"/>
        <v>0</v>
      </c>
      <c r="M20" s="32">
        <f t="shared" si="8"/>
        <v>0</v>
      </c>
      <c r="N20" s="32">
        <v>598.94999999999993</v>
      </c>
      <c r="O20" s="24"/>
    </row>
    <row r="21" spans="1:15" ht="56.25" customHeight="1" x14ac:dyDescent="0.25">
      <c r="A21" s="31">
        <v>15</v>
      </c>
      <c r="B21" s="30" t="s">
        <v>36</v>
      </c>
      <c r="C21" s="33" t="s">
        <v>35</v>
      </c>
      <c r="D21" s="33" t="s">
        <v>34</v>
      </c>
      <c r="E21" s="27" t="s">
        <v>0</v>
      </c>
      <c r="F21" s="26">
        <v>1</v>
      </c>
      <c r="G21" s="25"/>
      <c r="H21" s="25"/>
      <c r="I21" s="25">
        <v>0</v>
      </c>
      <c r="J21" s="25">
        <v>21</v>
      </c>
      <c r="K21" s="24">
        <f t="shared" si="1"/>
        <v>0</v>
      </c>
      <c r="L21" s="32">
        <f t="shared" si="7"/>
        <v>0</v>
      </c>
      <c r="M21" s="32">
        <f t="shared" si="8"/>
        <v>0</v>
      </c>
      <c r="N21" s="32">
        <v>199.65</v>
      </c>
      <c r="O21" s="24"/>
    </row>
    <row r="22" spans="1:15" ht="98.25" customHeight="1" x14ac:dyDescent="0.25">
      <c r="A22" s="31">
        <v>16</v>
      </c>
      <c r="B22" s="30" t="s">
        <v>8</v>
      </c>
      <c r="C22" s="33" t="s">
        <v>33</v>
      </c>
      <c r="D22" s="46" t="s">
        <v>91</v>
      </c>
      <c r="E22" s="27" t="s">
        <v>28</v>
      </c>
      <c r="F22" s="26">
        <v>35</v>
      </c>
      <c r="G22" s="25"/>
      <c r="H22" s="25"/>
      <c r="I22" s="25">
        <v>0</v>
      </c>
      <c r="J22" s="25">
        <v>21</v>
      </c>
      <c r="K22" s="24">
        <f t="shared" si="1"/>
        <v>0</v>
      </c>
      <c r="L22" s="32">
        <f t="shared" si="7"/>
        <v>0</v>
      </c>
      <c r="M22" s="32">
        <f t="shared" si="8"/>
        <v>0</v>
      </c>
      <c r="N22" s="32">
        <v>2569.0583333328377</v>
      </c>
      <c r="O22" s="24"/>
    </row>
    <row r="23" spans="1:15" ht="68.25" customHeight="1" x14ac:dyDescent="0.25">
      <c r="A23" s="31">
        <v>17</v>
      </c>
      <c r="B23" s="30" t="s">
        <v>8</v>
      </c>
      <c r="C23" s="33" t="s">
        <v>32</v>
      </c>
      <c r="D23" s="34" t="s">
        <v>31</v>
      </c>
      <c r="E23" s="27" t="s">
        <v>0</v>
      </c>
      <c r="F23" s="26">
        <v>1000</v>
      </c>
      <c r="G23" s="25"/>
      <c r="H23" s="25"/>
      <c r="I23" s="25">
        <v>0</v>
      </c>
      <c r="J23" s="25">
        <v>21</v>
      </c>
      <c r="K23" s="24">
        <f t="shared" si="1"/>
        <v>0</v>
      </c>
      <c r="L23" s="32">
        <f t="shared" si="7"/>
        <v>0</v>
      </c>
      <c r="M23" s="32">
        <f t="shared" si="8"/>
        <v>0</v>
      </c>
      <c r="N23" s="32">
        <v>2516.7999999999997</v>
      </c>
      <c r="O23" s="24"/>
    </row>
    <row r="24" spans="1:15" ht="66" customHeight="1" x14ac:dyDescent="0.25">
      <c r="A24" s="31">
        <v>18</v>
      </c>
      <c r="B24" s="30" t="s">
        <v>8</v>
      </c>
      <c r="C24" s="33" t="s">
        <v>30</v>
      </c>
      <c r="D24" s="34" t="s">
        <v>29</v>
      </c>
      <c r="E24" s="27" t="s">
        <v>28</v>
      </c>
      <c r="F24" s="26">
        <v>5</v>
      </c>
      <c r="G24" s="25"/>
      <c r="H24" s="25"/>
      <c r="I24" s="25">
        <v>0</v>
      </c>
      <c r="J24" s="25">
        <v>21</v>
      </c>
      <c r="K24" s="24">
        <f t="shared" si="1"/>
        <v>0</v>
      </c>
      <c r="L24" s="32">
        <f t="shared" si="7"/>
        <v>0</v>
      </c>
      <c r="M24" s="32">
        <f t="shared" si="8"/>
        <v>0</v>
      </c>
      <c r="N24" s="32">
        <v>477.95</v>
      </c>
      <c r="O24" s="24"/>
    </row>
    <row r="25" spans="1:15" ht="57" customHeight="1" x14ac:dyDescent="0.25">
      <c r="A25" s="31">
        <v>19</v>
      </c>
      <c r="B25" s="30" t="s">
        <v>8</v>
      </c>
      <c r="C25" s="33" t="s">
        <v>27</v>
      </c>
      <c r="D25" s="33" t="s">
        <v>26</v>
      </c>
      <c r="E25" s="27" t="s">
        <v>25</v>
      </c>
      <c r="F25" s="26">
        <v>10</v>
      </c>
      <c r="G25" s="25"/>
      <c r="H25" s="25"/>
      <c r="I25" s="25">
        <v>0</v>
      </c>
      <c r="J25" s="25">
        <v>21</v>
      </c>
      <c r="K25" s="24">
        <f t="shared" si="1"/>
        <v>0</v>
      </c>
      <c r="L25" s="32">
        <f t="shared" si="7"/>
        <v>0</v>
      </c>
      <c r="M25" s="32">
        <f t="shared" si="8"/>
        <v>0</v>
      </c>
      <c r="N25" s="32">
        <v>314.59999999999997</v>
      </c>
      <c r="O25" s="24"/>
    </row>
    <row r="26" spans="1:15" ht="134.25" customHeight="1" x14ac:dyDescent="0.25">
      <c r="A26" s="31">
        <v>20</v>
      </c>
      <c r="B26" s="30" t="s">
        <v>3</v>
      </c>
      <c r="C26" s="33" t="s">
        <v>24</v>
      </c>
      <c r="D26" s="46" t="s">
        <v>92</v>
      </c>
      <c r="E26" s="27" t="s">
        <v>0</v>
      </c>
      <c r="F26" s="26">
        <v>200</v>
      </c>
      <c r="G26" s="25"/>
      <c r="H26" s="25"/>
      <c r="I26" s="25">
        <v>0</v>
      </c>
      <c r="J26" s="25">
        <v>5</v>
      </c>
      <c r="K26" s="24">
        <f t="shared" si="1"/>
        <v>0</v>
      </c>
      <c r="L26" s="32">
        <f t="shared" ref="L26:L44" si="9">K26*0.05</f>
        <v>0</v>
      </c>
      <c r="M26" s="32">
        <f t="shared" ref="M26:M44" si="10">K26*1.05</f>
        <v>0</v>
      </c>
      <c r="N26" s="32">
        <v>5250</v>
      </c>
      <c r="O26" s="24"/>
    </row>
    <row r="27" spans="1:15" ht="169.5" customHeight="1" x14ac:dyDescent="0.25">
      <c r="A27" s="31">
        <v>21</v>
      </c>
      <c r="B27" s="30" t="s">
        <v>3</v>
      </c>
      <c r="C27" s="33" t="s">
        <v>23</v>
      </c>
      <c r="D27" s="46" t="s">
        <v>93</v>
      </c>
      <c r="E27" s="27" t="s">
        <v>0</v>
      </c>
      <c r="F27" s="26">
        <v>1200</v>
      </c>
      <c r="G27" s="25"/>
      <c r="H27" s="25"/>
      <c r="I27" s="25">
        <v>0</v>
      </c>
      <c r="J27" s="25">
        <v>5</v>
      </c>
      <c r="K27" s="24">
        <f t="shared" si="1"/>
        <v>0</v>
      </c>
      <c r="L27" s="32">
        <f t="shared" si="9"/>
        <v>0</v>
      </c>
      <c r="M27" s="32">
        <f t="shared" si="10"/>
        <v>0</v>
      </c>
      <c r="N27" s="32">
        <v>50400</v>
      </c>
      <c r="O27" s="24"/>
    </row>
    <row r="28" spans="1:15" ht="152.25" customHeight="1" x14ac:dyDescent="0.25">
      <c r="A28" s="31">
        <v>22</v>
      </c>
      <c r="B28" s="30" t="s">
        <v>3</v>
      </c>
      <c r="C28" s="33" t="s">
        <v>22</v>
      </c>
      <c r="D28" s="46" t="s">
        <v>94</v>
      </c>
      <c r="E28" s="27" t="s">
        <v>0</v>
      </c>
      <c r="F28" s="26">
        <v>200</v>
      </c>
      <c r="G28" s="25"/>
      <c r="H28" s="25"/>
      <c r="I28" s="25">
        <v>0</v>
      </c>
      <c r="J28" s="25">
        <v>5</v>
      </c>
      <c r="K28" s="24">
        <f t="shared" si="1"/>
        <v>0</v>
      </c>
      <c r="L28" s="32">
        <f t="shared" si="9"/>
        <v>0</v>
      </c>
      <c r="M28" s="32">
        <f t="shared" si="10"/>
        <v>0</v>
      </c>
      <c r="N28" s="32">
        <v>10500</v>
      </c>
      <c r="O28" s="24"/>
    </row>
    <row r="29" spans="1:15" ht="123.75" customHeight="1" x14ac:dyDescent="0.25">
      <c r="A29" s="31">
        <v>23</v>
      </c>
      <c r="B29" s="30" t="s">
        <v>13</v>
      </c>
      <c r="C29" s="33" t="s">
        <v>21</v>
      </c>
      <c r="D29" s="46" t="s">
        <v>95</v>
      </c>
      <c r="E29" s="27" t="s">
        <v>0</v>
      </c>
      <c r="F29" s="26">
        <v>1000</v>
      </c>
      <c r="G29" s="25"/>
      <c r="H29" s="25"/>
      <c r="I29" s="25">
        <v>0</v>
      </c>
      <c r="J29" s="25">
        <v>5</v>
      </c>
      <c r="K29" s="24">
        <f t="shared" si="1"/>
        <v>0</v>
      </c>
      <c r="L29" s="32">
        <f t="shared" si="9"/>
        <v>0</v>
      </c>
      <c r="M29" s="32">
        <f t="shared" si="10"/>
        <v>0</v>
      </c>
      <c r="N29" s="32">
        <v>15750</v>
      </c>
      <c r="O29" s="24"/>
    </row>
    <row r="30" spans="1:15" ht="132.75" customHeight="1" x14ac:dyDescent="0.25">
      <c r="A30" s="31">
        <v>24</v>
      </c>
      <c r="B30" s="30" t="s">
        <v>13</v>
      </c>
      <c r="C30" s="33" t="s">
        <v>20</v>
      </c>
      <c r="D30" s="46" t="s">
        <v>96</v>
      </c>
      <c r="E30" s="27" t="s">
        <v>0</v>
      </c>
      <c r="F30" s="26">
        <v>2000</v>
      </c>
      <c r="G30" s="25"/>
      <c r="H30" s="25"/>
      <c r="I30" s="25">
        <v>0</v>
      </c>
      <c r="J30" s="25">
        <v>5</v>
      </c>
      <c r="K30" s="24">
        <f t="shared" si="1"/>
        <v>0</v>
      </c>
      <c r="L30" s="32">
        <f t="shared" si="9"/>
        <v>0</v>
      </c>
      <c r="M30" s="32">
        <f t="shared" si="10"/>
        <v>0</v>
      </c>
      <c r="N30" s="32">
        <v>73500</v>
      </c>
      <c r="O30" s="24"/>
    </row>
    <row r="31" spans="1:15" ht="133.5" customHeight="1" x14ac:dyDescent="0.25">
      <c r="A31" s="31">
        <v>25</v>
      </c>
      <c r="B31" s="30" t="s">
        <v>13</v>
      </c>
      <c r="C31" s="33" t="s">
        <v>19</v>
      </c>
      <c r="D31" s="46" t="s">
        <v>97</v>
      </c>
      <c r="E31" s="27" t="s">
        <v>0</v>
      </c>
      <c r="F31" s="26">
        <v>500</v>
      </c>
      <c r="G31" s="25"/>
      <c r="H31" s="25"/>
      <c r="I31" s="25">
        <v>0</v>
      </c>
      <c r="J31" s="25">
        <v>5</v>
      </c>
      <c r="K31" s="24">
        <f t="shared" si="1"/>
        <v>0</v>
      </c>
      <c r="L31" s="32">
        <f t="shared" si="9"/>
        <v>0</v>
      </c>
      <c r="M31" s="32">
        <f t="shared" si="10"/>
        <v>0</v>
      </c>
      <c r="N31" s="32">
        <v>15750</v>
      </c>
      <c r="O31" s="24"/>
    </row>
    <row r="32" spans="1:15" ht="70.5" customHeight="1" x14ac:dyDescent="0.25">
      <c r="A32" s="31">
        <v>26</v>
      </c>
      <c r="B32" s="30" t="s">
        <v>13</v>
      </c>
      <c r="C32" s="33" t="s">
        <v>18</v>
      </c>
      <c r="D32" s="46" t="s">
        <v>98</v>
      </c>
      <c r="E32" s="27" t="s">
        <v>0</v>
      </c>
      <c r="F32" s="26">
        <v>400</v>
      </c>
      <c r="G32" s="25"/>
      <c r="H32" s="25"/>
      <c r="I32" s="25">
        <v>0</v>
      </c>
      <c r="J32" s="25">
        <v>5</v>
      </c>
      <c r="K32" s="24">
        <f t="shared" si="1"/>
        <v>0</v>
      </c>
      <c r="L32" s="32">
        <f t="shared" si="9"/>
        <v>0</v>
      </c>
      <c r="M32" s="32">
        <f t="shared" si="10"/>
        <v>0</v>
      </c>
      <c r="N32" s="32">
        <v>3360</v>
      </c>
      <c r="O32" s="24"/>
    </row>
    <row r="33" spans="1:15" ht="101.25" customHeight="1" x14ac:dyDescent="0.25">
      <c r="A33" s="31">
        <v>27</v>
      </c>
      <c r="B33" s="30" t="s">
        <v>13</v>
      </c>
      <c r="C33" s="33" t="s">
        <v>17</v>
      </c>
      <c r="D33" s="46" t="s">
        <v>99</v>
      </c>
      <c r="E33" s="27" t="s">
        <v>0</v>
      </c>
      <c r="F33" s="26">
        <v>400</v>
      </c>
      <c r="G33" s="25"/>
      <c r="H33" s="25"/>
      <c r="I33" s="25">
        <v>0</v>
      </c>
      <c r="J33" s="25">
        <v>5</v>
      </c>
      <c r="K33" s="24">
        <f t="shared" si="1"/>
        <v>0</v>
      </c>
      <c r="L33" s="32">
        <f t="shared" si="9"/>
        <v>0</v>
      </c>
      <c r="M33" s="32">
        <f t="shared" si="10"/>
        <v>0</v>
      </c>
      <c r="N33" s="32">
        <v>6300</v>
      </c>
      <c r="O33" s="24"/>
    </row>
    <row r="34" spans="1:15" ht="37.5" customHeight="1" x14ac:dyDescent="0.25">
      <c r="A34" s="31">
        <v>28</v>
      </c>
      <c r="B34" s="30" t="s">
        <v>8</v>
      </c>
      <c r="C34" s="33" t="s">
        <v>16</v>
      </c>
      <c r="D34" s="46" t="s">
        <v>100</v>
      </c>
      <c r="E34" s="27" t="s">
        <v>0</v>
      </c>
      <c r="F34" s="26">
        <v>20000</v>
      </c>
      <c r="G34" s="25"/>
      <c r="H34" s="25"/>
      <c r="I34" s="25">
        <v>0</v>
      </c>
      <c r="J34" s="25">
        <v>5</v>
      </c>
      <c r="K34" s="24">
        <f t="shared" si="1"/>
        <v>0</v>
      </c>
      <c r="L34" s="32">
        <f t="shared" si="9"/>
        <v>0</v>
      </c>
      <c r="M34" s="32">
        <f t="shared" si="10"/>
        <v>0</v>
      </c>
      <c r="N34" s="32">
        <v>2100</v>
      </c>
      <c r="O34" s="24"/>
    </row>
    <row r="35" spans="1:15" ht="54.75" customHeight="1" x14ac:dyDescent="0.25">
      <c r="A35" s="31">
        <v>29</v>
      </c>
      <c r="B35" s="30" t="s">
        <v>8</v>
      </c>
      <c r="C35" s="33" t="s">
        <v>15</v>
      </c>
      <c r="D35" s="46" t="s">
        <v>101</v>
      </c>
      <c r="E35" s="27" t="s">
        <v>0</v>
      </c>
      <c r="F35" s="26">
        <v>10000</v>
      </c>
      <c r="G35" s="25"/>
      <c r="H35" s="25"/>
      <c r="I35" s="25">
        <v>0</v>
      </c>
      <c r="J35" s="25">
        <v>5</v>
      </c>
      <c r="K35" s="24">
        <f t="shared" si="1"/>
        <v>0</v>
      </c>
      <c r="L35" s="32">
        <f t="shared" si="9"/>
        <v>0</v>
      </c>
      <c r="M35" s="32">
        <f t="shared" si="10"/>
        <v>0</v>
      </c>
      <c r="N35" s="32">
        <v>3150</v>
      </c>
      <c r="O35" s="24"/>
    </row>
    <row r="36" spans="1:15" ht="54.75" customHeight="1" x14ac:dyDescent="0.25">
      <c r="A36" s="31">
        <v>30</v>
      </c>
      <c r="B36" s="30" t="s">
        <v>8</v>
      </c>
      <c r="C36" s="33" t="s">
        <v>14</v>
      </c>
      <c r="D36" s="46" t="s">
        <v>108</v>
      </c>
      <c r="E36" s="27" t="s">
        <v>0</v>
      </c>
      <c r="F36" s="26">
        <v>3000</v>
      </c>
      <c r="G36" s="25"/>
      <c r="H36" s="25"/>
      <c r="I36" s="25">
        <v>0</v>
      </c>
      <c r="J36" s="25">
        <v>5</v>
      </c>
      <c r="K36" s="24">
        <f t="shared" si="1"/>
        <v>0</v>
      </c>
      <c r="L36" s="32">
        <f t="shared" si="9"/>
        <v>0</v>
      </c>
      <c r="M36" s="32">
        <f t="shared" si="10"/>
        <v>0</v>
      </c>
      <c r="N36" s="32">
        <v>25200</v>
      </c>
      <c r="O36" s="24"/>
    </row>
    <row r="37" spans="1:15" ht="35.25" customHeight="1" x14ac:dyDescent="0.25">
      <c r="A37" s="31">
        <v>31</v>
      </c>
      <c r="B37" s="30" t="s">
        <v>13</v>
      </c>
      <c r="C37" s="33" t="s">
        <v>12</v>
      </c>
      <c r="D37" s="46" t="s">
        <v>102</v>
      </c>
      <c r="E37" s="27" t="s">
        <v>0</v>
      </c>
      <c r="F37" s="26">
        <v>500</v>
      </c>
      <c r="G37" s="25"/>
      <c r="H37" s="25"/>
      <c r="I37" s="25">
        <v>0</v>
      </c>
      <c r="J37" s="25">
        <v>5</v>
      </c>
      <c r="K37" s="24">
        <f t="shared" si="1"/>
        <v>0</v>
      </c>
      <c r="L37" s="32">
        <f t="shared" si="9"/>
        <v>0</v>
      </c>
      <c r="M37" s="32">
        <f t="shared" si="10"/>
        <v>0</v>
      </c>
      <c r="N37" s="32">
        <v>1575</v>
      </c>
      <c r="O37" s="24"/>
    </row>
    <row r="38" spans="1:15" ht="66" customHeight="1" x14ac:dyDescent="0.25">
      <c r="A38" s="31">
        <v>32</v>
      </c>
      <c r="B38" s="30" t="s">
        <v>8</v>
      </c>
      <c r="C38" s="33" t="s">
        <v>11</v>
      </c>
      <c r="D38" s="46" t="s">
        <v>103</v>
      </c>
      <c r="E38" s="27" t="s">
        <v>0</v>
      </c>
      <c r="F38" s="26">
        <v>4000</v>
      </c>
      <c r="G38" s="25"/>
      <c r="H38" s="25"/>
      <c r="I38" s="25">
        <v>0</v>
      </c>
      <c r="J38" s="25">
        <v>5</v>
      </c>
      <c r="K38" s="24">
        <f t="shared" si="1"/>
        <v>0</v>
      </c>
      <c r="L38" s="32">
        <f t="shared" si="9"/>
        <v>0</v>
      </c>
      <c r="M38" s="32">
        <f t="shared" si="10"/>
        <v>0</v>
      </c>
      <c r="N38" s="32">
        <v>2100</v>
      </c>
      <c r="O38" s="24"/>
    </row>
    <row r="39" spans="1:15" ht="51.75" customHeight="1" x14ac:dyDescent="0.25">
      <c r="A39" s="31">
        <v>33</v>
      </c>
      <c r="B39" s="30" t="s">
        <v>8</v>
      </c>
      <c r="C39" s="33" t="s">
        <v>10</v>
      </c>
      <c r="D39" s="46" t="s">
        <v>104</v>
      </c>
      <c r="E39" s="27" t="s">
        <v>0</v>
      </c>
      <c r="F39" s="26">
        <v>4000</v>
      </c>
      <c r="G39" s="25"/>
      <c r="H39" s="25"/>
      <c r="I39" s="25">
        <v>0</v>
      </c>
      <c r="J39" s="25">
        <v>5</v>
      </c>
      <c r="K39" s="24">
        <f t="shared" si="1"/>
        <v>0</v>
      </c>
      <c r="L39" s="32">
        <f t="shared" si="9"/>
        <v>0</v>
      </c>
      <c r="M39" s="32">
        <f t="shared" si="10"/>
        <v>0</v>
      </c>
      <c r="N39" s="32">
        <v>21000</v>
      </c>
      <c r="O39" s="24"/>
    </row>
    <row r="40" spans="1:15" ht="63.75" customHeight="1" x14ac:dyDescent="0.25">
      <c r="A40" s="31">
        <v>34</v>
      </c>
      <c r="B40" s="30" t="s">
        <v>8</v>
      </c>
      <c r="C40" s="33" t="s">
        <v>9</v>
      </c>
      <c r="D40" s="46" t="s">
        <v>105</v>
      </c>
      <c r="E40" s="27" t="s">
        <v>0</v>
      </c>
      <c r="F40" s="26">
        <v>2000</v>
      </c>
      <c r="G40" s="25"/>
      <c r="H40" s="25"/>
      <c r="I40" s="25">
        <v>0</v>
      </c>
      <c r="J40" s="25">
        <v>5</v>
      </c>
      <c r="K40" s="24">
        <f t="shared" si="1"/>
        <v>0</v>
      </c>
      <c r="L40" s="32">
        <f t="shared" si="9"/>
        <v>0</v>
      </c>
      <c r="M40" s="32">
        <f t="shared" si="10"/>
        <v>0</v>
      </c>
      <c r="N40" s="32">
        <v>12600</v>
      </c>
      <c r="O40" s="24"/>
    </row>
    <row r="41" spans="1:15" ht="66" customHeight="1" x14ac:dyDescent="0.25">
      <c r="A41" s="31">
        <v>35</v>
      </c>
      <c r="B41" s="30" t="s">
        <v>8</v>
      </c>
      <c r="C41" s="33" t="s">
        <v>7</v>
      </c>
      <c r="D41" s="46" t="s">
        <v>106</v>
      </c>
      <c r="E41" s="27" t="s">
        <v>0</v>
      </c>
      <c r="F41" s="26">
        <v>800</v>
      </c>
      <c r="G41" s="25"/>
      <c r="H41" s="25"/>
      <c r="I41" s="25">
        <v>0</v>
      </c>
      <c r="J41" s="25">
        <v>5</v>
      </c>
      <c r="K41" s="24">
        <f t="shared" si="1"/>
        <v>0</v>
      </c>
      <c r="L41" s="32">
        <f t="shared" si="9"/>
        <v>0</v>
      </c>
      <c r="M41" s="32">
        <f t="shared" si="10"/>
        <v>0</v>
      </c>
      <c r="N41" s="32">
        <v>46200</v>
      </c>
      <c r="O41" s="24"/>
    </row>
    <row r="42" spans="1:15" ht="89.25" customHeight="1" x14ac:dyDescent="0.25">
      <c r="A42" s="31">
        <v>36</v>
      </c>
      <c r="B42" s="30" t="s">
        <v>3</v>
      </c>
      <c r="C42" s="33" t="s">
        <v>6</v>
      </c>
      <c r="D42" s="46" t="s">
        <v>107</v>
      </c>
      <c r="E42" s="27" t="s">
        <v>0</v>
      </c>
      <c r="F42" s="26">
        <v>250</v>
      </c>
      <c r="G42" s="25"/>
      <c r="H42" s="25"/>
      <c r="I42" s="25">
        <v>0</v>
      </c>
      <c r="J42" s="25">
        <v>5</v>
      </c>
      <c r="K42" s="24">
        <f t="shared" si="1"/>
        <v>0</v>
      </c>
      <c r="L42" s="32">
        <f t="shared" si="9"/>
        <v>0</v>
      </c>
      <c r="M42" s="32">
        <f t="shared" si="10"/>
        <v>0</v>
      </c>
      <c r="N42" s="32">
        <v>3937.5</v>
      </c>
      <c r="O42" s="24"/>
    </row>
    <row r="43" spans="1:15" ht="99.75" customHeight="1" x14ac:dyDescent="0.25">
      <c r="A43" s="31">
        <v>37</v>
      </c>
      <c r="B43" s="30" t="s">
        <v>3</v>
      </c>
      <c r="C43" s="33" t="s">
        <v>5</v>
      </c>
      <c r="D43" s="33" t="s">
        <v>4</v>
      </c>
      <c r="E43" s="27" t="s">
        <v>0</v>
      </c>
      <c r="F43" s="26">
        <v>200</v>
      </c>
      <c r="G43" s="25"/>
      <c r="H43" s="25"/>
      <c r="I43" s="25">
        <v>0</v>
      </c>
      <c r="J43" s="25">
        <v>5</v>
      </c>
      <c r="K43" s="24">
        <f t="shared" si="1"/>
        <v>0</v>
      </c>
      <c r="L43" s="32">
        <f t="shared" si="9"/>
        <v>0</v>
      </c>
      <c r="M43" s="32">
        <f t="shared" si="10"/>
        <v>0</v>
      </c>
      <c r="N43" s="32">
        <v>276360</v>
      </c>
      <c r="O43" s="24"/>
    </row>
    <row r="44" spans="1:15" ht="24" customHeight="1" x14ac:dyDescent="0.25">
      <c r="A44" s="31">
        <v>38</v>
      </c>
      <c r="B44" s="30" t="s">
        <v>3</v>
      </c>
      <c r="C44" s="33" t="s">
        <v>2</v>
      </c>
      <c r="D44" s="33" t="s">
        <v>1</v>
      </c>
      <c r="E44" s="27" t="s">
        <v>0</v>
      </c>
      <c r="F44" s="26">
        <v>100000</v>
      </c>
      <c r="G44" s="25"/>
      <c r="H44" s="25"/>
      <c r="I44" s="25">
        <v>0</v>
      </c>
      <c r="J44" s="25">
        <v>5</v>
      </c>
      <c r="K44" s="24">
        <f t="shared" si="1"/>
        <v>0</v>
      </c>
      <c r="L44" s="32">
        <f t="shared" si="9"/>
        <v>0</v>
      </c>
      <c r="M44" s="32">
        <f t="shared" si="10"/>
        <v>0</v>
      </c>
      <c r="N44" s="32">
        <v>2100</v>
      </c>
      <c r="O44" s="24"/>
    </row>
    <row r="45" spans="1:15" ht="21" customHeight="1" x14ac:dyDescent="0.25">
      <c r="A45" s="31"/>
      <c r="B45" s="30"/>
      <c r="C45" s="29"/>
      <c r="D45" s="28"/>
      <c r="E45" s="27"/>
      <c r="F45" s="26">
        <f>SUM(F3:F44)</f>
        <v>166005</v>
      </c>
      <c r="G45" s="25"/>
      <c r="H45" s="25"/>
      <c r="I45" s="25"/>
      <c r="J45" s="25"/>
      <c r="K45" s="24">
        <f>SUM(K3:K44)</f>
        <v>0</v>
      </c>
      <c r="L45" s="24">
        <f>SUM(L3:L44)</f>
        <v>0</v>
      </c>
      <c r="M45" s="24">
        <f>SUM(M3:M44)</f>
        <v>0</v>
      </c>
      <c r="N45" s="12"/>
      <c r="O45" s="13"/>
    </row>
    <row r="46" spans="1:15" s="2" customFormat="1" ht="126" customHeight="1" x14ac:dyDescent="0.25"/>
    <row r="47" spans="1:15" ht="224.25" customHeight="1" x14ac:dyDescent="0.25">
      <c r="A47" s="48" t="s">
        <v>115</v>
      </c>
      <c r="B47" s="49"/>
      <c r="C47" s="49"/>
      <c r="D47" s="49"/>
      <c r="E47" s="49"/>
      <c r="F47" s="49"/>
      <c r="G47" s="49"/>
      <c r="H47" s="49"/>
      <c r="I47" s="49"/>
      <c r="J47" s="49"/>
      <c r="K47" s="49"/>
      <c r="L47" s="49"/>
      <c r="M47" s="49"/>
      <c r="N47" s="49"/>
      <c r="O47" s="49"/>
    </row>
    <row r="48" spans="1:15" ht="109.5" customHeight="1" x14ac:dyDescent="0.25">
      <c r="B48" s="22"/>
      <c r="C48" s="17"/>
      <c r="D48" s="19"/>
      <c r="E48" s="15"/>
      <c r="F48" s="14"/>
      <c r="G48" s="13"/>
      <c r="H48" s="13"/>
      <c r="I48" s="13"/>
      <c r="J48" s="13"/>
      <c r="K48" s="12"/>
      <c r="L48" s="12"/>
      <c r="M48" s="12"/>
      <c r="N48" s="12"/>
      <c r="O48" s="13"/>
    </row>
    <row r="49" spans="2:24" ht="126" customHeight="1" x14ac:dyDescent="0.25">
      <c r="B49" s="22"/>
      <c r="C49" s="17"/>
      <c r="D49" s="19"/>
      <c r="E49" s="15"/>
      <c r="F49" s="14"/>
      <c r="G49" s="13"/>
      <c r="H49" s="13"/>
      <c r="I49" s="13"/>
      <c r="J49" s="13"/>
      <c r="K49" s="12"/>
      <c r="L49" s="12"/>
      <c r="M49" s="12"/>
      <c r="N49" s="12"/>
      <c r="O49" s="13"/>
    </row>
    <row r="50" spans="2:24" ht="141" customHeight="1" x14ac:dyDescent="0.25">
      <c r="B50" s="23"/>
      <c r="C50" s="17"/>
      <c r="D50" s="19"/>
      <c r="E50" s="15"/>
      <c r="F50" s="14"/>
      <c r="G50" s="18"/>
      <c r="H50" s="18"/>
      <c r="I50" s="13"/>
      <c r="J50" s="13"/>
      <c r="K50" s="12"/>
      <c r="L50" s="12"/>
      <c r="M50" s="12"/>
      <c r="N50" s="12"/>
      <c r="O50" s="13"/>
    </row>
    <row r="51" spans="2:24" ht="68.25" customHeight="1" x14ac:dyDescent="0.25">
      <c r="B51" s="23"/>
      <c r="C51" s="17"/>
      <c r="D51" s="19"/>
      <c r="E51" s="15"/>
      <c r="F51" s="14"/>
      <c r="G51" s="13"/>
      <c r="H51" s="13"/>
      <c r="I51" s="13"/>
      <c r="J51" s="13"/>
      <c r="K51" s="12"/>
      <c r="L51" s="12"/>
      <c r="M51" s="12"/>
      <c r="N51" s="12"/>
      <c r="O51" s="13"/>
    </row>
    <row r="52" spans="2:24" ht="63" customHeight="1" x14ac:dyDescent="0.25">
      <c r="B52" s="23"/>
      <c r="C52" s="17"/>
      <c r="D52" s="19"/>
      <c r="E52" s="15"/>
      <c r="F52" s="14"/>
      <c r="G52" s="13"/>
      <c r="H52" s="13"/>
      <c r="I52" s="13"/>
      <c r="J52" s="13"/>
      <c r="K52" s="12"/>
      <c r="L52" s="12"/>
      <c r="M52" s="12"/>
      <c r="N52" s="12"/>
      <c r="O52" s="13"/>
    </row>
    <row r="53" spans="2:24" ht="94.5" customHeight="1" x14ac:dyDescent="0.25">
      <c r="B53" s="23"/>
      <c r="C53" s="17"/>
      <c r="D53" s="19"/>
      <c r="E53" s="15"/>
      <c r="F53" s="14"/>
      <c r="G53" s="18"/>
      <c r="H53" s="18"/>
      <c r="I53" s="13"/>
      <c r="J53" s="13"/>
      <c r="K53" s="12"/>
      <c r="L53" s="12"/>
      <c r="M53" s="12"/>
      <c r="N53" s="12"/>
      <c r="O53" s="13"/>
    </row>
    <row r="54" spans="2:24" ht="35.25" customHeight="1" x14ac:dyDescent="0.25">
      <c r="B54" s="22"/>
      <c r="C54" s="17"/>
      <c r="D54" s="19"/>
      <c r="E54" s="15"/>
      <c r="F54" s="14"/>
      <c r="G54" s="13"/>
      <c r="H54" s="13"/>
      <c r="I54" s="13"/>
      <c r="J54" s="13"/>
      <c r="K54" s="12"/>
      <c r="L54" s="12"/>
      <c r="M54" s="12"/>
      <c r="N54" s="12"/>
      <c r="O54" s="13"/>
    </row>
    <row r="55" spans="2:24" ht="50.25" customHeight="1" x14ac:dyDescent="0.25">
      <c r="B55" s="22"/>
      <c r="C55" s="17"/>
      <c r="D55" s="19"/>
      <c r="E55" s="15"/>
      <c r="F55" s="14"/>
      <c r="G55" s="13"/>
      <c r="H55" s="13"/>
      <c r="I55" s="13"/>
      <c r="J55" s="13"/>
      <c r="K55" s="12"/>
      <c r="L55" s="12"/>
      <c r="M55" s="12"/>
      <c r="N55" s="12"/>
      <c r="O55" s="13"/>
    </row>
    <row r="56" spans="2:24" ht="79.5" customHeight="1" x14ac:dyDescent="0.25">
      <c r="B56" s="22"/>
      <c r="C56" s="21"/>
      <c r="D56" s="19"/>
      <c r="E56" s="15"/>
      <c r="F56" s="14"/>
      <c r="G56" s="18"/>
      <c r="H56" s="18"/>
      <c r="I56" s="13"/>
      <c r="J56" s="13"/>
      <c r="K56" s="12"/>
      <c r="L56" s="12"/>
      <c r="M56" s="12"/>
      <c r="N56" s="12"/>
      <c r="O56" s="13"/>
    </row>
    <row r="57" spans="2:24" ht="36.75" customHeight="1" x14ac:dyDescent="0.25">
      <c r="B57" s="22"/>
      <c r="C57" s="21"/>
      <c r="D57" s="19"/>
      <c r="E57" s="15"/>
      <c r="F57" s="14"/>
      <c r="G57" s="13"/>
      <c r="H57" s="13"/>
      <c r="I57" s="13"/>
      <c r="J57" s="13"/>
      <c r="K57" s="12"/>
      <c r="L57" s="12"/>
      <c r="M57" s="12"/>
      <c r="N57" s="12"/>
      <c r="O57" s="13"/>
    </row>
    <row r="58" spans="2:24" ht="51.75" customHeight="1" x14ac:dyDescent="0.25">
      <c r="B58" s="22"/>
      <c r="C58" s="21"/>
      <c r="D58" s="19"/>
      <c r="E58" s="15"/>
      <c r="F58" s="14"/>
      <c r="G58" s="13"/>
      <c r="H58" s="13"/>
      <c r="I58" s="13"/>
      <c r="J58" s="13"/>
      <c r="K58" s="12"/>
      <c r="L58" s="12"/>
      <c r="M58" s="12"/>
      <c r="N58" s="12"/>
      <c r="O58" s="13"/>
    </row>
    <row r="59" spans="2:24" ht="54" customHeight="1" x14ac:dyDescent="0.25">
      <c r="B59" s="22"/>
      <c r="C59" s="21"/>
      <c r="D59" s="19"/>
      <c r="E59" s="15"/>
      <c r="F59" s="14"/>
      <c r="G59" s="18"/>
      <c r="H59" s="18"/>
      <c r="I59" s="13"/>
      <c r="J59" s="13"/>
      <c r="K59" s="12"/>
      <c r="L59" s="12"/>
      <c r="M59" s="12"/>
      <c r="N59" s="12"/>
      <c r="O59" s="13"/>
    </row>
    <row r="60" spans="2:24" ht="66.75" customHeight="1" x14ac:dyDescent="0.25">
      <c r="B60" s="20"/>
      <c r="C60" s="17"/>
      <c r="D60" s="19"/>
      <c r="E60" s="15"/>
      <c r="F60" s="14"/>
      <c r="G60" s="18"/>
      <c r="H60" s="18"/>
      <c r="I60" s="13"/>
      <c r="J60" s="13"/>
      <c r="K60" s="12"/>
      <c r="L60" s="12"/>
      <c r="M60" s="12"/>
      <c r="N60" s="12"/>
      <c r="O60" s="13"/>
    </row>
    <row r="61" spans="2:24" ht="78.75" customHeight="1" x14ac:dyDescent="0.25">
      <c r="C61" s="17"/>
      <c r="D61" s="16"/>
      <c r="E61" s="15"/>
      <c r="F61" s="14"/>
      <c r="G61" s="13"/>
      <c r="H61" s="13"/>
      <c r="I61" s="13"/>
      <c r="J61" s="13"/>
      <c r="K61" s="12"/>
      <c r="L61" s="12"/>
      <c r="M61" s="12"/>
      <c r="N61" s="12"/>
      <c r="O61" s="11"/>
      <c r="P61" s="10"/>
      <c r="Q61" s="10"/>
      <c r="R61" s="10"/>
      <c r="S61" s="10"/>
      <c r="T61" s="10"/>
      <c r="U61" s="10"/>
      <c r="V61" s="10"/>
      <c r="W61" s="10"/>
      <c r="X61" s="10"/>
    </row>
    <row r="62" spans="2:24" x14ac:dyDescent="0.25">
      <c r="O62" s="1"/>
    </row>
    <row r="63" spans="2:24" x14ac:dyDescent="0.25">
      <c r="O63" s="1"/>
    </row>
    <row r="64" spans="2:24" x14ac:dyDescent="0.25">
      <c r="O64" s="1"/>
    </row>
    <row r="65" spans="15:15" x14ac:dyDescent="0.25">
      <c r="O65" s="1"/>
    </row>
    <row r="66" spans="15:15" x14ac:dyDescent="0.25">
      <c r="O66" s="1"/>
    </row>
    <row r="67" spans="15:15" x14ac:dyDescent="0.25">
      <c r="O67" s="1"/>
    </row>
    <row r="68" spans="15:15" x14ac:dyDescent="0.25">
      <c r="O68" s="1"/>
    </row>
    <row r="69" spans="15:15" x14ac:dyDescent="0.25">
      <c r="O69" s="1"/>
    </row>
    <row r="70" spans="15:15" x14ac:dyDescent="0.25">
      <c r="O70" s="1"/>
    </row>
    <row r="71" spans="15:15" x14ac:dyDescent="0.25">
      <c r="O71" s="1"/>
    </row>
    <row r="72" spans="15:15" x14ac:dyDescent="0.25">
      <c r="O72" s="1"/>
    </row>
    <row r="73" spans="15:15" x14ac:dyDescent="0.25">
      <c r="O73" s="1"/>
    </row>
    <row r="74" spans="15:15" x14ac:dyDescent="0.25">
      <c r="O74" s="1"/>
    </row>
    <row r="75" spans="15:15" x14ac:dyDescent="0.25">
      <c r="O75" s="1"/>
    </row>
    <row r="76" spans="15:15" x14ac:dyDescent="0.25">
      <c r="O76" s="1"/>
    </row>
    <row r="77" spans="15:15" x14ac:dyDescent="0.25">
      <c r="O77" s="1"/>
    </row>
    <row r="78" spans="15:15" x14ac:dyDescent="0.25">
      <c r="O78" s="1"/>
    </row>
    <row r="79" spans="15:15" x14ac:dyDescent="0.25">
      <c r="O79" s="1"/>
    </row>
    <row r="80" spans="15:15" x14ac:dyDescent="0.25">
      <c r="O80" s="1"/>
    </row>
    <row r="81" spans="15:15" x14ac:dyDescent="0.25">
      <c r="O81" s="1"/>
    </row>
    <row r="82" spans="15:15" x14ac:dyDescent="0.25">
      <c r="O82" s="1"/>
    </row>
    <row r="83" spans="15:15" x14ac:dyDescent="0.25">
      <c r="O83" s="1"/>
    </row>
  </sheetData>
  <autoFilter ref="A1:O45" xr:uid="{A843A02D-C0F4-4458-A420-011D9D68B682}"/>
  <mergeCells count="1">
    <mergeCell ref="A47:O47"/>
  </mergeCells>
  <pageMargins left="0.7" right="0.7" top="0.75" bottom="0.75" header="0.3" footer="0.3"/>
  <pageSetup paperSize="9" scale="2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9406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Egidijus Taliejūnas</cp:lastModifiedBy>
  <cp:lastPrinted>2024-12-11T12:07:04Z</cp:lastPrinted>
  <dcterms:created xsi:type="dcterms:W3CDTF">2024-10-10T06:19:37Z</dcterms:created>
  <dcterms:modified xsi:type="dcterms:W3CDTF">2024-12-11T12:31:56Z</dcterms:modified>
</cp:coreProperties>
</file>