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santariskes-my.sharepoint.com/personal/egidijus_taliejunas_santa_lt/Documents/Desktop/9378-PD/"/>
    </mc:Choice>
  </mc:AlternateContent>
  <xr:revisionPtr revIDLastSave="214" documentId="8_{D09999B6-1A66-4E87-8A4C-F7533EC9AB26}" xr6:coauthVersionLast="47" xr6:coauthVersionMax="47" xr10:uidLastSave="{2CD9A7B3-DFEB-4075-9E61-4945668F50D3}"/>
  <bookViews>
    <workbookView xWindow="5880" yWindow="0" windowWidth="23055" windowHeight="10185" xr2:uid="{4D0F6E2C-2F42-4072-B6B8-6ADF713CE2DF}"/>
  </bookViews>
  <sheets>
    <sheet name="9378_Anest.RITS" sheetId="1" r:id="rId1"/>
  </sheets>
  <definedNames>
    <definedName name="_xlnm._FilterDatabase" localSheetId="0" hidden="1">'9378_Anest.RITS'!$J$72:$L$72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1" l="1"/>
  <c r="J12" i="1"/>
  <c r="J13" i="1"/>
  <c r="J14" i="1"/>
  <c r="J15" i="1"/>
  <c r="J16" i="1"/>
  <c r="J17" i="1"/>
  <c r="J18" i="1"/>
  <c r="J19" i="1"/>
  <c r="J20" i="1"/>
  <c r="J21" i="1"/>
  <c r="J22" i="1"/>
  <c r="J23" i="1"/>
  <c r="J24" i="1"/>
  <c r="J25" i="1"/>
  <c r="J26" i="1"/>
  <c r="J27" i="1"/>
  <c r="J28" i="1"/>
  <c r="J29" i="1"/>
  <c r="J30" i="1"/>
  <c r="J31" i="1"/>
  <c r="J32" i="1"/>
  <c r="J33" i="1"/>
  <c r="J34" i="1"/>
  <c r="J35" i="1"/>
  <c r="J37" i="1"/>
  <c r="J38" i="1"/>
  <c r="J39" i="1"/>
  <c r="J40" i="1"/>
  <c r="A41" i="1"/>
  <c r="A42" i="1" s="1"/>
  <c r="A43" i="1" s="1"/>
  <c r="A44" i="1" s="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L67" i="1" l="1"/>
  <c r="K67" i="1"/>
  <c r="L69" i="1"/>
  <c r="K69" i="1"/>
  <c r="L68" i="1"/>
  <c r="K68" i="1"/>
  <c r="L66" i="1"/>
  <c r="K66" i="1"/>
  <c r="L65" i="1"/>
  <c r="K65" i="1"/>
  <c r="L64" i="1"/>
  <c r="K64" i="1"/>
  <c r="L63" i="1"/>
  <c r="K63" i="1"/>
  <c r="L62" i="1"/>
  <c r="K62" i="1"/>
  <c r="L61" i="1"/>
  <c r="K61" i="1"/>
  <c r="L60" i="1"/>
  <c r="K60" i="1"/>
  <c r="L59" i="1"/>
  <c r="K59" i="1"/>
  <c r="L58" i="1"/>
  <c r="K58" i="1"/>
  <c r="L57" i="1"/>
  <c r="K57" i="1"/>
  <c r="L56" i="1"/>
  <c r="K56" i="1"/>
  <c r="L55" i="1"/>
  <c r="K55" i="1"/>
  <c r="L54" i="1"/>
  <c r="K54" i="1"/>
  <c r="L53" i="1"/>
  <c r="K53" i="1"/>
  <c r="L52" i="1"/>
  <c r="K52" i="1"/>
  <c r="L51" i="1"/>
  <c r="K51" i="1"/>
  <c r="L50" i="1"/>
  <c r="K50" i="1"/>
  <c r="L49" i="1"/>
  <c r="K49" i="1"/>
  <c r="L48" i="1"/>
  <c r="K48" i="1"/>
  <c r="L47" i="1"/>
  <c r="K47" i="1"/>
  <c r="L46" i="1"/>
  <c r="K46" i="1"/>
  <c r="L45" i="1"/>
  <c r="K45" i="1"/>
  <c r="L44" i="1"/>
  <c r="K44" i="1"/>
  <c r="L43" i="1"/>
  <c r="K43" i="1"/>
  <c r="L42" i="1"/>
  <c r="K42" i="1"/>
  <c r="L41" i="1"/>
  <c r="K41" i="1"/>
  <c r="L40" i="1"/>
  <c r="K40" i="1"/>
  <c r="L39" i="1"/>
  <c r="K39" i="1"/>
  <c r="L38" i="1"/>
  <c r="K38" i="1"/>
  <c r="L37" i="1"/>
  <c r="K37" i="1"/>
  <c r="J36" i="1"/>
  <c r="L36" i="1" s="1"/>
  <c r="L35" i="1"/>
  <c r="K35" i="1"/>
  <c r="L34" i="1"/>
  <c r="K34" i="1"/>
  <c r="L33" i="1"/>
  <c r="K33" i="1"/>
  <c r="L32" i="1"/>
  <c r="K32" i="1"/>
  <c r="L31" i="1"/>
  <c r="K31" i="1"/>
  <c r="L30" i="1"/>
  <c r="K30" i="1"/>
  <c r="L29" i="1"/>
  <c r="K29" i="1"/>
  <c r="L28" i="1"/>
  <c r="K28" i="1"/>
  <c r="L27" i="1"/>
  <c r="K27" i="1"/>
  <c r="L26" i="1"/>
  <c r="K26" i="1"/>
  <c r="L25" i="1"/>
  <c r="K25" i="1"/>
  <c r="L24" i="1"/>
  <c r="K24" i="1"/>
  <c r="L23" i="1"/>
  <c r="K23" i="1"/>
  <c r="L22" i="1"/>
  <c r="K22" i="1"/>
  <c r="L21" i="1"/>
  <c r="K21" i="1"/>
  <c r="L20" i="1"/>
  <c r="K20" i="1"/>
  <c r="L19" i="1"/>
  <c r="K19" i="1"/>
  <c r="L18" i="1"/>
  <c r="K18" i="1"/>
  <c r="L17" i="1"/>
  <c r="K17" i="1"/>
  <c r="L16" i="1"/>
  <c r="K16" i="1"/>
  <c r="L15" i="1"/>
  <c r="K15" i="1"/>
  <c r="L14" i="1"/>
  <c r="K14" i="1"/>
  <c r="L13" i="1"/>
  <c r="K13" i="1"/>
  <c r="L12" i="1"/>
  <c r="K12" i="1"/>
  <c r="L11" i="1"/>
  <c r="K11" i="1"/>
  <c r="A45" i="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J70" i="1" l="1"/>
  <c r="K36" i="1"/>
  <c r="K70" i="1" s="1"/>
  <c r="L70" i="1"/>
</calcChain>
</file>

<file path=xl/sharedStrings.xml><?xml version="1.0" encoding="utf-8"?>
<sst xmlns="http://schemas.openxmlformats.org/spreadsheetml/2006/main" count="261" uniqueCount="145">
  <si>
    <t>33140000-3</t>
  </si>
  <si>
    <t>Vnt.</t>
  </si>
  <si>
    <t>Daugiafunkcinė Y jungtis (4-jų atšakų)</t>
  </si>
  <si>
    <t>Daugiafunkcinė Y jungtis (3-jų atšakų)</t>
  </si>
  <si>
    <t>Daugiafunkcinė Y jungtis (2-jų atšakų)</t>
  </si>
  <si>
    <t>Tinkamas kraujui, bendram parenteriniam maitinimui ir chemoterapiniams vaistams; tinkamas aukšto slėgio infuzijoms (iki 325 psi). Skaidraus permatomo korpuso, yra mikroorganizmų barjeras, nuvalomas silikoninis kotelis su padalinta pertvara, plokščias silikoninis sandariklis, be latekso, be polivinilchlorido (PVC), be di(2-etilheksilo) ftalato (DEHP), gintaro spalvos fotoprotekcinis; leidžia naudotis keliomis prieigomis, suderinamas su ISO 80369-7; tinka naudoti atliekant magnetinio rezonanso ir kompiuterinės tomografijos tyrimus. Konektoriaus korpusas iš kopoliesterio, pertvara iš silikono. Užpildymo tūris ≤ 0,085 ml. Išstūmimas  -0,02 ml (neigiamas). Vidutinė tėkmė ≥ 312 mL/min (esant 1 m vandens slėgiui); Vidutinė tėkmė ≥ 645 mL/min (0,5 bar slėgio).</t>
  </si>
  <si>
    <t>Tinkamas skysčiams leisti į veną, kraujui, bendram parenteriniam maitinimui ir chemoterapiniams vaistams. Kamštuko korpusas pagamintas iš kopoliesterio, pertvara iš silikono, vamzdelis pagamintas iš poliuretano. Female Luer jungtis pagaminta iš metakrilato butadieno stireno (MBS), Male Luer Lok jungtis pagaminta iš polikarbonato. Skaidrus permatomas korpusas, be latekso, be polivinilchlorido (PVC), be di(2-etilheksilo) ftalato (DEHP). Integruoti silikoniniai kamštuko sandarikliai, leidžia naudotis keliomis prieigomis, suderinamas su ISO 80369-7. Tinka naudoti atliekant magnetinio rezonanso ir kompiuterinės tomografijos tyrimus. Užpildymo tūris ≤ 0,57 ml. Vidutinė tėkmė ≥70 mL/min (esant 1 m vandens slėgiui). Ilgis 10 cm.</t>
  </si>
  <si>
    <t>Prailginimo linijos trijų atšakų su 3 beadatiniais kamštukais (neutralūs vožtuvai)</t>
  </si>
  <si>
    <t>Tinkamas skysčiams leisti į veną, kraujui, bendram parenteriniam maitinimui ir chemoterapiniams vaistams. Kamštuko korpusas pagamintas iš kopoliesterio, pertvara iš silikono, vamzdelis iš poliuretano. Female Luer jungtis pagaminta iš metakrilato butadieno stireno (MBS), Male Luer Lok jungtis pagaminta iš polikarbonato. Skaidrus permatomas korpusas, be latekso, be polivinilchlorido (PVC), be di(2-etilheksilo) ftalato (DEHP). Integruoti silikoniniai kamštuko sandarikliai, leidžia naudotis keliomis prieigomis, suderinamas su EN ISO 80369-7. Tinka naudoti atliekant magnetinio rezonanso ir kompiuterinės tomografijos tyrimus. Užpildymo tūris ≤0,42 ml. Vidutinė tėkmė ≥70 mL/min (esant 1 m vandens slėgiui). Ilgis 10 cm.</t>
  </si>
  <si>
    <t>Tinkamas  kraujui ir kraujo produktams, biologiniams skysčiams ir lipidams. Be latekso, metalinių dalių, vožtuvo, permatomo korpuso. Neutralaus slėgio ± 0,01ml.  Vidutinė tėkmė 156 ± 5 ml/min Maksimalus prijungimo limitas ne mažiau kaip 700 kartų.
Liekamasis tūris 0,04 ml. Sterilus konektoriaus barjeras turi išsilaikyti ne mažiau 7 dienų.</t>
  </si>
  <si>
    <t>Rinkinys tinkamas  kraujui ir kraujo produktams, biologiniams skysčiams ir lipidams. Be latekso, metalinių dalių, vožtuvo. Neutralaus slėgio ± 0,01ml. Maksimalus prijungimo limitas ne mažiau kaip 600 kartų.  Gali būti nepertraukiamai naudojamas iki 7 parų.</t>
  </si>
  <si>
    <t>Skirtas leisti vaistus, chemoterapinius vaistus, riebalinius tirpalus, kraują, paimti kraujo mėginį, nesukeliant hemolizės. Be latekso, metalinių dalių, vožtuvo, permatomo korpuso. Neutralaus slėgio ± 0,01ml.  Vidutinė tėkmė 156 ± 5 ml/min Maksimalus prijungimo limitas ne mažiau kaip 700 kartų. Liekamasis tūris ne daugiau 0,04 ml. Sterilus konektoriaus barjeras turi išsilaikyti ne mažiau 7 dienų. Kraneliai skirtingų spalvų. Blokas sujungtas neišardomai. Vienkartinis, sterilus.</t>
  </si>
  <si>
    <t>Pagaminta iš poliuretano, sterili, su antiokliuziniu kamštuku (teigiamas boliusas),  su spaustuku, jungtys Male Luer-Lock/ Female Luer-lock, diametras 1,5x2,5mm; ilgis 10cm; užpildymas 0,5ml. Garantuojamas antimikrobinis saugumas jungiant iki 220 kartų (ne mažiau 7 dienų).</t>
  </si>
  <si>
    <t>Prailginimo linija vienos atšakos su antiokliuziniu kamštuku</t>
  </si>
  <si>
    <t>Pagaminta iš poliuretano, sterili, su 2 antiokliuziniais kamštukais (teigiamas boliusas), su spaustukais, jungtys Male Luer-Lock/ Female Luer-lock, diametras 1,5x2,5mm, ilgis 10cm, užpildymas 0,5ml. Garantuojamas antimikrobinis saugumas jungiant iki 220 kartų (ne mažiau 7 dienų).</t>
  </si>
  <si>
    <t>Prailginimo linija 2-jų atšakų su antiokliuziniais kamštukais</t>
  </si>
  <si>
    <t>33141320-9</t>
  </si>
  <si>
    <t>Adata spinalinė "Quincke" arba "Chiba" tipo</t>
  </si>
  <si>
    <t>Adata spinalinė</t>
  </si>
  <si>
    <t>33141328-5</t>
  </si>
  <si>
    <t>Vienkartinė, sterili, epidūrinė adata su „Tuohy“ tipo nuopjova, 88-100mm ilgio, 20G storio, be sparneliu, užrakinamu pagrindu, turi tureti gradavimo žymes kas 10mm. Adatos konstrukcija sulieta su plastikinė mova.</t>
  </si>
  <si>
    <t>Epidurinė adata 20G</t>
  </si>
  <si>
    <t>Vienkartinė, sterili, epidūrinė adata su „Tuohy“ tipo nuopjova, 88-100mm ilgio, 18G storio, be sparneliu, užrakinamu pagrindu, turi tureti gradavimo žymes kas 10mm. Adatos konstrukcija sulieta su plastikinė mova.</t>
  </si>
  <si>
    <t>Epidurinė adata 18G</t>
  </si>
  <si>
    <t>Pediatrinis CVK rinkinys</t>
  </si>
  <si>
    <t xml:space="preserve">Vienkartinis intubacinis vamzdelis intubacijai pro burną, atliekant LOR operacijas. Su mažo slėgio manžete, anatomiškai išlenkti, termoplastiniai, su šonine „Mupphy“ anga, rentgeno kontrastine juosta, kontrolinės manžetės išpūtimo maišeliu ir vožtuvėliu. Vidinis diametras nuo 4mm iki 9mm, ilgis 130-240mm. </t>
  </si>
  <si>
    <t>Vamzdelis intubacinis</t>
  </si>
  <si>
    <t>Zondas</t>
  </si>
  <si>
    <t>Spaudimo daviklis</t>
  </si>
  <si>
    <t>Pagaminti iš permatomo PVC. Sterilūs. Vienkartinio naudojimo. Vienkanaliai. Be latekso. Su didelio tūrio, žemo slėgio, pripučiama skaidria permatoma manžete. Manžetės pripūtimo vamzdelis turi skaidrų, manžetės pripūtimo lygio kontrolės balionėlį, manžetės pripūtimo vamzdelio proksimaliniame gale yra vožtuvas Luer ir Luer-Lock švirkštams. Vamzdelio sienelėje integruotas siurbimui skirtas kanalas, kurio vienas galas atsiveria virš manžetės, kitas – vamzdelio ekstraoralinėje dalyje ir turi užkimšimo dangtelį. Komplekte yra obturatorius, tvirtinimo juostelė.
Vidinis diametras (mm); Išorinis diametras (mm); Ilgis (mm); Manžetės diametras (mm)
                          6,0	                          8,3 ±0,1mm	            77	                                       23
                          7,0	                          9,7 ±0,1mm	            80	                                       27
                          8,0	                        11,0 ±0,1mm	            91	                                       31
                          9,0	                        12,3 ±0,1mm	            92 	                                      34
                        10,0	                        13,7 ±0,1mm	          100	                                       35</t>
  </si>
  <si>
    <t>Tracheostominis vamzdelis su subglotinio siurbimo galimybe</t>
  </si>
  <si>
    <t>Intubacinis vamzdelis su subglotinio siurbimo galimybe (su papildomu kanalu siurbimui iš subglotinio tarpo)</t>
  </si>
  <si>
    <t>Vienkartinė, kliniškai švari.   Sistema 1.8m ilgio, 10mm skersmens, yra  2l rezervinis maišas be latekso,  APL vožtuvas Mk.II su jungtimi 30M iškvepiamoms dujoms (su sistema vožtuvas sujungtas T tipo jungtimi). Alkūninė jungtis paciento pusėje be Luer angos. Jungtys paciento pusėje 15F/22M ; jungtis aparato pusėje 15M. Paciento pusėje yra apsauginis dangtelis. Turi būti papildomos jungtys: elastinė 15F/6-9mm; 15F-22F. CE ženklinimas. .Supakuota po 1 kompl.</t>
  </si>
  <si>
    <t>Mapleson C kvėpavimo sistema</t>
  </si>
  <si>
    <t>Vienkartinis, sterilus, tracheostomijai po diliatacinės tracheostomijos. Iš silikono arba analogiškos medžiagos. Vamzdelio svoris ne daugiau 15g. Rinkinio sudėtis: tiesus trach. vamzdelis su reguliuojamu fiksatoriumi. Adapteris įkišimui. Minkštas laikiklis. Matmenys: ilgis 79-81mm, išorinis diametras 12,9-13,1mm.</t>
  </si>
  <si>
    <t>Tracheostominio vamzdelio rinkinys</t>
  </si>
  <si>
    <t>Armuotas perkutaninis įvedimo įrenginys Nr. 2</t>
  </si>
  <si>
    <t>Armuotas perkutaninis įvedimo įrenginys Nr. 1</t>
  </si>
  <si>
    <t>Rink.</t>
  </si>
  <si>
    <t>Tracheostominis vamzdelis su vidinėmis kaniulėmis</t>
  </si>
  <si>
    <t>Vienkartinė, sterili, be latekso, ne trumpesnė 250cm., su silikoniniu segmentu, tinkamu įstatyti į pompos ( “BBraun” gamybos infuzinė pompa “Infusomat Space”) peristaltinį segmentą, lašų kamera, srovės reguliatorius, laisvos srovės užraktas, 200 µm dalelių filtras, kurio plotas 11cm²</t>
  </si>
  <si>
    <t>Sistema transfuzinė skirta darbui su "Infusomat Space" volumetrine tūrine pompa</t>
  </si>
  <si>
    <t>26.4</t>
  </si>
  <si>
    <t>Vienkartinė, sterili i/v skysčių perpylimo sistema, tinkama šviesai jautriems vaistams.   Tinkama  darbui su “Infusomat Space”  volumetrine pompa, ne trumpesnė kaip 250 cm.</t>
  </si>
  <si>
    <t>Skysčių perpylimo sistema šviesai jautriems vaistams.</t>
  </si>
  <si>
    <t>26.3</t>
  </si>
  <si>
    <t>Vienkartinė, sterili, skirta citotoksinių vaistų naudojimui. Be polivinilchlorido, intralinijinio filtro  porų dydis ne daugiau kaip 0,22µm. Su silikoniniu segmentu, turi tikti darbui su  “Infusomat Space” volumetrine pompa, ne trumpesnė kaip 250 cm.</t>
  </si>
  <si>
    <t>Skysčių perpylimo sistema citotoksiniams vaistams</t>
  </si>
  <si>
    <t>26.2</t>
  </si>
  <si>
    <t>Vienkartinė, sterili, be latekso, ne trumpesnė 250cm., su silikoniniu segmentu, tinkamu įstatyti į pompos ( “BBraun” gamybos infuzinė pompa “Infusomat Space”) peristaltinį segmentą, lašų kamera, srovės reguliatorius, laisvos srovės užraktas, 15 mikronų filtras, su hidrofobiniu ir hidrofiliniu filtrais (airstop ir primestop funkcijos).</t>
  </si>
  <si>
    <t>Sistema infuzinė skirta darbui su "Infusomat Space" volumetrine tūrine pompa</t>
  </si>
  <si>
    <t>26.1</t>
  </si>
  <si>
    <t>Sistemos skirtos darbui su volumetrine “Infusomat Space” pompa</t>
  </si>
  <si>
    <t>Rinkinys epiduralinei anestezijai</t>
  </si>
  <si>
    <t xml:space="preserve">Vnt. </t>
  </si>
  <si>
    <t>Rinkiniai netiesioginės kalorimetrijos vertinimui</t>
  </si>
  <si>
    <t>Pasyvus elektrodas tinkantis darbui su Cryo S Painless aparatu. Didys 10cm x 17 cm; nesterilūs, su putų sluoksniu, su hidrogeliu.</t>
  </si>
  <si>
    <t xml:space="preserve">Pasyvus elektrodas </t>
  </si>
  <si>
    <t>ACT ( minus ) ir ACT ( plius ) kiuvetės ( užsakomos pagal poreikį ), skirtos kraujo krešėjimo kontrolei operacijų metu, tinkančios nešiojamam aparatui “Hemochron Signature Elite”.</t>
  </si>
  <si>
    <t>Kiuvetės ACT tyrimui</t>
  </si>
  <si>
    <t>Vienkartinė, sterili, su „Tuohy“ tipo nuopjova, 9-10 cm ilgio, 18G storio, su gylio žymėjimu, su mandrenu, tiesiu galu</t>
  </si>
  <si>
    <t>Epidurinė adata Nr. 3</t>
  </si>
  <si>
    <t>Vienkartinė, sterili, su “Tuohy” tipo nuopjova, 9-10cm ilgio, 20G storio, su gylio žymėjimu, su mandrenu, tiesiu galu.</t>
  </si>
  <si>
    <t>Epidurinė adata Nr. 2</t>
  </si>
  <si>
    <t>Vienkartinė, sterili, su “Tuohy” tipo nuopjova, 11,4-15,0cm ilgio, 18G storio, su gylio žymėjimu, su mandrenu, tiesiu galu.</t>
  </si>
  <si>
    <t>Epidurinė adata Nr. 1</t>
  </si>
  <si>
    <t>Vienkartiniai, RF-DGP-S tipo, skirti naudoti skausmo radiodažnuminės destrukcijos procedūroms, tinkantys “Radionics RFG-3C Plus” aparatui.</t>
  </si>
  <si>
    <t>Įžeminimo elektrodai</t>
  </si>
  <si>
    <t>Vienkartinė, sterili, 14,8-15,2cm ilgio, 20G storio, 10mm aktyvus galas, lenktu galu, aštri.</t>
  </si>
  <si>
    <t>Radiodažnuminės destrukcijos adata</t>
  </si>
  <si>
    <t>Sterili, echogeniška, stimuliuojanti, 9,8-11,0 cm ilgio, 20-22G storio, su stimuliatoriaus jungimo laidu, su ilginimo vamzdeliu vaistų injekcijai.</t>
  </si>
  <si>
    <t>Adata nervinių rezginių anestezijai Nr. 3</t>
  </si>
  <si>
    <t>Sterili, echogeniška, stimuliuojanti, 4,9-5,0 cm ilgio, 22G storio, su stimuliatoriaus sujungimo laidu, su ilginimo vamzdeliu vaistų injekcijai.</t>
  </si>
  <si>
    <t>Adata nervinių rezginių anestezijai Nr. 2</t>
  </si>
  <si>
    <t xml:space="preserve">Sterili, vienkartinė. 150 mm/ 18-21G. Izoliuota metalinė adata  15° arba 30° nuopjova, su taškiniu elektrodu, laidu  stimuliatoriui prijungti ir prailginimo linija. </t>
  </si>
  <si>
    <t>Adata nervinių rezginių anestezijai Nr. 1</t>
  </si>
  <si>
    <t>Vienkartinė, skaidria iš visų pusių prizmės formos jungtimi su likvoro indikatoriumi, kuris gerai matomas visose plokštumose, aštria nuopjova,  88-90 mm ilgio, 20 G.</t>
  </si>
  <si>
    <t>Spinalinė adata Nr. 9</t>
  </si>
  <si>
    <t>Spinalinė adata Nr. 8</t>
  </si>
  <si>
    <t>Vienkartinė, skaidria iš visų pusių prizmės formos jungtimi su likvoro indikatoriumi, kuris gerai matomas visose plokštumose,aštria nuopjova, 88-90 mm ilgio, 26 G.</t>
  </si>
  <si>
    <t>Spinalinė adata Nr. 7</t>
  </si>
  <si>
    <t>Vienkartinė, skaidria iš visų pusių prizmės formos jungtimi su likvoro indikatoriumi, kuris gerai matomas visose plokštumose, aštria nuopjova, 88-90 mm ilgio, 25 G.</t>
  </si>
  <si>
    <t>Spinalinė adata Nr. 6</t>
  </si>
  <si>
    <t xml:space="preserve">Adata 80mm/22G, 30 laips. nuopjova, su nukreipikliu, periferinių nervų/nervinių rezginių blokadai. Sterili, vienkartinė. Izoliuota metalinė adata ne mažiau 22 laipsnių nuopjova, su taškiniu elektrodu, laidu stimuliatoriui prijungti ir prailginimo linija. </t>
  </si>
  <si>
    <t>Adata nervinių rezginių anestezijai Nr. 4</t>
  </si>
  <si>
    <t xml:space="preserve">Adata 100mm/21G periferinių nervų/nervinių rezginių blokadai. Sterili, vienkartinė. Izoliuota metalinė adata ne mažiau 28 laipsnių nuopjova, su taškiniu elektrodu, laidu stimuliatoriui prijungti ir prailginimo linija. </t>
  </si>
  <si>
    <t xml:space="preserve">Adata 50mm/22G periferinių nervų/nervinių rezginių blokadai. Sterili, vienkartinė. Izoliuota metalinė adata ne mažiau 28 laipsnių nuopjova, su taškiniu elektrodu, laidu stimuliatoriui prijungti ir prailginimo linija. </t>
  </si>
  <si>
    <t>Adata 25mm/22G periferinių nervų/nervinių rezginių blokadai. Sterili, vienkartinė. Izoliuota metalinė adata 30 laips. nuopjova, su taškiniu elektrodu, laidu stimuliatoriui prijungti ir prailginimo linija.</t>
  </si>
  <si>
    <t>Vienkartinė, sterili, 9-10 cm, 22G storio, „Chiba“ arba "Quincke" tipo nuožulnia nuopjova</t>
  </si>
  <si>
    <t>Spinalinė adata Nr. 5</t>
  </si>
  <si>
    <t>Vienkartinė, sterili, 18-20 cm ilgio, 22G storio, „Chiba“ arba "Quincke" tipo nuožulnia nuopjova</t>
  </si>
  <si>
    <t>Spinalinė adata Nr. 4</t>
  </si>
  <si>
    <t xml:space="preserve"> Vienkartinė, skaidria iš visų pusių prizmės formos jungtimi su likvoro indikatoriumi, kuris gerai matomas visose plokštumose, pieštuko formos galu 75-130mm ilgio, 27G.</t>
  </si>
  <si>
    <t>Spinalinė adata Nr. 3</t>
  </si>
  <si>
    <t>Vienkartinė, sterili, pieštuko formos galu 75-130 mm ilgio, 26G.</t>
  </si>
  <si>
    <t>Spinalinė adata Nr. 2</t>
  </si>
  <si>
    <t>Vienkartinė, sterili, pieštuko formos galu 75-130 mm ilgio, 25G.</t>
  </si>
  <si>
    <t>Spinalinė adata Nr. 1</t>
  </si>
  <si>
    <t>Pastabos</t>
  </si>
  <si>
    <t>BVPŽ kodas</t>
  </si>
  <si>
    <t>Planuojama maksimali pirkimo suma Eur su PVM</t>
  </si>
  <si>
    <t>PVM tarifas ٪</t>
  </si>
  <si>
    <t>Mato vnt.</t>
  </si>
  <si>
    <t>Charakteristikos, parametrai</t>
  </si>
  <si>
    <t>Pirkimo dalies pavadinimas</t>
  </si>
  <si>
    <t>Eil. Nr.</t>
  </si>
  <si>
    <t>VMPP Anestezijos ir RITS II dalis</t>
  </si>
  <si>
    <t>TECHNINĖ SPECIFIKACIJA</t>
  </si>
  <si>
    <t>VšĮ VUL Santaros klinikos</t>
  </si>
  <si>
    <t>Firminis priemonių pavadinimas, gamintojas, priemonės kodas gamintojo kataloge*</t>
  </si>
  <si>
    <r>
      <t>1 .</t>
    </r>
    <r>
      <rPr>
        <sz val="11"/>
        <color rgb="FF000000"/>
        <rFont val="Calibri"/>
        <family val="2"/>
        <charset val="186"/>
      </rPr>
      <t xml:space="preserve">Prekių kokybė, žymėjimas, informacija vartotojui turi atitikti 93/42/EEC ir/ar MDR (ES) 2017/745 direktyvų reikalavimams. CE ženklinimas.                                 </t>
    </r>
  </si>
  <si>
    <t xml:space="preserve">3. Tiekėjas, siūlantis lygiavertę prekę, privalo patikimomis priemonėmis įrodyti, kad siūloma prekė yra lygiavertė ir visiškai atitinka techninėje specifikacijoje keliamus reikalavimus.      </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</si>
  <si>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nuspalvinti,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</si>
  <si>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5.  * Prekių kodas gamintojo kataloge, jeigu gamintojas turi savo prekių katalogą.</t>
  </si>
  <si>
    <t>1. Paskirtis: vienkartinių priemonių rinkiniai netiesioginės kalorimetrijos procedūrai atlikti.                      2. Vieną priemonių rinkinį turi sudaryti: a) Vienkartinio naudojimo srauto jutiklis – 1 vnt.
b) Adapteris FiO2 matavimo linijos prijungimui prie DPV aparato – 1 vnt.
c) Mėginių ėmimo linijos – 2 vnt.                                                                                                                                   3. Suderinamumas: siūlomos vienkartinio naudojimo priemonės turi būti suderinamos su gamintojo Cosmed, QNRG+ modelio monitoriumi. Kartu su pasiūlymu pateikti tai įrodančius dokumentus.</t>
  </si>
  <si>
    <t>Vienkartinė, skaidria iš visų pusių prizmės formos jungtimi su likvoro indikatoriumi, kuris gerai matomas visose plokštumose, aštria nuopjova,  88-90 mm ilgio, 27 G.</t>
  </si>
  <si>
    <t xml:space="preserve">Sterilus, vienkartinis, adata metalinė 18G, su sparneliais ( kurie pritvirtinti prie adatos gamybos metų ), Tuohy tipo. Mažo pasipriešinimo plastikinis, permatomas 8±1 ml švirkštas, paraboline gradacija, antibakterinis filtras 0,2 mk (būtinas ženklinimas ant filtro korpuso), poliamido kateteris, rentgeno kontrastinis su ilgio atžymomis, 95-105 cm ilgio, užapvalintu galu su 3 šoninėm angomis, kateterio nukreipėjas „click“ tipo konektorius, filtro lipdukas. </t>
  </si>
  <si>
    <t xml:space="preserve">Pagamintas iš medicininio poliuretano. Rentgeno kontrastinis ir supakuotas po vieną sterilioje pakuotėje. Be manžetės. Su autonomiškai išlenktu kaklo flangu, kuris juda dvejomis ašimis (vertikaliai ir horizontaliai), kas leidžia pacientui laisviau judėti nesukeliant spaudimo trachėjoje. Rinkinyje turi būti: Išorinis vamzdelis. 2 vidinės kaniulės su 15 mm konketoriais. Perforuotas obturatorius ir platus kaklo raištis. Galimybė rinktis iš dydžių: 7 dydis: vidinis diametras 7,0 mm, išorinis - 12,0 mm, ilgis 80,5 mm, vamzdelis lenktas 95° kampu. 8 dydis: vidinis diametras 8,0 mm, išorinis - 12,7 mm, ilgis 33,0 mm, vamzdelis lenktas 90° kampu. 9 dydis: vidinis diametras 9,0 mm, išorinis - 14,2 mm, ilgis 88,5 mm, vamzdelis lenktas 90° kampu. 10 dydis: vidinis diametras 10,0 mm, išorinis - 15,2 mm, ilgis 89,5 mm, vamzdelis lenktas 90° kampu. Galima 0,1 mm paklaida. Kalbėjimo vožtuvas suderintas su tracheostominiais vamzdeliais, 15 mm jungtis. </t>
  </si>
  <si>
    <t>Sterilus rinkinys, skirtas naudoti su 7-7,5Fr kateteriais. 8Fr , apie 10-12cm. ilgio, rentgeno kontrastinis, poliuretaninis, su hemostatiniu vožtuvu, diliatatoriumi ir šoniniu kanalu, naudojamu skysčių infuzijai. Armuotas viela. Rinkinyje turi būti punkcinė adata ir viela su „J“ formos galu.</t>
  </si>
  <si>
    <t>Sterilus rinkinys, skirtas naudoti su 4-4,5Fr kateteriais. 5Fr , apie 7-8cm. ilgio, rentgeno kontrastinis, poliuretaninis, su hemostatiniu vožtuvu, diliatatoriumi ir šoniniu kanalu, naudojamu skysčių infuzijai. Armuotas viela. Rinkinyje turi būti punkcinė adata ir viela su „J“ formos galu.</t>
  </si>
  <si>
    <t>Pagaminti iš permatomo PVC. Sterilūs. Vienkartinio naudojimo. Be latekso. Su 15mm jungtimi. Su didelio tūrio, žemo slėgio manžete pripučiama skaidria permatoma manžete. Manžetė kūgio formos t.y. tolygaus diametro mažėjimo per visą manžetės ilgį. Manžetės pripūtimo vamzdelis turi manžetės pripūtimo lygio kontrolės balionėlį, manžetės pripūtimo vamzdelio proksimaliniame gale yra vožtuvas Luer ir Luer Lock švirkštams. Vamzdelio nugarinėje sienelės dalyje integruotas papildomas kanalas, kurio pagalba galima atlikti drenažą subglotiniame tarpe. Šlangelė skirta atsiurbimui iš subglotinio tarpo, turi užkimšimo kamštelį laisvojoje dalyje, bei atsiveriančią angą atsiurbimui nugarinėje vamzdelio dalyje virš manžetės. Atraumatinis, užapvalintas vamzdelio galas. Distaliniame gale yra Murphy anga. Vamzdelis su rentgeno kontrastinę liniją išilgai vamzdelio. Vamzdelis graduotas kas 1-2 cm. Vamzdelio lenktumas Magil formos. Specialios dvi žiedinės žymos vamzdelio dalyje virš manžetės vamzdelio lokalizacijos kontrolei. Ant endotrachėjinio vamzdelo nurodytas vamzdelių ilgis, vidinis ir išorinis dydis, pavadinimas. Testuoti pagal kokybės standartą ISO: 5361.            Vidinis diametras (mm);Išorinis diametras (mm);Ilgis (mm);Manžetės diametras (mm):
                 6.0	                        9.0 ±0,1mm	                         308	               20.6
                 6.5	                        9.8 ±0,1mm	                         317	               20.6
                 7.0	                      10.4 ±0,1mm	                         330	               25.4
                 7.5	                      11.2 ±0,1mm	                         350	               25.4
                 8.0	                     11.8 ±0,1mm	                         360	               25.4
                 8.5	                     12.6 ±0,1mm	                         370	               28.6
                 9.0	                     13.1 ±0,1mm	                         375	               28.6</t>
  </si>
  <si>
    <t>Vienkartinis spaudimo daviklis ir sujungimo žarnelių sistema. Daviklis:
Matavimo ribos nuo -50 iki +300 mm Hg. Nominalus natūralus dažnis 40 Hz standartiniam rinkiniui. Jautrumas 5,0μ V/V/mm Hg ± 1%. Nelinijiškumas ir histerezė ± 1.5% arba  ± 1 mm Hg, kuris didesnis. Praplovimo tekėjimo greitis 3±1 mL/val, esant iki 300 mmHg suspaustam infuzijos maišui. 
Patogus, bet kokiu kampu patraukiamas praplovimo atidarymo „snapelis“. Jungtis su sujungimo laidu turi auksu padengtus kontaktus.
Vamzdelių sistema: jungtis su infuziniu maišu, su lašėjimo kamera, užspaudimo ratuku ir 145-155cm. ilgio vamzdeliu. Du trijų krypčių kraneliai. Du permatomi vamzdeliai: 115-125cm. ir 29-31cm. ilgio.</t>
  </si>
  <si>
    <t>Vienkartinis, nazogastrinis poliuretaninis ( arba analogiškos medžiagos ) zondas CH15, ne trumpesnis 100cm.</t>
  </si>
  <si>
    <t>Vienkartinis, sterilus. Adata 21G x &lt;40mm, skirta stygai įvesti. Styga &lt;0,5mm x 23-25cm., „J“ formos minkštu distaliniu galu, pagaminta iš „Nitinolo“ arba analogiškos medžiagos, atspari persilenkimui, t.b. įdėta į plastiko movą. Skalpelis. Švirkštas 3ml, 3-jų dalių. Kateteris vieno kanalo 22G x 8,0-10,0cm., su 20-25cm. prailginimo linija su spaustuku ir dvigubais sparneliais, skirtais kateterio fiksavimui prie odos. Fiksatorius prie odos t.b. lipnus. EKG kontrolės laidas, tinkantys „Certodyn“ tipo adapteriui. Komplekte t.b. trišakis kranelis.</t>
  </si>
  <si>
    <t xml:space="preserve"> Vienkartinė, skaidria iš visų pusių prizmės formos jungtimi su likvoro indikatoriumi, kuris gerai matomas visose plokštumose, aštria nuopjova. Diametrai: 20G; 22G; 25G; 26G ir 27G. Atitinkamo diametro adatos bus užsakomos pagal poreikį.</t>
  </si>
  <si>
    <t>Vienkartinė, sterili spinalinė adata, "Quincke" arba "Chiba" tipo nuožulnia nuopjova, 18-20cm ilgio, 22G storio.</t>
  </si>
  <si>
    <t>3 kranelių blokas su 4 be adatiniais konektoriais</t>
  </si>
  <si>
    <t>4 kranelių blokas su 5 be adatiniais konektoriais</t>
  </si>
  <si>
    <t>5 kranelių blokas su 6 be adatiniais konektoriais</t>
  </si>
  <si>
    <t>Prailginimo linijos rinkinys su 3 be adatiniais konektoriais.</t>
  </si>
  <si>
    <t>Be adatinis konektorius.</t>
  </si>
  <si>
    <t>Be adatinių kamštukų dangtelis dezinfekavimui</t>
  </si>
  <si>
    <t>Vienkartinis, sterilus, skirtas greitai dezinfekcijai &lt; 30 s, antibakterinis poveikis, patvirtintas tyrimais: S. epidermidis E. coli, S. aureus, K. pneumoniae, P. aeruginosa, C. Glabrate, C. albicans ≥4 log. Dangtelio korpusas pagamintas iš mažo tankio polietileno (LDPE), kempinė pagaminta iš poliuretano, dezinfekavimo priemonė 70 % izopropilo alkoholis (IPA), įpakavimo medžiaga (folija) pagaminta iš polietileno, sluoksniuoto aliuminiu. Be latekso, be polivinilchlorido (PVC), be di(2-etilheksilo) ftalato (DEHP), atitinkantis ISO standartą 80369-7. Tinkamas naudoti atliekant magnetinio rezonanso ir kompiuterinės tomografijos tyrimus. Forma - juostelė su 10 dangtelių. Svoris ≤ 6,5 g, Ilgis 220 mm, Plotis 20 mm. Sudedamosios dalys: izopropilo alkoholis 70%, vanduo 30%.  Užtikrina pasyvią dezinfekciją ≥7 dienų, kol yra pritvirtintas ant be adatinio kamštuko.</t>
  </si>
  <si>
    <t>Prailginimo linijos dviejų atšakų su 2 be adatiniais kamštukais (neutralūs vožtuvai)</t>
  </si>
  <si>
    <t>Be adatinis konektorius</t>
  </si>
  <si>
    <t xml:space="preserve">Tinkama skysčiams leisti į veną, kraujui, bendram parenteriniam maitinimui ir chemoterapiniams vaistams. Male Luer jungtis ir kamštukas pagaminti iš kopoliesterio, pertvara pagaminta iš silikono, vamzdelis pagamintas iš poliuretano. Be adatiniai kamštukai su integruotu silikono sandarikliu, leidžia tekėti skysčiams tik link paciento. Male Luer jungtis. Be latekso, be polivinilchlorido (PVC), be di(2-etilheksilo) ftalato (DEHP), suderinamas su ISO 80369-7. Tinka naudoti atliekant magnetinio rezonanso ir kompiuterinės tomografijos tyrimus. Užpildymo tūris ≤0,70 ml. Vidutinė tėkmė ≥325 mL/min (esant 1 m vandens slėgiui). Ilgis 13,5-14cm. </t>
  </si>
  <si>
    <t>Tinkama skysčiams leisti į veną, kraujui, bendram parenteriniam maitinimui ir chemoterapiniams vaistams. Male Luer jungtis ir kamštukas pagaminti iš kopoliesterio, nuplaunama pertvara pagaminta iš silikono, vamzdelis pagaminta iš poliuretano. Be adatiniai kamštukai su integruotu silikono sandarikliu, leidžia tekėti skysčiams tik link paciento. Male Luer jungtis. Be latekso, be polivinilchlorido (PVC), be di(2-etilheksilo) ftalato (DEHP), suderinamas su ISO 80369-7. Tinka naudoti atliekant magnetinio rezonanso ir kompiuterinės tomografijos tyrimus. Užpildymo tūris ≤1,35 ml. Vidutinė tėkmė ≥330 mL/min (esant 1 m vandens slėgiui). Ilgis 19,5-20 cm.</t>
  </si>
  <si>
    <t>tinkama skysčiams leisti į veną, kraujui, bendram parenteriniam maitinimui ir chemoterapiniams vaistams. Male Luer jungtis ir kamštukas pagaminti iš kopoliesterio, nuplaunama pertvara pagaminta iš silikono, vamzdelis pagaminta iš poliuretano. Be adatiniai kamštukai su integruotu silikono sandarikliu, leidžia tekėti skysčiams tik link paciento. Male Luer jungtis. Be latekso, be polivinilchlorido (PVC), be di(2-etilheksilo) ftalato (DEHP), suderinamas su ISO 80369-7. Tinka naudoti atliekant magnetinio rezonanso ir kompiuterinės tomografijos tyrimus. Užpildymo tūris 1,65 ml. Vidutinė tėkmė 345mL/min (esant 1 m vandens slėgiui). Ilgis 25,5 -26 cm.</t>
  </si>
  <si>
    <t xml:space="preserve">Preliminarus kiekis </t>
  </si>
  <si>
    <t>Siūloma parametro reikšmė 
(Failo, dokumento pavadinimas ir puslapio Nr., pažymintis vietą, kurioje yra siūlomus techninius parametrus patvirtinantys dokumentai, nuoroda į gamintojo interneto tinklalapį (jei toks yra), nuoroda turi būti tiksli į konkrečią prekę)</t>
  </si>
  <si>
    <t xml:space="preserve">Vnt. įkainis Eur be PVM </t>
  </si>
  <si>
    <t>Kaina Eur be PVM</t>
  </si>
  <si>
    <t>Kaina Eur su PVM</t>
  </si>
  <si>
    <t>PVM suma, EUR</t>
  </si>
  <si>
    <t xml:space="preserve">2. Visoms nurodytoms konkrečioms medžiagoms ir/ar konkretiems prekių pavadinimams taikoma „arba lygiavertis“.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</si>
</sst>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rgb="FF006100"/>
      <name val="Calibri"/>
      <family val="2"/>
      <charset val="186"/>
      <scheme val="minor"/>
    </font>
    <font>
      <b/>
      <sz val="11"/>
      <color theme="1"/>
      <name val="Calibri"/>
      <family val="2"/>
      <charset val="186"/>
    </font>
    <font>
      <b/>
      <sz val="11"/>
      <color rgb="FF000000"/>
      <name val="Calibri"/>
      <family val="2"/>
      <charset val="186"/>
    </font>
    <font>
      <sz val="11"/>
      <color rgb="FF000000"/>
      <name val="Calibri"/>
      <family val="2"/>
      <charset val="186"/>
    </font>
    <font>
      <sz val="11"/>
      <color theme="1"/>
      <name val="Calibri"/>
      <family val="2"/>
      <charset val="186"/>
    </font>
    <font>
      <b/>
      <sz val="11"/>
      <name val="Calibri"/>
      <family val="2"/>
      <charset val="186"/>
    </font>
    <font>
      <sz val="11"/>
      <name val="Calibri"/>
      <family val="2"/>
      <charset val="186"/>
    </font>
    <font>
      <b/>
      <sz val="12"/>
      <name val="Calibri"/>
      <family val="2"/>
      <charset val="186"/>
    </font>
    <font>
      <b/>
      <sz val="14"/>
      <name val="Calibri"/>
      <family val="2"/>
      <charset val="186"/>
    </font>
    <font>
      <b/>
      <sz val="10.5"/>
      <color theme="1"/>
      <name val="Calibri"/>
      <family val="2"/>
      <charset val="186"/>
    </font>
    <font>
      <sz val="11"/>
      <color rgb="FF006100"/>
      <name val="Calibri"/>
      <family val="2"/>
      <charset val="186"/>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s>
  <cellStyleXfs count="2">
    <xf numFmtId="0" fontId="0" fillId="0" borderId="0"/>
    <xf numFmtId="0" fontId="1" fillId="2" borderId="0" applyNumberFormat="0" applyBorder="0" applyAlignment="0" applyProtection="0"/>
  </cellStyleXfs>
  <cellXfs count="65">
    <xf numFmtId="0" fontId="0" fillId="0" borderId="0" xfId="0"/>
    <xf numFmtId="3" fontId="2" fillId="0" borderId="1" xfId="0" applyNumberFormat="1" applyFont="1" applyBorder="1" applyAlignment="1" applyProtection="1">
      <alignment horizontal="center" vertical="center" wrapText="1"/>
      <protection locked="0"/>
    </xf>
    <xf numFmtId="0" fontId="5" fillId="0" borderId="8" xfId="0" applyFont="1" applyBorder="1" applyProtection="1">
      <protection locked="0"/>
    </xf>
    <xf numFmtId="0" fontId="5" fillId="0" borderId="9" xfId="0" applyFont="1" applyBorder="1" applyProtection="1">
      <protection locked="0"/>
    </xf>
    <xf numFmtId="0" fontId="5" fillId="0" borderId="10" xfId="0" applyFont="1" applyBorder="1" applyProtection="1">
      <protection locked="0"/>
    </xf>
    <xf numFmtId="2" fontId="6" fillId="0" borderId="0" xfId="0" applyNumberFormat="1" applyFont="1" applyAlignment="1" applyProtection="1">
      <alignment horizontal="left" vertical="top"/>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wrapText="1"/>
      <protection locked="0"/>
    </xf>
    <xf numFmtId="0" fontId="5" fillId="0" borderId="0" xfId="0" applyFont="1" applyAlignment="1" applyProtection="1">
      <alignment horizontal="center"/>
      <protection locked="0"/>
    </xf>
    <xf numFmtId="3" fontId="5" fillId="0" borderId="0" xfId="0" applyNumberFormat="1" applyFont="1" applyAlignment="1" applyProtection="1">
      <alignment horizontal="center"/>
      <protection locked="0"/>
    </xf>
    <xf numFmtId="0" fontId="5" fillId="0" borderId="0" xfId="0" applyFont="1" applyProtection="1">
      <protection locked="0"/>
    </xf>
    <xf numFmtId="1" fontId="5" fillId="0" borderId="0" xfId="0" applyNumberFormat="1" applyFont="1" applyAlignment="1" applyProtection="1">
      <alignment horizontal="center"/>
      <protection locked="0"/>
    </xf>
    <xf numFmtId="0" fontId="2" fillId="0" borderId="0" xfId="0" applyFont="1" applyProtection="1">
      <protection locked="0"/>
    </xf>
    <xf numFmtId="0" fontId="5" fillId="0" borderId="0" xfId="0" applyFont="1" applyAlignment="1" applyProtection="1">
      <alignment horizontal="center" vertical="top"/>
      <protection locked="0"/>
    </xf>
    <xf numFmtId="0" fontId="7" fillId="0" borderId="0" xfId="0" applyFont="1" applyAlignment="1" applyProtection="1">
      <alignment horizontal="center" vertical="top"/>
      <protection locked="0"/>
    </xf>
    <xf numFmtId="0" fontId="5" fillId="0" borderId="0" xfId="0" applyFont="1" applyAlignment="1" applyProtection="1">
      <alignment vertical="center"/>
      <protection locked="0"/>
    </xf>
    <xf numFmtId="2" fontId="9" fillId="0" borderId="0" xfId="0" applyNumberFormat="1" applyFont="1" applyAlignment="1" applyProtection="1">
      <alignment vertical="center"/>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10" fillId="0" borderId="1" xfId="0"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6" fillId="0" borderId="1" xfId="0" applyFont="1" applyBorder="1" applyAlignment="1" applyProtection="1">
      <alignment horizontal="center" vertical="top"/>
      <protection locked="0"/>
    </xf>
    <xf numFmtId="0" fontId="2" fillId="0" borderId="0" xfId="0" applyFont="1" applyAlignment="1" applyProtection="1">
      <alignment horizontal="center" vertical="top" wrapText="1"/>
      <protection locked="0"/>
    </xf>
    <xf numFmtId="0" fontId="5" fillId="0" borderId="1" xfId="0" applyFont="1" applyBorder="1" applyAlignment="1" applyProtection="1">
      <alignment horizontal="center" vertical="top" wrapText="1"/>
      <protection locked="0"/>
    </xf>
    <xf numFmtId="0" fontId="5" fillId="0" borderId="1" xfId="0" applyFont="1" applyBorder="1" applyAlignment="1" applyProtection="1">
      <alignment horizontal="left" vertical="top" wrapText="1"/>
      <protection locked="0"/>
    </xf>
    <xf numFmtId="0" fontId="5" fillId="0" borderId="1" xfId="0" applyFont="1" applyBorder="1" applyAlignment="1" applyProtection="1">
      <alignment vertical="top" wrapText="1"/>
      <protection locked="0"/>
    </xf>
    <xf numFmtId="0" fontId="5" fillId="0" borderId="1" xfId="0" applyFont="1" applyBorder="1" applyAlignment="1" applyProtection="1">
      <alignment horizontal="center" vertical="top"/>
      <protection locked="0"/>
    </xf>
    <xf numFmtId="3" fontId="7" fillId="0" borderId="1" xfId="0" applyNumberFormat="1" applyFont="1" applyBorder="1" applyAlignment="1" applyProtection="1">
      <alignment horizontal="center" vertical="top"/>
      <protection locked="0"/>
    </xf>
    <xf numFmtId="2" fontId="7" fillId="0" borderId="1" xfId="0" applyNumberFormat="1" applyFont="1" applyBorder="1" applyAlignment="1" applyProtection="1">
      <alignment horizontal="center" vertical="top"/>
      <protection locked="0"/>
    </xf>
    <xf numFmtId="1" fontId="5" fillId="0" borderId="1" xfId="0" applyNumberFormat="1" applyFont="1" applyBorder="1" applyAlignment="1" applyProtection="1">
      <alignment horizontal="center" vertical="top"/>
      <protection locked="0"/>
    </xf>
    <xf numFmtId="2" fontId="5" fillId="0" borderId="1" xfId="0" applyNumberFormat="1" applyFont="1" applyBorder="1" applyAlignment="1" applyProtection="1">
      <alignment horizontal="center" vertical="top"/>
      <protection locked="0"/>
    </xf>
    <xf numFmtId="0" fontId="5" fillId="0" borderId="2" xfId="0" applyFont="1" applyBorder="1" applyAlignment="1" applyProtection="1">
      <alignment horizontal="center" vertical="top"/>
      <protection locked="0"/>
    </xf>
    <xf numFmtId="0" fontId="7" fillId="0" borderId="1" xfId="0" applyFont="1" applyBorder="1" applyAlignment="1" applyProtection="1">
      <alignment horizontal="center" vertical="top"/>
      <protection locked="0"/>
    </xf>
    <xf numFmtId="1" fontId="11" fillId="3" borderId="1" xfId="1" applyNumberFormat="1" applyFont="1" applyFill="1" applyBorder="1" applyAlignment="1" applyProtection="1">
      <alignment horizontal="center" vertical="top"/>
      <protection locked="0"/>
    </xf>
    <xf numFmtId="2" fontId="7" fillId="3" borderId="1" xfId="0" applyNumberFormat="1" applyFont="1" applyFill="1" applyBorder="1" applyAlignment="1" applyProtection="1">
      <alignment horizontal="center" vertical="top"/>
      <protection locked="0"/>
    </xf>
    <xf numFmtId="1" fontId="5" fillId="3" borderId="1" xfId="0" applyNumberFormat="1" applyFont="1" applyFill="1" applyBorder="1" applyAlignment="1" applyProtection="1">
      <alignment horizontal="center" vertical="top"/>
      <protection locked="0"/>
    </xf>
    <xf numFmtId="0" fontId="5" fillId="4" borderId="1" xfId="0" applyFont="1" applyFill="1" applyBorder="1" applyAlignment="1" applyProtection="1">
      <alignment horizontal="center" vertical="top" wrapText="1"/>
      <protection locked="0"/>
    </xf>
    <xf numFmtId="0" fontId="5" fillId="4" borderId="1" xfId="0" applyFont="1" applyFill="1" applyBorder="1" applyAlignment="1" applyProtection="1">
      <alignment horizontal="left" vertical="top" wrapText="1"/>
      <protection locked="0"/>
    </xf>
    <xf numFmtId="0" fontId="5" fillId="4" borderId="1" xfId="0" applyFont="1" applyFill="1" applyBorder="1" applyAlignment="1" applyProtection="1">
      <alignment vertical="top" wrapText="1"/>
      <protection locked="0"/>
    </xf>
    <xf numFmtId="0" fontId="5" fillId="4" borderId="1" xfId="0" applyFont="1" applyFill="1" applyBorder="1" applyAlignment="1" applyProtection="1">
      <alignment horizontal="center" vertical="top"/>
      <protection locked="0"/>
    </xf>
    <xf numFmtId="3" fontId="7" fillId="4" borderId="1" xfId="0" applyNumberFormat="1" applyFont="1" applyFill="1" applyBorder="1" applyAlignment="1" applyProtection="1">
      <alignment horizontal="center" vertical="top"/>
      <protection locked="0"/>
    </xf>
    <xf numFmtId="2" fontId="7" fillId="4" borderId="1" xfId="0" applyNumberFormat="1" applyFont="1" applyFill="1" applyBorder="1" applyAlignment="1" applyProtection="1">
      <alignment horizontal="center" vertical="top"/>
      <protection locked="0"/>
    </xf>
    <xf numFmtId="1" fontId="5" fillId="4" borderId="1" xfId="0" applyNumberFormat="1" applyFont="1" applyFill="1" applyBorder="1" applyAlignment="1" applyProtection="1">
      <alignment horizontal="center" vertical="top"/>
      <protection locked="0"/>
    </xf>
    <xf numFmtId="2" fontId="5" fillId="4" borderId="1" xfId="0" applyNumberFormat="1" applyFont="1" applyFill="1" applyBorder="1" applyAlignment="1" applyProtection="1">
      <alignment horizontal="center" vertical="top"/>
      <protection locked="0"/>
    </xf>
    <xf numFmtId="0" fontId="5" fillId="4" borderId="2" xfId="0" applyFont="1" applyFill="1" applyBorder="1" applyAlignment="1" applyProtection="1">
      <alignment horizontal="center" vertical="top"/>
      <protection locked="0"/>
    </xf>
    <xf numFmtId="0" fontId="7" fillId="4" borderId="1" xfId="0" applyFont="1" applyFill="1" applyBorder="1" applyAlignment="1" applyProtection="1">
      <alignment horizontal="center" vertical="top"/>
      <protection locked="0"/>
    </xf>
    <xf numFmtId="0" fontId="5" fillId="0" borderId="1" xfId="0" quotePrefix="1" applyFont="1" applyBorder="1" applyAlignment="1" applyProtection="1">
      <alignment horizontal="left" vertical="top" wrapText="1"/>
      <protection locked="0"/>
    </xf>
    <xf numFmtId="0" fontId="5" fillId="0" borderId="0" xfId="0" applyFont="1" applyAlignment="1" applyProtection="1">
      <alignment horizontal="center" vertical="top" wrapText="1"/>
      <protection locked="0"/>
    </xf>
    <xf numFmtId="4" fontId="2" fillId="0" borderId="1" xfId="0" applyNumberFormat="1" applyFont="1" applyBorder="1" applyAlignment="1" applyProtection="1">
      <alignment horizontal="center"/>
      <protection locked="0"/>
    </xf>
    <xf numFmtId="0" fontId="10" fillId="0" borderId="2" xfId="0" applyFont="1" applyBorder="1" applyAlignment="1" applyProtection="1">
      <alignment horizontal="center" vertical="center" wrapText="1"/>
      <protection locked="0"/>
    </xf>
    <xf numFmtId="2" fontId="5" fillId="0" borderId="2" xfId="0" applyNumberFormat="1" applyFont="1" applyBorder="1" applyAlignment="1" applyProtection="1">
      <alignment horizontal="center" vertical="top"/>
      <protection locked="0"/>
    </xf>
    <xf numFmtId="2" fontId="5" fillId="4" borderId="2" xfId="0" applyNumberFormat="1" applyFont="1" applyFill="1" applyBorder="1" applyAlignment="1" applyProtection="1">
      <alignment horizontal="center" vertical="top"/>
      <protection locked="0"/>
    </xf>
    <xf numFmtId="4" fontId="2" fillId="0" borderId="0" xfId="0" applyNumberFormat="1" applyFont="1" applyAlignment="1" applyProtection="1">
      <alignment horizontal="center"/>
      <protection locked="0"/>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5" fillId="0" borderId="6" xfId="0" applyFont="1" applyBorder="1" applyAlignment="1">
      <alignment horizontal="left" vertical="top"/>
    </xf>
    <xf numFmtId="0" fontId="5" fillId="0" borderId="0" xfId="0" applyFont="1" applyAlignment="1">
      <alignment horizontal="left" vertical="top"/>
    </xf>
    <xf numFmtId="0" fontId="5" fillId="0" borderId="7" xfId="0" applyFont="1" applyBorder="1" applyAlignment="1">
      <alignment horizontal="left" vertical="top"/>
    </xf>
    <xf numFmtId="0" fontId="5" fillId="0" borderId="6" xfId="0" applyFont="1" applyBorder="1" applyAlignment="1">
      <alignment horizontal="left" vertical="top" wrapText="1"/>
    </xf>
    <xf numFmtId="0" fontId="5" fillId="0" borderId="0" xfId="0" applyFont="1" applyAlignment="1">
      <alignment horizontal="left" vertical="top" wrapText="1"/>
    </xf>
    <xf numFmtId="0" fontId="5" fillId="0" borderId="7" xfId="0" applyFont="1" applyBorder="1" applyAlignment="1">
      <alignment horizontal="left" vertical="top" wrapText="1"/>
    </xf>
    <xf numFmtId="2" fontId="8" fillId="0" borderId="0" xfId="0" applyNumberFormat="1" applyFont="1" applyAlignment="1" applyProtection="1">
      <alignment horizontal="center" vertical="center"/>
      <protection locked="0"/>
    </xf>
    <xf numFmtId="2" fontId="9" fillId="0" borderId="9" xfId="0" applyNumberFormat="1" applyFont="1" applyBorder="1" applyAlignment="1" applyProtection="1">
      <alignment horizontal="center" vertical="center"/>
      <protection locked="0"/>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A165C-BDC9-401C-AD97-978B99B2F040}">
  <dimension ref="A1:XFB72"/>
  <sheetViews>
    <sheetView showGridLines="0" tabSelected="1" zoomScale="70" zoomScaleNormal="70" workbookViewId="0">
      <selection activeCell="A4" sqref="A4:O8"/>
    </sheetView>
  </sheetViews>
  <sheetFormatPr defaultRowHeight="15" x14ac:dyDescent="0.25"/>
  <cols>
    <col min="1" max="1" width="7.5703125" style="48" customWidth="1"/>
    <col min="2" max="2" width="35.28515625" style="6" customWidth="1"/>
    <col min="3" max="3" width="47" style="7" customWidth="1"/>
    <col min="4" max="4" width="8" style="8" customWidth="1"/>
    <col min="5" max="5" width="13.28515625" style="9" customWidth="1"/>
    <col min="6" max="6" width="29.42578125" style="9" customWidth="1"/>
    <col min="7" max="7" width="48.85546875" style="9" customWidth="1"/>
    <col min="8" max="8" width="10.28515625" style="10" customWidth="1"/>
    <col min="9" max="9" width="7.42578125" style="11" customWidth="1"/>
    <col min="10" max="13" width="15" style="10" customWidth="1"/>
    <col min="14" max="14" width="18.5703125" style="13" customWidth="1"/>
    <col min="15" max="15" width="25.7109375" style="14" customWidth="1"/>
    <col min="16" max="16384" width="9.140625" style="10"/>
  </cols>
  <sheetData>
    <row r="1" spans="1:16382" x14ac:dyDescent="0.25">
      <c r="A1" s="5" t="s">
        <v>108</v>
      </c>
      <c r="L1" s="12"/>
      <c r="M1" s="12"/>
    </row>
    <row r="2" spans="1:16382" ht="24.75" customHeight="1" x14ac:dyDescent="0.25">
      <c r="A2" s="63" t="s">
        <v>107</v>
      </c>
      <c r="B2" s="63"/>
      <c r="C2" s="63"/>
      <c r="D2" s="63"/>
      <c r="E2" s="63"/>
      <c r="F2" s="63"/>
      <c r="G2" s="63"/>
      <c r="H2" s="63"/>
      <c r="I2" s="63"/>
      <c r="J2" s="63"/>
      <c r="K2" s="63"/>
      <c r="L2" s="63"/>
      <c r="M2" s="63"/>
      <c r="N2" s="63"/>
      <c r="O2" s="63"/>
    </row>
    <row r="3" spans="1:16382" s="15" customFormat="1" ht="29.25" customHeight="1" thickBot="1" x14ac:dyDescent="0.3">
      <c r="A3" s="64" t="s">
        <v>106</v>
      </c>
      <c r="B3" s="64"/>
      <c r="C3" s="64"/>
      <c r="D3" s="64"/>
      <c r="E3" s="64"/>
      <c r="F3" s="64"/>
      <c r="G3" s="64"/>
      <c r="H3" s="64"/>
      <c r="I3" s="64"/>
      <c r="J3" s="64"/>
      <c r="K3" s="64"/>
      <c r="L3" s="64"/>
      <c r="M3" s="64"/>
      <c r="N3" s="64"/>
      <c r="O3" s="64"/>
    </row>
    <row r="4" spans="1:16382" s="15" customFormat="1" ht="18.75" customHeight="1" thickTop="1" x14ac:dyDescent="0.25">
      <c r="A4" s="54" t="s">
        <v>110</v>
      </c>
      <c r="B4" s="55"/>
      <c r="C4" s="55"/>
      <c r="D4" s="55"/>
      <c r="E4" s="55"/>
      <c r="F4" s="55"/>
      <c r="G4" s="55"/>
      <c r="H4" s="55"/>
      <c r="I4" s="55"/>
      <c r="J4" s="55"/>
      <c r="K4" s="55"/>
      <c r="L4" s="55"/>
      <c r="M4" s="55"/>
      <c r="N4" s="55"/>
      <c r="O4" s="56"/>
    </row>
    <row r="5" spans="1:16382" s="15" customFormat="1" ht="18.75" customHeight="1" x14ac:dyDescent="0.25">
      <c r="A5" s="57" t="s">
        <v>144</v>
      </c>
      <c r="B5" s="58"/>
      <c r="C5" s="58"/>
      <c r="D5" s="58"/>
      <c r="E5" s="58"/>
      <c r="F5" s="58"/>
      <c r="G5" s="58"/>
      <c r="H5" s="58"/>
      <c r="I5" s="58"/>
      <c r="J5" s="58"/>
      <c r="K5" s="58"/>
      <c r="L5" s="58"/>
      <c r="M5" s="58"/>
      <c r="N5" s="58"/>
      <c r="O5" s="59"/>
    </row>
    <row r="6" spans="1:16382" s="15" customFormat="1" ht="18.75" customHeight="1" x14ac:dyDescent="0.25">
      <c r="A6" s="57" t="s">
        <v>111</v>
      </c>
      <c r="B6" s="58"/>
      <c r="C6" s="58"/>
      <c r="D6" s="58"/>
      <c r="E6" s="58"/>
      <c r="F6" s="58"/>
      <c r="G6" s="58"/>
      <c r="H6" s="58"/>
      <c r="I6" s="58"/>
      <c r="J6" s="58"/>
      <c r="K6" s="58"/>
      <c r="L6" s="58"/>
      <c r="M6" s="58"/>
      <c r="N6" s="58"/>
      <c r="O6" s="59"/>
    </row>
    <row r="7" spans="1:16382" s="15" customFormat="1" ht="65.25" customHeight="1" x14ac:dyDescent="0.25">
      <c r="A7" s="60" t="s">
        <v>112</v>
      </c>
      <c r="B7" s="61"/>
      <c r="C7" s="61"/>
      <c r="D7" s="61"/>
      <c r="E7" s="61"/>
      <c r="F7" s="61"/>
      <c r="G7" s="61"/>
      <c r="H7" s="61"/>
      <c r="I7" s="61"/>
      <c r="J7" s="61"/>
      <c r="K7" s="61"/>
      <c r="L7" s="61"/>
      <c r="M7" s="61"/>
      <c r="N7" s="61"/>
      <c r="O7" s="62"/>
    </row>
    <row r="8" spans="1:16382" s="15" customFormat="1" ht="15.75" customHeight="1" thickBot="1" x14ac:dyDescent="0.3">
      <c r="A8" s="2" t="s">
        <v>113</v>
      </c>
      <c r="B8" s="3"/>
      <c r="C8" s="3"/>
      <c r="D8" s="3"/>
      <c r="E8" s="3"/>
      <c r="F8" s="3"/>
      <c r="G8" s="3"/>
      <c r="H8" s="3"/>
      <c r="I8" s="3"/>
      <c r="J8" s="3"/>
      <c r="K8" s="3"/>
      <c r="L8" s="3"/>
      <c r="M8" s="3"/>
      <c r="N8" s="3"/>
      <c r="O8" s="4"/>
    </row>
    <row r="9" spans="1:16382" s="15" customFormat="1" ht="9.75" customHeight="1" thickTop="1" x14ac:dyDescent="0.25">
      <c r="A9" s="16"/>
      <c r="B9" s="16"/>
      <c r="C9" s="16"/>
      <c r="D9" s="16"/>
      <c r="E9" s="16"/>
      <c r="F9" s="16"/>
      <c r="G9" s="16"/>
      <c r="H9" s="16"/>
      <c r="I9" s="16"/>
      <c r="J9" s="16"/>
      <c r="K9" s="16"/>
      <c r="L9" s="16"/>
      <c r="M9" s="16"/>
      <c r="N9" s="16"/>
    </row>
    <row r="10" spans="1:16382" ht="60" customHeight="1" x14ac:dyDescent="0.25">
      <c r="A10" s="17" t="s">
        <v>105</v>
      </c>
      <c r="B10" s="18" t="s">
        <v>104</v>
      </c>
      <c r="C10" s="19" t="s">
        <v>103</v>
      </c>
      <c r="D10" s="19" t="s">
        <v>102</v>
      </c>
      <c r="E10" s="1" t="s">
        <v>138</v>
      </c>
      <c r="F10" s="1" t="s">
        <v>109</v>
      </c>
      <c r="G10" s="1" t="s">
        <v>139</v>
      </c>
      <c r="H10" s="17" t="s">
        <v>140</v>
      </c>
      <c r="I10" s="20" t="s">
        <v>101</v>
      </c>
      <c r="J10" s="19" t="s">
        <v>141</v>
      </c>
      <c r="K10" s="19" t="s">
        <v>143</v>
      </c>
      <c r="L10" s="19" t="s">
        <v>142</v>
      </c>
      <c r="M10" s="50" t="s">
        <v>100</v>
      </c>
      <c r="N10" s="21" t="s">
        <v>99</v>
      </c>
      <c r="O10" s="22" t="s">
        <v>98</v>
      </c>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row>
    <row r="11" spans="1:16382" ht="15.75" customHeight="1" x14ac:dyDescent="0.25">
      <c r="A11" s="24">
        <v>1</v>
      </c>
      <c r="B11" s="25" t="s">
        <v>97</v>
      </c>
      <c r="C11" s="26" t="s">
        <v>96</v>
      </c>
      <c r="D11" s="27" t="s">
        <v>1</v>
      </c>
      <c r="E11" s="28">
        <v>500</v>
      </c>
      <c r="F11" s="28"/>
      <c r="G11" s="28"/>
      <c r="H11" s="29">
        <v>0</v>
      </c>
      <c r="I11" s="30">
        <v>5</v>
      </c>
      <c r="J11" s="31">
        <f t="shared" ref="J11:J35" si="0">+E11*H11</f>
        <v>0</v>
      </c>
      <c r="K11" s="31">
        <f>J11*0.05</f>
        <v>0</v>
      </c>
      <c r="L11" s="31">
        <f t="shared" ref="L11:L36" si="1">+J11*1.05</f>
        <v>0</v>
      </c>
      <c r="M11" s="51">
        <v>1312.5</v>
      </c>
      <c r="N11" s="32" t="s">
        <v>16</v>
      </c>
      <c r="O11" s="33"/>
    </row>
    <row r="12" spans="1:16382" ht="15.75" customHeight="1" x14ac:dyDescent="0.25">
      <c r="A12" s="24">
        <v>2</v>
      </c>
      <c r="B12" s="25" t="s">
        <v>95</v>
      </c>
      <c r="C12" s="26" t="s">
        <v>94</v>
      </c>
      <c r="D12" s="27" t="s">
        <v>1</v>
      </c>
      <c r="E12" s="28">
        <v>500</v>
      </c>
      <c r="F12" s="28"/>
      <c r="G12" s="28"/>
      <c r="H12" s="29">
        <v>0</v>
      </c>
      <c r="I12" s="30">
        <v>5</v>
      </c>
      <c r="J12" s="31">
        <f t="shared" si="0"/>
        <v>0</v>
      </c>
      <c r="K12" s="31">
        <f t="shared" ref="K12:K69" si="2">J12*0.05</f>
        <v>0</v>
      </c>
      <c r="L12" s="31">
        <f t="shared" si="1"/>
        <v>0</v>
      </c>
      <c r="M12" s="51">
        <v>1365</v>
      </c>
      <c r="N12" s="32" t="s">
        <v>16</v>
      </c>
      <c r="O12" s="33"/>
    </row>
    <row r="13" spans="1:16382" ht="15.75" customHeight="1" x14ac:dyDescent="0.25">
      <c r="A13" s="24">
        <v>3</v>
      </c>
      <c r="B13" s="25" t="s">
        <v>93</v>
      </c>
      <c r="C13" s="26" t="s">
        <v>92</v>
      </c>
      <c r="D13" s="27" t="s">
        <v>1</v>
      </c>
      <c r="E13" s="28">
        <v>1000</v>
      </c>
      <c r="F13" s="28"/>
      <c r="G13" s="28"/>
      <c r="H13" s="29">
        <v>0</v>
      </c>
      <c r="I13" s="30">
        <v>5</v>
      </c>
      <c r="J13" s="31">
        <f t="shared" si="0"/>
        <v>0</v>
      </c>
      <c r="K13" s="31">
        <f t="shared" si="2"/>
        <v>0</v>
      </c>
      <c r="L13" s="31">
        <f t="shared" si="1"/>
        <v>0</v>
      </c>
      <c r="M13" s="51">
        <v>3097.5</v>
      </c>
      <c r="N13" s="32" t="s">
        <v>16</v>
      </c>
      <c r="O13" s="33"/>
    </row>
    <row r="14" spans="1:16382" ht="15.75" customHeight="1" x14ac:dyDescent="0.25">
      <c r="A14" s="24">
        <v>4</v>
      </c>
      <c r="B14" s="25" t="s">
        <v>91</v>
      </c>
      <c r="C14" s="26" t="s">
        <v>90</v>
      </c>
      <c r="D14" s="27" t="s">
        <v>1</v>
      </c>
      <c r="E14" s="28">
        <v>300</v>
      </c>
      <c r="F14" s="28"/>
      <c r="G14" s="28"/>
      <c r="H14" s="29">
        <v>0</v>
      </c>
      <c r="I14" s="30">
        <v>5</v>
      </c>
      <c r="J14" s="31">
        <f t="shared" si="0"/>
        <v>0</v>
      </c>
      <c r="K14" s="31">
        <f t="shared" si="2"/>
        <v>0</v>
      </c>
      <c r="L14" s="31">
        <f t="shared" si="1"/>
        <v>0</v>
      </c>
      <c r="M14" s="51">
        <v>614.25</v>
      </c>
      <c r="N14" s="32" t="s">
        <v>16</v>
      </c>
      <c r="O14" s="33"/>
    </row>
    <row r="15" spans="1:16382" ht="15.75" customHeight="1" x14ac:dyDescent="0.25">
      <c r="A15" s="24">
        <v>5</v>
      </c>
      <c r="B15" s="25" t="s">
        <v>89</v>
      </c>
      <c r="C15" s="26" t="s">
        <v>88</v>
      </c>
      <c r="D15" s="27" t="s">
        <v>1</v>
      </c>
      <c r="E15" s="28">
        <v>100</v>
      </c>
      <c r="F15" s="28"/>
      <c r="G15" s="28"/>
      <c r="H15" s="29">
        <v>0</v>
      </c>
      <c r="I15" s="30">
        <v>5</v>
      </c>
      <c r="J15" s="31">
        <f t="shared" si="0"/>
        <v>0</v>
      </c>
      <c r="K15" s="31">
        <f>J15*0.05</f>
        <v>0</v>
      </c>
      <c r="L15" s="31">
        <f t="shared" si="1"/>
        <v>0</v>
      </c>
      <c r="M15" s="51">
        <v>73.5</v>
      </c>
      <c r="N15" s="32" t="s">
        <v>16</v>
      </c>
      <c r="O15" s="33"/>
    </row>
    <row r="16" spans="1:16382" ht="36.75" customHeight="1" x14ac:dyDescent="0.25">
      <c r="A16" s="24">
        <v>6</v>
      </c>
      <c r="B16" s="25" t="s">
        <v>75</v>
      </c>
      <c r="C16" s="26" t="s">
        <v>87</v>
      </c>
      <c r="D16" s="27" t="s">
        <v>1</v>
      </c>
      <c r="E16" s="28">
        <v>300</v>
      </c>
      <c r="F16" s="28"/>
      <c r="G16" s="28"/>
      <c r="H16" s="29">
        <v>0</v>
      </c>
      <c r="I16" s="30">
        <v>5</v>
      </c>
      <c r="J16" s="31">
        <f t="shared" si="0"/>
        <v>0</v>
      </c>
      <c r="K16" s="31">
        <f t="shared" si="2"/>
        <v>0</v>
      </c>
      <c r="L16" s="31">
        <f t="shared" si="1"/>
        <v>0</v>
      </c>
      <c r="M16" s="51">
        <v>1669.5</v>
      </c>
      <c r="N16" s="32" t="s">
        <v>16</v>
      </c>
      <c r="O16" s="33"/>
    </row>
    <row r="17" spans="1:15" ht="75" x14ac:dyDescent="0.25">
      <c r="A17" s="24">
        <v>7</v>
      </c>
      <c r="B17" s="25" t="s">
        <v>73</v>
      </c>
      <c r="C17" s="26" t="s">
        <v>86</v>
      </c>
      <c r="D17" s="27" t="s">
        <v>1</v>
      </c>
      <c r="E17" s="28">
        <v>800</v>
      </c>
      <c r="F17" s="28"/>
      <c r="G17" s="28"/>
      <c r="H17" s="29">
        <v>0</v>
      </c>
      <c r="I17" s="30">
        <v>5</v>
      </c>
      <c r="J17" s="31">
        <f t="shared" si="0"/>
        <v>0</v>
      </c>
      <c r="K17" s="31">
        <f t="shared" si="2"/>
        <v>0</v>
      </c>
      <c r="L17" s="31">
        <f t="shared" si="1"/>
        <v>0</v>
      </c>
      <c r="M17" s="51">
        <v>4956</v>
      </c>
      <c r="N17" s="32" t="s">
        <v>16</v>
      </c>
      <c r="O17" s="33"/>
    </row>
    <row r="18" spans="1:15" ht="75" x14ac:dyDescent="0.25">
      <c r="A18" s="24">
        <v>8</v>
      </c>
      <c r="B18" s="25" t="s">
        <v>71</v>
      </c>
      <c r="C18" s="26" t="s">
        <v>85</v>
      </c>
      <c r="D18" s="27" t="s">
        <v>1</v>
      </c>
      <c r="E18" s="28">
        <v>400</v>
      </c>
      <c r="F18" s="28"/>
      <c r="G18" s="28"/>
      <c r="H18" s="29">
        <v>0</v>
      </c>
      <c r="I18" s="30">
        <v>5</v>
      </c>
      <c r="J18" s="31">
        <f t="shared" si="0"/>
        <v>0</v>
      </c>
      <c r="K18" s="31">
        <f t="shared" si="2"/>
        <v>0</v>
      </c>
      <c r="L18" s="31">
        <f t="shared" si="1"/>
        <v>0</v>
      </c>
      <c r="M18" s="51">
        <v>2478</v>
      </c>
      <c r="N18" s="32" t="s">
        <v>16</v>
      </c>
      <c r="O18" s="33"/>
    </row>
    <row r="19" spans="1:15" ht="90" x14ac:dyDescent="0.25">
      <c r="A19" s="24">
        <v>9</v>
      </c>
      <c r="B19" s="25" t="s">
        <v>84</v>
      </c>
      <c r="C19" s="26" t="s">
        <v>83</v>
      </c>
      <c r="D19" s="27" t="s">
        <v>1</v>
      </c>
      <c r="E19" s="28">
        <v>25</v>
      </c>
      <c r="F19" s="28"/>
      <c r="G19" s="28"/>
      <c r="H19" s="29">
        <v>0</v>
      </c>
      <c r="I19" s="30">
        <v>5</v>
      </c>
      <c r="J19" s="31">
        <f t="shared" si="0"/>
        <v>0</v>
      </c>
      <c r="K19" s="31">
        <f t="shared" si="2"/>
        <v>0</v>
      </c>
      <c r="L19" s="31">
        <f t="shared" si="1"/>
        <v>0</v>
      </c>
      <c r="M19" s="51">
        <v>154.875</v>
      </c>
      <c r="N19" s="32" t="s">
        <v>16</v>
      </c>
      <c r="O19" s="33"/>
    </row>
    <row r="20" spans="1:15" ht="60" x14ac:dyDescent="0.25">
      <c r="A20" s="24">
        <v>10</v>
      </c>
      <c r="B20" s="25" t="s">
        <v>82</v>
      </c>
      <c r="C20" s="26" t="s">
        <v>81</v>
      </c>
      <c r="D20" s="27" t="s">
        <v>1</v>
      </c>
      <c r="E20" s="28">
        <v>4000</v>
      </c>
      <c r="F20" s="28"/>
      <c r="G20" s="28"/>
      <c r="H20" s="29">
        <v>0</v>
      </c>
      <c r="I20" s="30">
        <v>5</v>
      </c>
      <c r="J20" s="31">
        <f t="shared" si="0"/>
        <v>0</v>
      </c>
      <c r="K20" s="31">
        <f t="shared" si="2"/>
        <v>0</v>
      </c>
      <c r="L20" s="31">
        <f t="shared" si="1"/>
        <v>0</v>
      </c>
      <c r="M20" s="51">
        <v>4830</v>
      </c>
      <c r="N20" s="32" t="s">
        <v>16</v>
      </c>
      <c r="O20" s="33"/>
    </row>
    <row r="21" spans="1:15" ht="60" x14ac:dyDescent="0.25">
      <c r="A21" s="24">
        <v>11</v>
      </c>
      <c r="B21" s="25" t="s">
        <v>80</v>
      </c>
      <c r="C21" s="26" t="s">
        <v>79</v>
      </c>
      <c r="D21" s="27" t="s">
        <v>1</v>
      </c>
      <c r="E21" s="28">
        <v>1500</v>
      </c>
      <c r="F21" s="28"/>
      <c r="G21" s="28"/>
      <c r="H21" s="29">
        <v>0</v>
      </c>
      <c r="I21" s="30">
        <v>5</v>
      </c>
      <c r="J21" s="31">
        <f t="shared" si="0"/>
        <v>0</v>
      </c>
      <c r="K21" s="31">
        <f t="shared" si="2"/>
        <v>0</v>
      </c>
      <c r="L21" s="31">
        <f t="shared" si="1"/>
        <v>0</v>
      </c>
      <c r="M21" s="51">
        <v>1811.2499999999998</v>
      </c>
      <c r="N21" s="32" t="s">
        <v>16</v>
      </c>
      <c r="O21" s="33"/>
    </row>
    <row r="22" spans="1:15" ht="60" x14ac:dyDescent="0.25">
      <c r="A22" s="24">
        <v>12</v>
      </c>
      <c r="B22" s="25" t="s">
        <v>78</v>
      </c>
      <c r="C22" s="26" t="s">
        <v>115</v>
      </c>
      <c r="D22" s="27" t="s">
        <v>1</v>
      </c>
      <c r="E22" s="28">
        <v>3000</v>
      </c>
      <c r="F22" s="28"/>
      <c r="G22" s="28"/>
      <c r="H22" s="29">
        <v>0</v>
      </c>
      <c r="I22" s="30">
        <v>5</v>
      </c>
      <c r="J22" s="31">
        <f t="shared" si="0"/>
        <v>0</v>
      </c>
      <c r="K22" s="31">
        <f t="shared" si="2"/>
        <v>0</v>
      </c>
      <c r="L22" s="31">
        <f t="shared" si="1"/>
        <v>0</v>
      </c>
      <c r="M22" s="51">
        <v>3622.4999999999995</v>
      </c>
      <c r="N22" s="32" t="s">
        <v>16</v>
      </c>
      <c r="O22" s="33"/>
    </row>
    <row r="23" spans="1:15" ht="60" x14ac:dyDescent="0.25">
      <c r="A23" s="24">
        <v>13</v>
      </c>
      <c r="B23" s="25" t="s">
        <v>77</v>
      </c>
      <c r="C23" s="26" t="s">
        <v>76</v>
      </c>
      <c r="D23" s="27" t="s">
        <v>1</v>
      </c>
      <c r="E23" s="28">
        <v>600</v>
      </c>
      <c r="F23" s="28"/>
      <c r="G23" s="28"/>
      <c r="H23" s="29">
        <v>0</v>
      </c>
      <c r="I23" s="30">
        <v>5</v>
      </c>
      <c r="J23" s="31">
        <f t="shared" si="0"/>
        <v>0</v>
      </c>
      <c r="K23" s="31">
        <f t="shared" si="2"/>
        <v>0</v>
      </c>
      <c r="L23" s="31">
        <f t="shared" si="1"/>
        <v>0</v>
      </c>
      <c r="M23" s="51">
        <v>724.5</v>
      </c>
      <c r="N23" s="32" t="s">
        <v>16</v>
      </c>
      <c r="O23" s="33"/>
    </row>
    <row r="24" spans="1:15" ht="60" x14ac:dyDescent="0.25">
      <c r="A24" s="24">
        <v>14</v>
      </c>
      <c r="B24" s="25" t="s">
        <v>75</v>
      </c>
      <c r="C24" s="26" t="s">
        <v>74</v>
      </c>
      <c r="D24" s="27" t="s">
        <v>1</v>
      </c>
      <c r="E24" s="28">
        <v>30</v>
      </c>
      <c r="F24" s="28"/>
      <c r="G24" s="28"/>
      <c r="H24" s="29">
        <v>0</v>
      </c>
      <c r="I24" s="30">
        <v>5</v>
      </c>
      <c r="J24" s="31">
        <f t="shared" si="0"/>
        <v>0</v>
      </c>
      <c r="K24" s="31">
        <f t="shared" si="2"/>
        <v>0</v>
      </c>
      <c r="L24" s="31">
        <f t="shared" si="1"/>
        <v>0</v>
      </c>
      <c r="M24" s="51">
        <v>220.5</v>
      </c>
      <c r="N24" s="32" t="s">
        <v>16</v>
      </c>
      <c r="O24" s="33"/>
    </row>
    <row r="25" spans="1:15" ht="45" x14ac:dyDescent="0.25">
      <c r="A25" s="24">
        <v>15</v>
      </c>
      <c r="B25" s="25" t="s">
        <v>73</v>
      </c>
      <c r="C25" s="26" t="s">
        <v>72</v>
      </c>
      <c r="D25" s="27" t="s">
        <v>1</v>
      </c>
      <c r="E25" s="28">
        <v>1200</v>
      </c>
      <c r="F25" s="28"/>
      <c r="G25" s="28"/>
      <c r="H25" s="29">
        <v>0</v>
      </c>
      <c r="I25" s="30">
        <v>5</v>
      </c>
      <c r="J25" s="31">
        <f t="shared" si="0"/>
        <v>0</v>
      </c>
      <c r="K25" s="31">
        <f t="shared" si="2"/>
        <v>0</v>
      </c>
      <c r="L25" s="31">
        <f t="shared" si="1"/>
        <v>0</v>
      </c>
      <c r="M25" s="51">
        <v>9072</v>
      </c>
      <c r="N25" s="32" t="s">
        <v>16</v>
      </c>
      <c r="O25" s="33"/>
    </row>
    <row r="26" spans="1:15" ht="45" x14ac:dyDescent="0.25">
      <c r="A26" s="24">
        <v>16</v>
      </c>
      <c r="B26" s="25" t="s">
        <v>71</v>
      </c>
      <c r="C26" s="26" t="s">
        <v>70</v>
      </c>
      <c r="D26" s="27" t="s">
        <v>1</v>
      </c>
      <c r="E26" s="28">
        <v>150</v>
      </c>
      <c r="F26" s="28"/>
      <c r="G26" s="28"/>
      <c r="H26" s="29">
        <v>0</v>
      </c>
      <c r="I26" s="30">
        <v>5</v>
      </c>
      <c r="J26" s="31">
        <f t="shared" si="0"/>
        <v>0</v>
      </c>
      <c r="K26" s="31">
        <f t="shared" si="2"/>
        <v>0</v>
      </c>
      <c r="L26" s="31">
        <f t="shared" si="1"/>
        <v>0</v>
      </c>
      <c r="M26" s="51">
        <v>1134</v>
      </c>
      <c r="N26" s="32" t="s">
        <v>16</v>
      </c>
      <c r="O26" s="33"/>
    </row>
    <row r="27" spans="1:15" ht="30" x14ac:dyDescent="0.25">
      <c r="A27" s="24">
        <v>17</v>
      </c>
      <c r="B27" s="25" t="s">
        <v>69</v>
      </c>
      <c r="C27" s="26" t="s">
        <v>68</v>
      </c>
      <c r="D27" s="27" t="s">
        <v>1</v>
      </c>
      <c r="E27" s="28">
        <v>50</v>
      </c>
      <c r="F27" s="28"/>
      <c r="G27" s="28"/>
      <c r="H27" s="29">
        <v>0</v>
      </c>
      <c r="I27" s="30">
        <v>5</v>
      </c>
      <c r="J27" s="31">
        <f t="shared" si="0"/>
        <v>0</v>
      </c>
      <c r="K27" s="31">
        <f t="shared" si="2"/>
        <v>0</v>
      </c>
      <c r="L27" s="31">
        <f t="shared" si="1"/>
        <v>0</v>
      </c>
      <c r="M27" s="51">
        <v>525</v>
      </c>
      <c r="N27" s="32" t="s">
        <v>16</v>
      </c>
      <c r="O27" s="33"/>
    </row>
    <row r="28" spans="1:15" ht="60" x14ac:dyDescent="0.25">
      <c r="A28" s="24">
        <v>18</v>
      </c>
      <c r="B28" s="25" t="s">
        <v>67</v>
      </c>
      <c r="C28" s="26" t="s">
        <v>66</v>
      </c>
      <c r="D28" s="27" t="s">
        <v>1</v>
      </c>
      <c r="E28" s="28">
        <v>300</v>
      </c>
      <c r="F28" s="28"/>
      <c r="G28" s="28"/>
      <c r="H28" s="29">
        <v>0</v>
      </c>
      <c r="I28" s="30">
        <v>5</v>
      </c>
      <c r="J28" s="31">
        <f t="shared" si="0"/>
        <v>0</v>
      </c>
      <c r="K28" s="31">
        <f t="shared" si="2"/>
        <v>0</v>
      </c>
      <c r="L28" s="31">
        <f t="shared" si="1"/>
        <v>0</v>
      </c>
      <c r="M28" s="51">
        <v>378</v>
      </c>
      <c r="N28" s="32" t="s">
        <v>0</v>
      </c>
      <c r="O28" s="33"/>
    </row>
    <row r="29" spans="1:15" ht="45" x14ac:dyDescent="0.25">
      <c r="A29" s="24">
        <v>19</v>
      </c>
      <c r="B29" s="25" t="s">
        <v>65</v>
      </c>
      <c r="C29" s="26" t="s">
        <v>64</v>
      </c>
      <c r="D29" s="27" t="s">
        <v>1</v>
      </c>
      <c r="E29" s="28">
        <v>30</v>
      </c>
      <c r="F29" s="28"/>
      <c r="G29" s="28"/>
      <c r="H29" s="29">
        <v>0</v>
      </c>
      <c r="I29" s="30">
        <v>5</v>
      </c>
      <c r="J29" s="31">
        <f t="shared" si="0"/>
        <v>0</v>
      </c>
      <c r="K29" s="31">
        <f t="shared" si="2"/>
        <v>0</v>
      </c>
      <c r="L29" s="31">
        <f t="shared" si="1"/>
        <v>0</v>
      </c>
      <c r="M29" s="51">
        <v>148.05000000000001</v>
      </c>
      <c r="N29" s="32" t="s">
        <v>16</v>
      </c>
      <c r="O29" s="33"/>
    </row>
    <row r="30" spans="1:15" ht="45" x14ac:dyDescent="0.25">
      <c r="A30" s="24">
        <v>20</v>
      </c>
      <c r="B30" s="25" t="s">
        <v>63</v>
      </c>
      <c r="C30" s="26" t="s">
        <v>62</v>
      </c>
      <c r="D30" s="27" t="s">
        <v>1</v>
      </c>
      <c r="E30" s="28">
        <v>665</v>
      </c>
      <c r="F30" s="28"/>
      <c r="G30" s="28"/>
      <c r="H30" s="29">
        <v>0</v>
      </c>
      <c r="I30" s="34">
        <v>5</v>
      </c>
      <c r="J30" s="31">
        <f t="shared" si="0"/>
        <v>0</v>
      </c>
      <c r="K30" s="31">
        <f t="shared" si="2"/>
        <v>0</v>
      </c>
      <c r="L30" s="31">
        <f t="shared" si="1"/>
        <v>0</v>
      </c>
      <c r="M30" s="51">
        <v>3149.9998635000002</v>
      </c>
      <c r="N30" s="32" t="s">
        <v>16</v>
      </c>
      <c r="O30" s="33"/>
    </row>
    <row r="31" spans="1:15" ht="45" x14ac:dyDescent="0.25">
      <c r="A31" s="24">
        <v>21</v>
      </c>
      <c r="B31" s="25" t="s">
        <v>61</v>
      </c>
      <c r="C31" s="26" t="s">
        <v>60</v>
      </c>
      <c r="D31" s="27" t="s">
        <v>1</v>
      </c>
      <c r="E31" s="28">
        <v>800</v>
      </c>
      <c r="F31" s="28"/>
      <c r="G31" s="28"/>
      <c r="H31" s="29">
        <v>0</v>
      </c>
      <c r="I31" s="34">
        <v>5</v>
      </c>
      <c r="J31" s="31">
        <f t="shared" si="0"/>
        <v>0</v>
      </c>
      <c r="K31" s="31">
        <f t="shared" si="2"/>
        <v>0</v>
      </c>
      <c r="L31" s="31">
        <f t="shared" si="1"/>
        <v>0</v>
      </c>
      <c r="M31" s="51">
        <v>3780</v>
      </c>
      <c r="N31" s="32" t="s">
        <v>16</v>
      </c>
      <c r="O31" s="33"/>
    </row>
    <row r="32" spans="1:15" ht="60" x14ac:dyDescent="0.25">
      <c r="A32" s="24">
        <v>22</v>
      </c>
      <c r="B32" s="25" t="s">
        <v>59</v>
      </c>
      <c r="C32" s="26" t="s">
        <v>58</v>
      </c>
      <c r="D32" s="27" t="s">
        <v>1</v>
      </c>
      <c r="E32" s="28">
        <v>3000</v>
      </c>
      <c r="F32" s="28"/>
      <c r="G32" s="28"/>
      <c r="H32" s="29">
        <v>0</v>
      </c>
      <c r="I32" s="34">
        <v>5</v>
      </c>
      <c r="J32" s="31">
        <f t="shared" si="0"/>
        <v>0</v>
      </c>
      <c r="K32" s="31">
        <f t="shared" si="2"/>
        <v>0</v>
      </c>
      <c r="L32" s="31">
        <f t="shared" si="1"/>
        <v>0</v>
      </c>
      <c r="M32" s="51">
        <v>12285</v>
      </c>
      <c r="N32" s="32" t="s">
        <v>0</v>
      </c>
      <c r="O32" s="33"/>
    </row>
    <row r="33" spans="1:15" ht="45" x14ac:dyDescent="0.25">
      <c r="A33" s="24">
        <v>23</v>
      </c>
      <c r="B33" s="25" t="s">
        <v>57</v>
      </c>
      <c r="C33" s="26" t="s">
        <v>56</v>
      </c>
      <c r="D33" s="27" t="s">
        <v>1</v>
      </c>
      <c r="E33" s="28">
        <v>250</v>
      </c>
      <c r="F33" s="28"/>
      <c r="G33" s="28"/>
      <c r="H33" s="29">
        <v>0</v>
      </c>
      <c r="I33" s="34">
        <v>5</v>
      </c>
      <c r="J33" s="31">
        <f t="shared" si="0"/>
        <v>0</v>
      </c>
      <c r="K33" s="31">
        <f t="shared" si="2"/>
        <v>0</v>
      </c>
      <c r="L33" s="31">
        <f t="shared" si="1"/>
        <v>0</v>
      </c>
      <c r="M33" s="51">
        <v>1575</v>
      </c>
      <c r="N33" s="32" t="s">
        <v>0</v>
      </c>
      <c r="O33" s="33"/>
    </row>
    <row r="34" spans="1:15" ht="102.75" customHeight="1" x14ac:dyDescent="0.25">
      <c r="A34" s="24">
        <v>24</v>
      </c>
      <c r="B34" s="25" t="s">
        <v>55</v>
      </c>
      <c r="C34" s="25" t="s">
        <v>114</v>
      </c>
      <c r="D34" s="27" t="s">
        <v>54</v>
      </c>
      <c r="E34" s="28">
        <v>50</v>
      </c>
      <c r="F34" s="28"/>
      <c r="G34" s="28"/>
      <c r="H34" s="29">
        <v>0</v>
      </c>
      <c r="I34" s="34">
        <v>5</v>
      </c>
      <c r="J34" s="31">
        <f t="shared" si="0"/>
        <v>0</v>
      </c>
      <c r="K34" s="31">
        <f t="shared" si="2"/>
        <v>0</v>
      </c>
      <c r="L34" s="31">
        <f t="shared" si="1"/>
        <v>0</v>
      </c>
      <c r="M34" s="51">
        <v>1239</v>
      </c>
      <c r="N34" s="32" t="s">
        <v>0</v>
      </c>
      <c r="O34" s="33"/>
    </row>
    <row r="35" spans="1:15" ht="150" x14ac:dyDescent="0.25">
      <c r="A35" s="24">
        <v>25</v>
      </c>
      <c r="B35" s="25" t="s">
        <v>53</v>
      </c>
      <c r="C35" s="26" t="s">
        <v>116</v>
      </c>
      <c r="D35" s="27" t="s">
        <v>38</v>
      </c>
      <c r="E35" s="28">
        <v>3000</v>
      </c>
      <c r="F35" s="28"/>
      <c r="G35" s="28"/>
      <c r="H35" s="35">
        <v>0</v>
      </c>
      <c r="I35" s="36">
        <v>5</v>
      </c>
      <c r="J35" s="31">
        <f t="shared" si="0"/>
        <v>0</v>
      </c>
      <c r="K35" s="31">
        <f>J35*0.05</f>
        <v>0</v>
      </c>
      <c r="L35" s="31">
        <f t="shared" si="1"/>
        <v>0</v>
      </c>
      <c r="M35" s="51">
        <v>17262</v>
      </c>
      <c r="N35" s="32" t="s">
        <v>0</v>
      </c>
      <c r="O35" s="33"/>
    </row>
    <row r="36" spans="1:15" ht="45" x14ac:dyDescent="0.25">
      <c r="A36" s="37">
        <v>26</v>
      </c>
      <c r="B36" s="38" t="s">
        <v>52</v>
      </c>
      <c r="C36" s="39"/>
      <c r="D36" s="40"/>
      <c r="E36" s="41"/>
      <c r="F36" s="41"/>
      <c r="G36" s="41"/>
      <c r="H36" s="42"/>
      <c r="I36" s="43"/>
      <c r="J36" s="44">
        <f>SUM(J37:J40)</f>
        <v>0</v>
      </c>
      <c r="K36" s="44">
        <f>SUM(K37:K40)</f>
        <v>0</v>
      </c>
      <c r="L36" s="44">
        <f t="shared" si="1"/>
        <v>0</v>
      </c>
      <c r="M36" s="52">
        <v>114759.75</v>
      </c>
      <c r="N36" s="45" t="s">
        <v>0</v>
      </c>
      <c r="O36" s="46"/>
    </row>
    <row r="37" spans="1:15" ht="70.5" customHeight="1" x14ac:dyDescent="0.25">
      <c r="A37" s="24" t="s">
        <v>51</v>
      </c>
      <c r="B37" s="25" t="s">
        <v>50</v>
      </c>
      <c r="C37" s="26" t="s">
        <v>49</v>
      </c>
      <c r="D37" s="27" t="s">
        <v>1</v>
      </c>
      <c r="E37" s="28">
        <v>50000</v>
      </c>
      <c r="F37" s="28"/>
      <c r="G37" s="28"/>
      <c r="H37" s="29">
        <v>0</v>
      </c>
      <c r="I37" s="30">
        <v>5</v>
      </c>
      <c r="J37" s="31">
        <f t="shared" ref="J37:J69" si="3">+E37*H37</f>
        <v>0</v>
      </c>
      <c r="K37" s="31">
        <f>J37*0.05</f>
        <v>0</v>
      </c>
      <c r="L37" s="31">
        <f t="shared" ref="L37:L69" si="4">+J37*1.05</f>
        <v>0</v>
      </c>
      <c r="M37" s="51"/>
      <c r="N37" s="32" t="s">
        <v>0</v>
      </c>
      <c r="O37" s="33"/>
    </row>
    <row r="38" spans="1:15" ht="74.25" customHeight="1" x14ac:dyDescent="0.25">
      <c r="A38" s="24" t="s">
        <v>48</v>
      </c>
      <c r="B38" s="25" t="s">
        <v>47</v>
      </c>
      <c r="C38" s="26" t="s">
        <v>46</v>
      </c>
      <c r="D38" s="27" t="s">
        <v>1</v>
      </c>
      <c r="E38" s="28">
        <v>2100</v>
      </c>
      <c r="F38" s="28"/>
      <c r="G38" s="28"/>
      <c r="H38" s="29">
        <v>0</v>
      </c>
      <c r="I38" s="30">
        <v>5</v>
      </c>
      <c r="J38" s="31">
        <f t="shared" si="3"/>
        <v>0</v>
      </c>
      <c r="K38" s="31">
        <f t="shared" si="2"/>
        <v>0</v>
      </c>
      <c r="L38" s="31">
        <f t="shared" si="4"/>
        <v>0</v>
      </c>
      <c r="M38" s="51"/>
      <c r="N38" s="32" t="s">
        <v>0</v>
      </c>
      <c r="O38" s="33"/>
    </row>
    <row r="39" spans="1:15" ht="60" x14ac:dyDescent="0.25">
      <c r="A39" s="24" t="s">
        <v>45</v>
      </c>
      <c r="B39" s="25" t="s">
        <v>44</v>
      </c>
      <c r="C39" s="26" t="s">
        <v>43</v>
      </c>
      <c r="D39" s="27" t="s">
        <v>1</v>
      </c>
      <c r="E39" s="28">
        <v>2000</v>
      </c>
      <c r="F39" s="28"/>
      <c r="G39" s="28"/>
      <c r="H39" s="29">
        <v>0</v>
      </c>
      <c r="I39" s="36">
        <v>5</v>
      </c>
      <c r="J39" s="31">
        <f t="shared" si="3"/>
        <v>0</v>
      </c>
      <c r="K39" s="31">
        <f t="shared" si="2"/>
        <v>0</v>
      </c>
      <c r="L39" s="31">
        <f t="shared" si="4"/>
        <v>0</v>
      </c>
      <c r="M39" s="51"/>
      <c r="N39" s="32" t="s">
        <v>0</v>
      </c>
      <c r="O39" s="33"/>
    </row>
    <row r="40" spans="1:15" ht="90" x14ac:dyDescent="0.25">
      <c r="A40" s="24" t="s">
        <v>42</v>
      </c>
      <c r="B40" s="25" t="s">
        <v>41</v>
      </c>
      <c r="C40" s="26" t="s">
        <v>40</v>
      </c>
      <c r="D40" s="27" t="s">
        <v>1</v>
      </c>
      <c r="E40" s="28">
        <v>10000</v>
      </c>
      <c r="F40" s="28"/>
      <c r="G40" s="28"/>
      <c r="H40" s="29">
        <v>0</v>
      </c>
      <c r="I40" s="36">
        <v>5</v>
      </c>
      <c r="J40" s="31">
        <f t="shared" si="3"/>
        <v>0</v>
      </c>
      <c r="K40" s="31">
        <f t="shared" si="2"/>
        <v>0</v>
      </c>
      <c r="L40" s="31">
        <f t="shared" si="4"/>
        <v>0</v>
      </c>
      <c r="M40" s="51"/>
      <c r="N40" s="32" t="s">
        <v>0</v>
      </c>
      <c r="O40" s="33"/>
    </row>
    <row r="41" spans="1:15" ht="300" x14ac:dyDescent="0.25">
      <c r="A41" s="24">
        <f>+A36+1</f>
        <v>27</v>
      </c>
      <c r="B41" s="25" t="s">
        <v>39</v>
      </c>
      <c r="C41" s="26" t="s">
        <v>117</v>
      </c>
      <c r="D41" s="27" t="s">
        <v>38</v>
      </c>
      <c r="E41" s="28">
        <v>100</v>
      </c>
      <c r="F41" s="28"/>
      <c r="G41" s="28"/>
      <c r="H41" s="29">
        <v>0</v>
      </c>
      <c r="I41" s="36">
        <v>5</v>
      </c>
      <c r="J41" s="31">
        <f t="shared" si="3"/>
        <v>0</v>
      </c>
      <c r="K41" s="31">
        <f t="shared" si="2"/>
        <v>0</v>
      </c>
      <c r="L41" s="31">
        <f t="shared" si="4"/>
        <v>0</v>
      </c>
      <c r="M41" s="51">
        <v>7350</v>
      </c>
      <c r="N41" s="32" t="s">
        <v>0</v>
      </c>
      <c r="O41" s="33"/>
    </row>
    <row r="42" spans="1:15" ht="105" x14ac:dyDescent="0.25">
      <c r="A42" s="24">
        <f t="shared" ref="A42:A69" si="5">+A41+1</f>
        <v>28</v>
      </c>
      <c r="B42" s="47" t="s">
        <v>37</v>
      </c>
      <c r="C42" s="26" t="s">
        <v>118</v>
      </c>
      <c r="D42" s="27" t="s">
        <v>1</v>
      </c>
      <c r="E42" s="28">
        <v>20</v>
      </c>
      <c r="F42" s="28"/>
      <c r="G42" s="28"/>
      <c r="H42" s="29">
        <v>0</v>
      </c>
      <c r="I42" s="36">
        <v>5</v>
      </c>
      <c r="J42" s="31">
        <f t="shared" si="3"/>
        <v>0</v>
      </c>
      <c r="K42" s="31">
        <f t="shared" si="2"/>
        <v>0</v>
      </c>
      <c r="L42" s="31">
        <f t="shared" si="4"/>
        <v>0</v>
      </c>
      <c r="M42" s="51">
        <v>432.6</v>
      </c>
      <c r="N42" s="32" t="s">
        <v>0</v>
      </c>
      <c r="O42" s="33"/>
    </row>
    <row r="43" spans="1:15" ht="105" x14ac:dyDescent="0.25">
      <c r="A43" s="24">
        <f t="shared" si="5"/>
        <v>29</v>
      </c>
      <c r="B43" s="47" t="s">
        <v>36</v>
      </c>
      <c r="C43" s="26" t="s">
        <v>119</v>
      </c>
      <c r="D43" s="27" t="s">
        <v>1</v>
      </c>
      <c r="E43" s="28">
        <v>40</v>
      </c>
      <c r="F43" s="28"/>
      <c r="G43" s="28"/>
      <c r="H43" s="29">
        <v>0</v>
      </c>
      <c r="I43" s="36">
        <v>5</v>
      </c>
      <c r="J43" s="31">
        <f t="shared" si="3"/>
        <v>0</v>
      </c>
      <c r="K43" s="31">
        <f t="shared" si="2"/>
        <v>0</v>
      </c>
      <c r="L43" s="31">
        <f t="shared" si="4"/>
        <v>0</v>
      </c>
      <c r="M43" s="51">
        <v>873.6</v>
      </c>
      <c r="N43" s="32" t="s">
        <v>0</v>
      </c>
      <c r="O43" s="33"/>
    </row>
    <row r="44" spans="1:15" ht="105" x14ac:dyDescent="0.25">
      <c r="A44" s="24">
        <f t="shared" si="5"/>
        <v>30</v>
      </c>
      <c r="B44" s="47" t="s">
        <v>35</v>
      </c>
      <c r="C44" s="26" t="s">
        <v>34</v>
      </c>
      <c r="D44" s="27" t="s">
        <v>1</v>
      </c>
      <c r="E44" s="28">
        <v>20</v>
      </c>
      <c r="F44" s="28"/>
      <c r="G44" s="28"/>
      <c r="H44" s="29">
        <v>0</v>
      </c>
      <c r="I44" s="36">
        <v>5</v>
      </c>
      <c r="J44" s="31">
        <f t="shared" si="3"/>
        <v>0</v>
      </c>
      <c r="K44" s="31">
        <f t="shared" si="2"/>
        <v>0</v>
      </c>
      <c r="L44" s="31">
        <f t="shared" si="4"/>
        <v>0</v>
      </c>
      <c r="M44" s="51">
        <v>1722</v>
      </c>
      <c r="N44" s="32" t="s">
        <v>0</v>
      </c>
      <c r="O44" s="33"/>
    </row>
    <row r="45" spans="1:15" ht="150" x14ac:dyDescent="0.25">
      <c r="A45" s="24">
        <f t="shared" si="5"/>
        <v>31</v>
      </c>
      <c r="B45" s="47" t="s">
        <v>33</v>
      </c>
      <c r="C45" s="25" t="s">
        <v>32</v>
      </c>
      <c r="D45" s="27" t="s">
        <v>1</v>
      </c>
      <c r="E45" s="28">
        <v>200</v>
      </c>
      <c r="F45" s="28"/>
      <c r="G45" s="28"/>
      <c r="H45" s="29">
        <v>0</v>
      </c>
      <c r="I45" s="36">
        <v>5</v>
      </c>
      <c r="J45" s="31">
        <f t="shared" si="3"/>
        <v>0</v>
      </c>
      <c r="K45" s="31">
        <f t="shared" si="2"/>
        <v>0</v>
      </c>
      <c r="L45" s="31">
        <f t="shared" si="4"/>
        <v>0</v>
      </c>
      <c r="M45" s="51">
        <v>1995</v>
      </c>
      <c r="N45" s="32" t="s">
        <v>0</v>
      </c>
      <c r="O45" s="33"/>
    </row>
    <row r="46" spans="1:15" ht="63.75" customHeight="1" x14ac:dyDescent="0.25">
      <c r="A46" s="24">
        <f t="shared" si="5"/>
        <v>32</v>
      </c>
      <c r="B46" s="25" t="s">
        <v>31</v>
      </c>
      <c r="C46" s="26" t="s">
        <v>120</v>
      </c>
      <c r="D46" s="27" t="s">
        <v>1</v>
      </c>
      <c r="E46" s="28">
        <v>300</v>
      </c>
      <c r="F46" s="28"/>
      <c r="G46" s="28"/>
      <c r="H46" s="29">
        <v>0</v>
      </c>
      <c r="I46" s="30">
        <v>5</v>
      </c>
      <c r="J46" s="31">
        <f t="shared" si="3"/>
        <v>0</v>
      </c>
      <c r="K46" s="31">
        <f t="shared" si="2"/>
        <v>0</v>
      </c>
      <c r="L46" s="31">
        <f t="shared" si="4"/>
        <v>0</v>
      </c>
      <c r="M46" s="51">
        <v>4164.4064699999999</v>
      </c>
      <c r="N46" s="32" t="s">
        <v>0</v>
      </c>
      <c r="O46" s="33"/>
    </row>
    <row r="47" spans="1:15" ht="186" customHeight="1" x14ac:dyDescent="0.25">
      <c r="A47" s="24">
        <f t="shared" si="5"/>
        <v>33</v>
      </c>
      <c r="B47" s="25" t="s">
        <v>30</v>
      </c>
      <c r="C47" s="26" t="s">
        <v>29</v>
      </c>
      <c r="D47" s="27" t="s">
        <v>1</v>
      </c>
      <c r="E47" s="28">
        <v>300</v>
      </c>
      <c r="F47" s="28"/>
      <c r="G47" s="28"/>
      <c r="H47" s="29">
        <v>0</v>
      </c>
      <c r="I47" s="36">
        <v>5</v>
      </c>
      <c r="J47" s="31">
        <f t="shared" si="3"/>
        <v>0</v>
      </c>
      <c r="K47" s="31">
        <f t="shared" si="2"/>
        <v>0</v>
      </c>
      <c r="L47" s="31">
        <f t="shared" si="4"/>
        <v>0</v>
      </c>
      <c r="M47" s="51">
        <v>7560</v>
      </c>
      <c r="N47" s="32" t="s">
        <v>0</v>
      </c>
      <c r="O47" s="33"/>
    </row>
    <row r="48" spans="1:15" ht="124.5" customHeight="1" x14ac:dyDescent="0.25">
      <c r="A48" s="24">
        <f t="shared" si="5"/>
        <v>34</v>
      </c>
      <c r="B48" s="25" t="s">
        <v>28</v>
      </c>
      <c r="C48" s="26" t="s">
        <v>121</v>
      </c>
      <c r="D48" s="27" t="s">
        <v>1</v>
      </c>
      <c r="E48" s="28">
        <v>600</v>
      </c>
      <c r="F48" s="28"/>
      <c r="G48" s="28"/>
      <c r="H48" s="29">
        <v>0</v>
      </c>
      <c r="I48" s="36">
        <v>5</v>
      </c>
      <c r="J48" s="31">
        <f t="shared" si="3"/>
        <v>0</v>
      </c>
      <c r="K48" s="31">
        <f t="shared" si="2"/>
        <v>0</v>
      </c>
      <c r="L48" s="31">
        <f t="shared" si="4"/>
        <v>0</v>
      </c>
      <c r="M48" s="51">
        <v>10710</v>
      </c>
      <c r="N48" s="32" t="s">
        <v>0</v>
      </c>
      <c r="O48" s="33"/>
    </row>
    <row r="49" spans="1:15" ht="45" x14ac:dyDescent="0.25">
      <c r="A49" s="24">
        <f t="shared" si="5"/>
        <v>35</v>
      </c>
      <c r="B49" s="25" t="s">
        <v>27</v>
      </c>
      <c r="C49" s="26" t="s">
        <v>122</v>
      </c>
      <c r="D49" s="27" t="s">
        <v>1</v>
      </c>
      <c r="E49" s="28">
        <v>5000</v>
      </c>
      <c r="F49" s="28"/>
      <c r="G49" s="28"/>
      <c r="H49" s="29">
        <v>0</v>
      </c>
      <c r="I49" s="36">
        <v>5</v>
      </c>
      <c r="J49" s="31">
        <f t="shared" si="3"/>
        <v>0</v>
      </c>
      <c r="K49" s="31">
        <f t="shared" si="2"/>
        <v>0</v>
      </c>
      <c r="L49" s="31">
        <f t="shared" si="4"/>
        <v>0</v>
      </c>
      <c r="M49" s="51">
        <v>48300</v>
      </c>
      <c r="N49" s="32" t="s">
        <v>0</v>
      </c>
      <c r="O49" s="33"/>
    </row>
    <row r="50" spans="1:15" ht="105" x14ac:dyDescent="0.25">
      <c r="A50" s="24">
        <f t="shared" si="5"/>
        <v>36</v>
      </c>
      <c r="B50" s="25" t="s">
        <v>26</v>
      </c>
      <c r="C50" s="26" t="s">
        <v>25</v>
      </c>
      <c r="D50" s="27" t="s">
        <v>1</v>
      </c>
      <c r="E50" s="28">
        <v>2000</v>
      </c>
      <c r="F50" s="28"/>
      <c r="G50" s="28"/>
      <c r="H50" s="29">
        <v>0</v>
      </c>
      <c r="I50" s="36">
        <v>5</v>
      </c>
      <c r="J50" s="31">
        <f t="shared" si="3"/>
        <v>0</v>
      </c>
      <c r="K50" s="31">
        <f t="shared" si="2"/>
        <v>0</v>
      </c>
      <c r="L50" s="31">
        <f t="shared" si="4"/>
        <v>0</v>
      </c>
      <c r="M50" s="51">
        <v>4200</v>
      </c>
      <c r="N50" s="32" t="s">
        <v>0</v>
      </c>
      <c r="O50" s="33"/>
    </row>
    <row r="51" spans="1:15" ht="180" x14ac:dyDescent="0.25">
      <c r="A51" s="24">
        <f t="shared" si="5"/>
        <v>37</v>
      </c>
      <c r="B51" s="25" t="s">
        <v>24</v>
      </c>
      <c r="C51" s="26" t="s">
        <v>123</v>
      </c>
      <c r="D51" s="27" t="s">
        <v>1</v>
      </c>
      <c r="E51" s="28">
        <v>150</v>
      </c>
      <c r="F51" s="28"/>
      <c r="G51" s="28"/>
      <c r="H51" s="29">
        <v>0</v>
      </c>
      <c r="I51" s="36">
        <v>5</v>
      </c>
      <c r="J51" s="31">
        <f t="shared" si="3"/>
        <v>0</v>
      </c>
      <c r="K51" s="31">
        <f t="shared" si="2"/>
        <v>0</v>
      </c>
      <c r="L51" s="31">
        <f t="shared" si="4"/>
        <v>0</v>
      </c>
      <c r="M51" s="51">
        <v>2646</v>
      </c>
      <c r="N51" s="32" t="s">
        <v>0</v>
      </c>
      <c r="O51" s="33"/>
    </row>
    <row r="52" spans="1:15" ht="75" x14ac:dyDescent="0.25">
      <c r="A52" s="24">
        <f t="shared" si="5"/>
        <v>38</v>
      </c>
      <c r="B52" s="25" t="s">
        <v>23</v>
      </c>
      <c r="C52" s="26" t="s">
        <v>22</v>
      </c>
      <c r="D52" s="27" t="s">
        <v>1</v>
      </c>
      <c r="E52" s="28">
        <v>2000</v>
      </c>
      <c r="F52" s="28"/>
      <c r="G52" s="28"/>
      <c r="H52" s="29">
        <v>0</v>
      </c>
      <c r="I52" s="36">
        <v>5</v>
      </c>
      <c r="J52" s="31">
        <f t="shared" si="3"/>
        <v>0</v>
      </c>
      <c r="K52" s="31">
        <f t="shared" si="2"/>
        <v>0</v>
      </c>
      <c r="L52" s="31">
        <f t="shared" si="4"/>
        <v>0</v>
      </c>
      <c r="M52" s="51">
        <v>4830</v>
      </c>
      <c r="N52" s="32" t="s">
        <v>19</v>
      </c>
      <c r="O52" s="33"/>
    </row>
    <row r="53" spans="1:15" ht="75" x14ac:dyDescent="0.25">
      <c r="A53" s="24">
        <f t="shared" si="5"/>
        <v>39</v>
      </c>
      <c r="B53" s="25" t="s">
        <v>21</v>
      </c>
      <c r="C53" s="26" t="s">
        <v>20</v>
      </c>
      <c r="D53" s="27" t="s">
        <v>1</v>
      </c>
      <c r="E53" s="28">
        <v>2000</v>
      </c>
      <c r="F53" s="28"/>
      <c r="G53" s="28"/>
      <c r="H53" s="29">
        <v>0</v>
      </c>
      <c r="I53" s="36">
        <v>5</v>
      </c>
      <c r="J53" s="31">
        <f t="shared" si="3"/>
        <v>0</v>
      </c>
      <c r="K53" s="31">
        <f t="shared" si="2"/>
        <v>0</v>
      </c>
      <c r="L53" s="31">
        <f t="shared" si="4"/>
        <v>0</v>
      </c>
      <c r="M53" s="51">
        <v>4830</v>
      </c>
      <c r="N53" s="32" t="s">
        <v>19</v>
      </c>
      <c r="O53" s="33"/>
    </row>
    <row r="54" spans="1:15" ht="75" x14ac:dyDescent="0.25">
      <c r="A54" s="24">
        <f t="shared" si="5"/>
        <v>40</v>
      </c>
      <c r="B54" s="25" t="s">
        <v>18</v>
      </c>
      <c r="C54" s="26" t="s">
        <v>124</v>
      </c>
      <c r="D54" s="27" t="s">
        <v>1</v>
      </c>
      <c r="E54" s="28">
        <v>12000</v>
      </c>
      <c r="F54" s="28"/>
      <c r="G54" s="28"/>
      <c r="H54" s="29">
        <v>0</v>
      </c>
      <c r="I54" s="36">
        <v>5</v>
      </c>
      <c r="J54" s="31">
        <f t="shared" si="3"/>
        <v>0</v>
      </c>
      <c r="K54" s="31">
        <f t="shared" si="2"/>
        <v>0</v>
      </c>
      <c r="L54" s="31">
        <f t="shared" si="4"/>
        <v>0</v>
      </c>
      <c r="M54" s="51">
        <v>14489.999999999998</v>
      </c>
      <c r="N54" s="32" t="s">
        <v>16</v>
      </c>
      <c r="O54" s="33"/>
    </row>
    <row r="55" spans="1:15" ht="45" x14ac:dyDescent="0.25">
      <c r="A55" s="24">
        <f t="shared" si="5"/>
        <v>41</v>
      </c>
      <c r="B55" s="25" t="s">
        <v>17</v>
      </c>
      <c r="C55" s="26" t="s">
        <v>125</v>
      </c>
      <c r="D55" s="27" t="s">
        <v>1</v>
      </c>
      <c r="E55" s="28">
        <v>300</v>
      </c>
      <c r="F55" s="28"/>
      <c r="G55" s="28"/>
      <c r="H55" s="29">
        <v>0</v>
      </c>
      <c r="I55" s="36">
        <v>5</v>
      </c>
      <c r="J55" s="31">
        <f t="shared" si="3"/>
        <v>0</v>
      </c>
      <c r="K55" s="31">
        <f t="shared" si="2"/>
        <v>0</v>
      </c>
      <c r="L55" s="31">
        <f t="shared" si="4"/>
        <v>0</v>
      </c>
      <c r="M55" s="51">
        <v>630</v>
      </c>
      <c r="N55" s="32" t="s">
        <v>16</v>
      </c>
      <c r="O55" s="33"/>
    </row>
    <row r="56" spans="1:15" ht="105" x14ac:dyDescent="0.25">
      <c r="A56" s="24">
        <f t="shared" si="5"/>
        <v>42</v>
      </c>
      <c r="B56" s="25" t="s">
        <v>15</v>
      </c>
      <c r="C56" s="26" t="s">
        <v>14</v>
      </c>
      <c r="D56" s="27" t="s">
        <v>1</v>
      </c>
      <c r="E56" s="28">
        <v>4000</v>
      </c>
      <c r="F56" s="28"/>
      <c r="G56" s="28"/>
      <c r="H56" s="29">
        <v>0</v>
      </c>
      <c r="I56" s="36">
        <v>5</v>
      </c>
      <c r="J56" s="31">
        <f t="shared" si="3"/>
        <v>0</v>
      </c>
      <c r="K56" s="31">
        <f t="shared" si="2"/>
        <v>0</v>
      </c>
      <c r="L56" s="31">
        <f t="shared" si="4"/>
        <v>0</v>
      </c>
      <c r="M56" s="51">
        <v>16800</v>
      </c>
      <c r="N56" s="32" t="s">
        <v>0</v>
      </c>
      <c r="O56" s="33"/>
    </row>
    <row r="57" spans="1:15" ht="90" x14ac:dyDescent="0.25">
      <c r="A57" s="24">
        <f t="shared" si="5"/>
        <v>43</v>
      </c>
      <c r="B57" s="25" t="s">
        <v>13</v>
      </c>
      <c r="C57" s="26" t="s">
        <v>12</v>
      </c>
      <c r="D57" s="27" t="s">
        <v>1</v>
      </c>
      <c r="E57" s="28">
        <v>1000</v>
      </c>
      <c r="F57" s="28"/>
      <c r="G57" s="28"/>
      <c r="H57" s="29">
        <v>0</v>
      </c>
      <c r="I57" s="36">
        <v>5</v>
      </c>
      <c r="J57" s="31">
        <f t="shared" si="3"/>
        <v>0</v>
      </c>
      <c r="K57" s="31">
        <f t="shared" si="2"/>
        <v>0</v>
      </c>
      <c r="L57" s="31">
        <f t="shared" si="4"/>
        <v>0</v>
      </c>
      <c r="M57" s="51">
        <v>1470</v>
      </c>
      <c r="N57" s="32" t="s">
        <v>0</v>
      </c>
      <c r="O57" s="33"/>
    </row>
    <row r="58" spans="1:15" ht="150" x14ac:dyDescent="0.25">
      <c r="A58" s="24">
        <f t="shared" si="5"/>
        <v>44</v>
      </c>
      <c r="B58" s="25" t="s">
        <v>126</v>
      </c>
      <c r="C58" s="26" t="s">
        <v>11</v>
      </c>
      <c r="D58" s="27" t="s">
        <v>1</v>
      </c>
      <c r="E58" s="28">
        <v>3200</v>
      </c>
      <c r="F58" s="28"/>
      <c r="G58" s="28"/>
      <c r="H58" s="29">
        <v>0</v>
      </c>
      <c r="I58" s="36">
        <v>5</v>
      </c>
      <c r="J58" s="31">
        <f t="shared" si="3"/>
        <v>0</v>
      </c>
      <c r="K58" s="31">
        <f t="shared" si="2"/>
        <v>0</v>
      </c>
      <c r="L58" s="31">
        <f t="shared" si="4"/>
        <v>0</v>
      </c>
      <c r="M58" s="51">
        <v>21840</v>
      </c>
      <c r="N58" s="32" t="s">
        <v>0</v>
      </c>
      <c r="O58" s="33"/>
    </row>
    <row r="59" spans="1:15" ht="81" customHeight="1" x14ac:dyDescent="0.25">
      <c r="A59" s="24">
        <f t="shared" si="5"/>
        <v>45</v>
      </c>
      <c r="B59" s="25" t="s">
        <v>127</v>
      </c>
      <c r="C59" s="26" t="s">
        <v>11</v>
      </c>
      <c r="D59" s="27" t="s">
        <v>1</v>
      </c>
      <c r="E59" s="28">
        <v>800</v>
      </c>
      <c r="F59" s="28"/>
      <c r="G59" s="28"/>
      <c r="H59" s="29">
        <v>0</v>
      </c>
      <c r="I59" s="36">
        <v>5</v>
      </c>
      <c r="J59" s="31">
        <f t="shared" si="3"/>
        <v>0</v>
      </c>
      <c r="K59" s="31">
        <f t="shared" si="2"/>
        <v>0</v>
      </c>
      <c r="L59" s="31">
        <f t="shared" si="4"/>
        <v>0</v>
      </c>
      <c r="M59" s="51">
        <v>6552</v>
      </c>
      <c r="N59" s="32" t="s">
        <v>0</v>
      </c>
      <c r="O59" s="33"/>
    </row>
    <row r="60" spans="1:15" ht="81.75" customHeight="1" x14ac:dyDescent="0.25">
      <c r="A60" s="24">
        <f t="shared" si="5"/>
        <v>46</v>
      </c>
      <c r="B60" s="25" t="s">
        <v>128</v>
      </c>
      <c r="C60" s="26" t="s">
        <v>11</v>
      </c>
      <c r="D60" s="27" t="s">
        <v>1</v>
      </c>
      <c r="E60" s="28">
        <v>200</v>
      </c>
      <c r="F60" s="28"/>
      <c r="G60" s="28"/>
      <c r="H60" s="29">
        <v>0</v>
      </c>
      <c r="I60" s="36">
        <v>5</v>
      </c>
      <c r="J60" s="31">
        <f t="shared" si="3"/>
        <v>0</v>
      </c>
      <c r="K60" s="31">
        <f t="shared" si="2"/>
        <v>0</v>
      </c>
      <c r="L60" s="31">
        <f t="shared" si="4"/>
        <v>0</v>
      </c>
      <c r="M60" s="51">
        <v>1869</v>
      </c>
      <c r="N60" s="32" t="s">
        <v>0</v>
      </c>
      <c r="O60" s="33"/>
    </row>
    <row r="61" spans="1:15" ht="90" x14ac:dyDescent="0.25">
      <c r="A61" s="24">
        <f t="shared" si="5"/>
        <v>47</v>
      </c>
      <c r="B61" s="25" t="s">
        <v>129</v>
      </c>
      <c r="C61" s="26" t="s">
        <v>10</v>
      </c>
      <c r="D61" s="27" t="s">
        <v>1</v>
      </c>
      <c r="E61" s="28">
        <v>3500</v>
      </c>
      <c r="F61" s="28"/>
      <c r="G61" s="28"/>
      <c r="H61" s="29">
        <v>0</v>
      </c>
      <c r="I61" s="36">
        <v>5</v>
      </c>
      <c r="J61" s="31">
        <f t="shared" si="3"/>
        <v>0</v>
      </c>
      <c r="K61" s="31">
        <f t="shared" si="2"/>
        <v>0</v>
      </c>
      <c r="L61" s="31">
        <f t="shared" si="4"/>
        <v>0</v>
      </c>
      <c r="M61" s="51">
        <v>14332.5</v>
      </c>
      <c r="N61" s="32" t="s">
        <v>0</v>
      </c>
      <c r="O61" s="33"/>
    </row>
    <row r="62" spans="1:15" ht="120" x14ac:dyDescent="0.25">
      <c r="A62" s="24">
        <f t="shared" si="5"/>
        <v>48</v>
      </c>
      <c r="B62" s="25" t="s">
        <v>130</v>
      </c>
      <c r="C62" s="26" t="s">
        <v>9</v>
      </c>
      <c r="D62" s="27" t="s">
        <v>1</v>
      </c>
      <c r="E62" s="28">
        <v>130000</v>
      </c>
      <c r="F62" s="28"/>
      <c r="G62" s="28"/>
      <c r="H62" s="29">
        <v>0</v>
      </c>
      <c r="I62" s="36">
        <v>5</v>
      </c>
      <c r="J62" s="31">
        <f t="shared" si="3"/>
        <v>0</v>
      </c>
      <c r="K62" s="31">
        <f t="shared" si="2"/>
        <v>0</v>
      </c>
      <c r="L62" s="31">
        <f t="shared" si="4"/>
        <v>0</v>
      </c>
      <c r="M62" s="51">
        <v>163800</v>
      </c>
      <c r="N62" s="32" t="s">
        <v>0</v>
      </c>
      <c r="O62" s="33"/>
    </row>
    <row r="63" spans="1:15" ht="285" x14ac:dyDescent="0.25">
      <c r="A63" s="24">
        <f t="shared" si="5"/>
        <v>49</v>
      </c>
      <c r="B63" s="25" t="s">
        <v>131</v>
      </c>
      <c r="C63" s="26" t="s">
        <v>132</v>
      </c>
      <c r="D63" s="27" t="s">
        <v>1</v>
      </c>
      <c r="E63" s="28">
        <v>10000</v>
      </c>
      <c r="F63" s="28"/>
      <c r="G63" s="28"/>
      <c r="H63" s="29">
        <v>0</v>
      </c>
      <c r="I63" s="36">
        <v>5</v>
      </c>
      <c r="J63" s="31">
        <f t="shared" si="3"/>
        <v>0</v>
      </c>
      <c r="K63" s="31">
        <f t="shared" si="2"/>
        <v>0</v>
      </c>
      <c r="L63" s="31">
        <f t="shared" si="4"/>
        <v>0</v>
      </c>
      <c r="M63" s="51">
        <v>3675</v>
      </c>
      <c r="N63" s="32" t="s">
        <v>0</v>
      </c>
      <c r="O63" s="33"/>
    </row>
    <row r="64" spans="1:15" ht="240" x14ac:dyDescent="0.25">
      <c r="A64" s="24">
        <f t="shared" si="5"/>
        <v>50</v>
      </c>
      <c r="B64" s="25" t="s">
        <v>133</v>
      </c>
      <c r="C64" s="26" t="s">
        <v>8</v>
      </c>
      <c r="D64" s="27" t="s">
        <v>1</v>
      </c>
      <c r="E64" s="28">
        <v>2000</v>
      </c>
      <c r="F64" s="28"/>
      <c r="G64" s="28"/>
      <c r="H64" s="29">
        <v>0</v>
      </c>
      <c r="I64" s="36">
        <v>5</v>
      </c>
      <c r="J64" s="31">
        <f t="shared" si="3"/>
        <v>0</v>
      </c>
      <c r="K64" s="31">
        <f t="shared" si="2"/>
        <v>0</v>
      </c>
      <c r="L64" s="31">
        <f t="shared" si="4"/>
        <v>0</v>
      </c>
      <c r="M64" s="51">
        <v>3360</v>
      </c>
      <c r="N64" s="32" t="s">
        <v>0</v>
      </c>
      <c r="O64" s="33"/>
    </row>
    <row r="65" spans="1:15" ht="240" x14ac:dyDescent="0.25">
      <c r="A65" s="24">
        <f t="shared" si="5"/>
        <v>51</v>
      </c>
      <c r="B65" s="25" t="s">
        <v>7</v>
      </c>
      <c r="C65" s="26" t="s">
        <v>6</v>
      </c>
      <c r="D65" s="27" t="s">
        <v>1</v>
      </c>
      <c r="E65" s="28">
        <v>1000</v>
      </c>
      <c r="F65" s="28"/>
      <c r="G65" s="28"/>
      <c r="H65" s="29">
        <v>0</v>
      </c>
      <c r="I65" s="36">
        <v>5</v>
      </c>
      <c r="J65" s="31">
        <f t="shared" si="3"/>
        <v>0</v>
      </c>
      <c r="K65" s="31">
        <f t="shared" si="2"/>
        <v>0</v>
      </c>
      <c r="L65" s="31">
        <f t="shared" si="4"/>
        <v>0</v>
      </c>
      <c r="M65" s="51">
        <v>3045</v>
      </c>
      <c r="N65" s="32" t="s">
        <v>0</v>
      </c>
      <c r="O65" s="33"/>
    </row>
    <row r="66" spans="1:15" ht="255" x14ac:dyDescent="0.25">
      <c r="A66" s="24">
        <f t="shared" si="5"/>
        <v>52</v>
      </c>
      <c r="B66" s="25" t="s">
        <v>134</v>
      </c>
      <c r="C66" s="26" t="s">
        <v>5</v>
      </c>
      <c r="D66" s="27" t="s">
        <v>1</v>
      </c>
      <c r="E66" s="28">
        <v>10000</v>
      </c>
      <c r="F66" s="28"/>
      <c r="G66" s="28"/>
      <c r="H66" s="29">
        <v>0</v>
      </c>
      <c r="I66" s="36">
        <v>5</v>
      </c>
      <c r="J66" s="31">
        <f t="shared" si="3"/>
        <v>0</v>
      </c>
      <c r="K66" s="31">
        <f t="shared" si="2"/>
        <v>0</v>
      </c>
      <c r="L66" s="31">
        <f t="shared" si="4"/>
        <v>0</v>
      </c>
      <c r="M66" s="51">
        <v>5040</v>
      </c>
      <c r="N66" s="32" t="s">
        <v>0</v>
      </c>
      <c r="O66" s="33"/>
    </row>
    <row r="67" spans="1:15" ht="210" x14ac:dyDescent="0.25">
      <c r="A67" s="24">
        <f t="shared" si="5"/>
        <v>53</v>
      </c>
      <c r="B67" s="25" t="s">
        <v>4</v>
      </c>
      <c r="C67" s="26" t="s">
        <v>135</v>
      </c>
      <c r="D67" s="27" t="s">
        <v>1</v>
      </c>
      <c r="E67" s="28">
        <v>1000</v>
      </c>
      <c r="F67" s="28"/>
      <c r="G67" s="28"/>
      <c r="H67" s="29">
        <v>0</v>
      </c>
      <c r="I67" s="36">
        <v>5</v>
      </c>
      <c r="J67" s="31">
        <f t="shared" si="3"/>
        <v>0</v>
      </c>
      <c r="K67" s="31">
        <f t="shared" si="2"/>
        <v>0</v>
      </c>
      <c r="L67" s="31">
        <f t="shared" si="4"/>
        <v>0</v>
      </c>
      <c r="M67" s="51">
        <v>2625</v>
      </c>
      <c r="N67" s="32" t="s">
        <v>0</v>
      </c>
      <c r="O67" s="33"/>
    </row>
    <row r="68" spans="1:15" ht="210" x14ac:dyDescent="0.25">
      <c r="A68" s="24">
        <f t="shared" si="5"/>
        <v>54</v>
      </c>
      <c r="B68" s="25" t="s">
        <v>3</v>
      </c>
      <c r="C68" s="26" t="s">
        <v>136</v>
      </c>
      <c r="D68" s="27" t="s">
        <v>1</v>
      </c>
      <c r="E68" s="28">
        <v>1000</v>
      </c>
      <c r="F68" s="28"/>
      <c r="G68" s="28"/>
      <c r="H68" s="29">
        <v>0</v>
      </c>
      <c r="I68" s="36">
        <v>5</v>
      </c>
      <c r="J68" s="31">
        <f t="shared" si="3"/>
        <v>0</v>
      </c>
      <c r="K68" s="31">
        <f t="shared" si="2"/>
        <v>0</v>
      </c>
      <c r="L68" s="31">
        <f t="shared" si="4"/>
        <v>0</v>
      </c>
      <c r="M68" s="51">
        <v>3150</v>
      </c>
      <c r="N68" s="32" t="s">
        <v>0</v>
      </c>
      <c r="O68" s="33"/>
    </row>
    <row r="69" spans="1:15" ht="210" x14ac:dyDescent="0.25">
      <c r="A69" s="24">
        <f t="shared" si="5"/>
        <v>55</v>
      </c>
      <c r="B69" s="25" t="s">
        <v>2</v>
      </c>
      <c r="C69" s="26" t="s">
        <v>137</v>
      </c>
      <c r="D69" s="27" t="s">
        <v>1</v>
      </c>
      <c r="E69" s="28">
        <v>1000</v>
      </c>
      <c r="F69" s="28"/>
      <c r="G69" s="28"/>
      <c r="H69" s="29">
        <v>0</v>
      </c>
      <c r="I69" s="36">
        <v>5</v>
      </c>
      <c r="J69" s="31">
        <f t="shared" si="3"/>
        <v>0</v>
      </c>
      <c r="K69" s="31">
        <f t="shared" si="2"/>
        <v>0</v>
      </c>
      <c r="L69" s="31">
        <f t="shared" si="4"/>
        <v>0</v>
      </c>
      <c r="M69" s="51">
        <v>3990</v>
      </c>
      <c r="N69" s="32" t="s">
        <v>0</v>
      </c>
      <c r="O69" s="33"/>
    </row>
    <row r="70" spans="1:15" x14ac:dyDescent="0.25">
      <c r="J70" s="49">
        <f>SUM(J11:J69)-J37-J38-J39-J40</f>
        <v>0</v>
      </c>
      <c r="K70" s="49">
        <f>SUM(K11:K69)-K37-K38-K39-K40</f>
        <v>0</v>
      </c>
      <c r="L70" s="49">
        <f>SUM(L11:L69)-L37-L38-L39-L40</f>
        <v>0</v>
      </c>
      <c r="M70" s="53"/>
    </row>
    <row r="72" spans="1:15" x14ac:dyDescent="0.25">
      <c r="J72" s="12"/>
      <c r="K72" s="12"/>
      <c r="L72" s="12"/>
      <c r="M72" s="12"/>
    </row>
  </sheetData>
  <mergeCells count="6">
    <mergeCell ref="A4:O4"/>
    <mergeCell ref="A5:O5"/>
    <mergeCell ref="A6:O6"/>
    <mergeCell ref="A7:O7"/>
    <mergeCell ref="A2:O2"/>
    <mergeCell ref="A3:O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9378_Anest.RITS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Dalė Vėžauskienė</dc:creator>
  <cp:lastModifiedBy>Egidijus Taliejūnas</cp:lastModifiedBy>
  <dcterms:created xsi:type="dcterms:W3CDTF">2024-10-03T08:15:50Z</dcterms:created>
  <dcterms:modified xsi:type="dcterms:W3CDTF">2024-12-12T13:09:14Z</dcterms:modified>
</cp:coreProperties>
</file>