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L:\5000\5100\9_Projektų verčių skaičiavimai (JK)\Projektai\TSPĮ_RAA\Švenčionėlių TP RAA ir TSPĮ įrenginių keitimas\"/>
    </mc:Choice>
  </mc:AlternateContent>
  <xr:revisionPtr revIDLastSave="0" documentId="13_ncr:1_{B5BE8EAF-7D83-4480-9488-4BBE97BC9FC8}" xr6:coauthVersionLast="47" xr6:coauthVersionMax="47" xr10:uidLastSave="{00000000-0000-0000-0000-000000000000}"/>
  <bookViews>
    <workbookView xWindow="-108" yWindow="-108" windowWidth="23256" windowHeight="12456" xr2:uid="{00000000-000D-0000-FFFF-FFFF00000000}"/>
  </bookViews>
  <sheets>
    <sheet name="110 kV Žiniaraštis Rangovui" sheetId="17" r:id="rId1"/>
    <sheet name="Pagalbinis" sheetId="13" state="hidden" r:id="rId2"/>
  </sheets>
  <definedNames>
    <definedName name="_xlnm._FilterDatabase" localSheetId="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7" l="1"/>
  <c r="F16" i="17" l="1"/>
  <c r="E16" i="17"/>
  <c r="D16" i="17"/>
  <c r="E11" i="17"/>
  <c r="F11" i="17"/>
  <c r="D11" i="17"/>
  <c r="E27" i="17" l="1"/>
  <c r="F27" i="17"/>
  <c r="E24" i="17"/>
  <c r="F24" i="17"/>
  <c r="E20" i="17"/>
  <c r="F20" i="17"/>
  <c r="E14" i="17"/>
  <c r="E13" i="17" s="1"/>
  <c r="F14" i="17"/>
  <c r="F13" i="17" s="1"/>
  <c r="G28" i="17"/>
  <c r="G27" i="17" s="1"/>
  <c r="G26" i="17"/>
  <c r="G25" i="17"/>
  <c r="G22" i="17"/>
  <c r="G23" i="17"/>
  <c r="G21" i="17"/>
  <c r="G17" i="17"/>
  <c r="G16" i="17" s="1"/>
  <c r="G15" i="17"/>
  <c r="G14" i="17" s="1"/>
  <c r="G12" i="17"/>
  <c r="G11" i="17" s="1"/>
  <c r="E19" i="17" l="1"/>
  <c r="E29" i="17" s="1"/>
  <c r="G13" i="17"/>
  <c r="F19" i="17"/>
  <c r="F29" i="17" s="1"/>
  <c r="G24" i="17"/>
  <c r="G20" i="17"/>
  <c r="G19" i="17" l="1"/>
  <c r="G29" i="17" s="1"/>
  <c r="F30" i="17"/>
  <c r="F31" i="17" s="1"/>
  <c r="D27" i="17" l="1"/>
  <c r="D24" i="17"/>
  <c r="D20" i="17"/>
  <c r="D14" i="17"/>
  <c r="D13" i="17" s="1"/>
  <c r="D19" i="17" l="1"/>
  <c r="D29" i="17" s="1"/>
  <c r="D30" i="17" s="1"/>
  <c r="D31" i="17" s="1"/>
  <c r="E30" i="17" l="1"/>
  <c r="E31" i="17" s="1"/>
  <c r="G30" i="17"/>
  <c r="G31" i="17" s="1"/>
</calcChain>
</file>

<file path=xl/sharedStrings.xml><?xml version="1.0" encoding="utf-8"?>
<sst xmlns="http://schemas.openxmlformats.org/spreadsheetml/2006/main" count="40" uniqueCount="39">
  <si>
    <t>IMT turto grupes pavadinimas</t>
  </si>
  <si>
    <t>Elektros įrenginiai</t>
  </si>
  <si>
    <t>Relinės apsaugos ir automatikos elektromechaniniai įrenginiai</t>
  </si>
  <si>
    <t>Kompiuterinė technika, orgtechnika ir telekomunikacijų įranga</t>
  </si>
  <si>
    <t>Technologinio ir dispečerinio valdymo įrenginiai</t>
  </si>
  <si>
    <t>Telekomunikacijų infrastruktūros įranga</t>
  </si>
  <si>
    <t>IT grupės kodas</t>
  </si>
  <si>
    <t>PD</t>
  </si>
  <si>
    <t>Projektavimo darbai</t>
  </si>
  <si>
    <t>vnt.</t>
  </si>
  <si>
    <t>kompl.</t>
  </si>
  <si>
    <t>km</t>
  </si>
  <si>
    <t>Relinės apsaugos ir automatikos mikroprocesoriniai įrenginiai</t>
  </si>
  <si>
    <t>Mikroprocesoriniai relinės apsaugos ir automatikos įrenginiai jų montavimas ir derinimas</t>
  </si>
  <si>
    <t>kW</t>
  </si>
  <si>
    <t>Duomenų perdavimo  tinklų įranga</t>
  </si>
  <si>
    <t>Maršrutizatorius su montavimo ir derinimo darbais</t>
  </si>
  <si>
    <t>BP komutatorius su montavimo ir derinimo darbais</t>
  </si>
  <si>
    <t>PDT komutatorius su montavimo ir derinimo darbais</t>
  </si>
  <si>
    <t>Pastotės laiko sinchronizavimo įrenginys (PLSĮ) su montavimo ir derinimo darbais</t>
  </si>
  <si>
    <t>Mano vnt.</t>
  </si>
  <si>
    <t>3f kompl.</t>
  </si>
  <si>
    <t>m2</t>
  </si>
  <si>
    <t>m</t>
  </si>
  <si>
    <t>m3</t>
  </si>
  <si>
    <t>Kaina iš viso, EUR be PVM</t>
  </si>
  <si>
    <t>Pasiūlymo kaina be PVM, EUR</t>
  </si>
  <si>
    <t>PVM suma, EUR</t>
  </si>
  <si>
    <t>Pasiūlymo kaina su PVM, EUR</t>
  </si>
  <si>
    <t>t</t>
  </si>
  <si>
    <t>Darbo užmokestis ir pridėtinės išlaidos, EUR be PVM</t>
  </si>
  <si>
    <t>Mašinų ir mechanizmų darbas, EUR be PVM</t>
  </si>
  <si>
    <t>Medžiagos ir gaminiai, EUR be PVM</t>
  </si>
  <si>
    <t>Teleinformacijos surinkimo ir perdavimo įrenginio (TSPĮ) montavimo ir derinimo darbai</t>
  </si>
  <si>
    <t>Kontroliniai kabeliai (kompl.)</t>
  </si>
  <si>
    <t>Esamos pastotės valdymo įrenginio RAA mikroprocesorinių įrenginių demontavimas</t>
  </si>
  <si>
    <t>Techninis darbo projektas/Gamybos ir montavimo brėžiniai</t>
  </si>
  <si>
    <t>1.</t>
  </si>
  <si>
    <t>Rangovas, teikdamas pasiūlymą, privalo: 
1. Jei, remiantis technine užduotimi, projektiniais pasiūlymais ir techniniu darbo projektu, tam tikrų medžiagų, gaminių ar darbų, nurodytų darbų žiniaraštyje, nereikia, atitinkamoje eilutėje būtina įrašyti „0,00 Eur“.
2. Įsivertinti ir užtikrinti, kad Pasiūlymas apimtų visus techninėje užduotyje, projektiniuose pasiūlymuose ir techniniame darbo projekte nurodytus darbus, medžiagas bei gaminius, kad būtų užtikrintas tinkamas Darbų įgyvendinimas be papildomų darbų ir/ar paslaugų įtraukimo.
Pažymime, kad darbų žiniaraštyje pateiktos eilutės yra skirtos pasiūlymo kainai apskaičiuoti ir vertinti, todėl jos turi būti užpildytos teisingai.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</si>
</sst>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15"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b/>
      <sz val="11"/>
      <color theme="9" tint="-0.499984740745262"/>
      <name val="Trebuchet MS"/>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18">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5" borderId="0" applyNumberFormat="0" applyBorder="0" applyAlignment="0" applyProtection="0"/>
    <xf numFmtId="164" fontId="7" fillId="4" borderId="2" applyAlignment="0">
      <alignment horizontal="center" vertical="center" wrapText="1"/>
    </xf>
    <xf numFmtId="0" fontId="7" fillId="6" borderId="0" applyNumberFormat="0" applyBorder="0" applyAlignment="0" applyProtection="0"/>
    <xf numFmtId="0" fontId="3" fillId="7" borderId="0" applyNumberFormat="0" applyBorder="0" applyAlignment="0" applyProtection="0"/>
  </cellStyleXfs>
  <cellXfs count="48">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8" borderId="0" xfId="5" applyNumberFormat="1" applyFont="1" applyFill="1" applyBorder="1" applyAlignment="1" applyProtection="1">
      <alignment horizontal="right" vertical="center"/>
    </xf>
    <xf numFmtId="0" fontId="11" fillId="7" borderId="15" xfId="8" applyFont="1" applyBorder="1" applyAlignment="1" applyProtection="1">
      <alignment horizontal="center" vertical="center" wrapText="1"/>
    </xf>
    <xf numFmtId="0" fontId="11" fillId="7" borderId="8" xfId="8" applyFont="1" applyBorder="1" applyAlignment="1" applyProtection="1">
      <alignment horizontal="center" vertical="center"/>
    </xf>
    <xf numFmtId="0" fontId="11" fillId="7" borderId="8" xfId="8" applyFont="1" applyBorder="1" applyAlignment="1" applyProtection="1">
      <alignment horizontal="center" vertical="center" wrapText="1"/>
    </xf>
    <xf numFmtId="164" fontId="12" fillId="6" borderId="9" xfId="7" applyNumberFormat="1" applyFont="1" applyBorder="1" applyAlignment="1" applyProtection="1">
      <alignment horizontal="center" vertical="center" wrapText="1"/>
    </xf>
    <xf numFmtId="0" fontId="12" fillId="6" borderId="10" xfId="7" applyFont="1" applyBorder="1" applyAlignment="1" applyProtection="1">
      <alignment horizontal="left" vertical="center" wrapText="1"/>
    </xf>
    <xf numFmtId="165" fontId="7" fillId="6" borderId="11" xfId="7" applyNumberFormat="1" applyBorder="1" applyAlignment="1" applyProtection="1">
      <alignment horizontal="right" vertical="center" wrapText="1"/>
    </xf>
    <xf numFmtId="164" fontId="9" fillId="2" borderId="6" xfId="4" applyNumberFormat="1" applyFont="1" applyFill="1" applyBorder="1" applyAlignment="1" applyProtection="1">
      <alignment horizontal="center" vertical="center" wrapText="1"/>
    </xf>
    <xf numFmtId="0" fontId="10" fillId="2" borderId="6" xfId="4" applyFont="1" applyFill="1" applyBorder="1" applyAlignment="1" applyProtection="1">
      <alignment horizontal="left" vertical="center"/>
    </xf>
    <xf numFmtId="164" fontId="12" fillId="6" borderId="6" xfId="7" applyNumberFormat="1" applyFont="1" applyBorder="1" applyAlignment="1" applyProtection="1">
      <alignment horizontal="center" vertical="center" wrapText="1"/>
    </xf>
    <xf numFmtId="0" fontId="12" fillId="6" borderId="6" xfId="7" applyFont="1" applyBorder="1" applyAlignment="1" applyProtection="1">
      <alignment horizontal="left" vertical="center"/>
    </xf>
    <xf numFmtId="164" fontId="12" fillId="9" borderId="6" xfId="7" applyNumberFormat="1" applyFont="1" applyFill="1" applyBorder="1" applyAlignment="1" applyProtection="1">
      <alignment horizontal="center" vertical="center" wrapText="1"/>
    </xf>
    <xf numFmtId="0" fontId="12" fillId="9" borderId="6" xfId="7" applyFont="1" applyFill="1" applyBorder="1" applyAlignment="1" applyProtection="1">
      <alignment horizontal="left" vertical="center"/>
    </xf>
    <xf numFmtId="0" fontId="10" fillId="2" borderId="6" xfId="4" applyFont="1" applyFill="1" applyBorder="1" applyAlignment="1" applyProtection="1">
      <alignment horizontal="left" vertical="center" wrapText="1"/>
    </xf>
    <xf numFmtId="164" fontId="10" fillId="2" borderId="6" xfId="4" applyNumberFormat="1" applyFont="1" applyFill="1" applyBorder="1" applyAlignment="1" applyProtection="1">
      <alignment horizontal="center" vertical="center" wrapText="1"/>
    </xf>
    <xf numFmtId="164" fontId="10" fillId="3" borderId="6" xfId="4" applyNumberFormat="1" applyFont="1" applyFill="1" applyBorder="1" applyAlignment="1" applyProtection="1">
      <alignment horizontal="center" vertical="center" wrapText="1"/>
    </xf>
    <xf numFmtId="0" fontId="12" fillId="6" borderId="6" xfId="7" applyFont="1" applyBorder="1" applyAlignment="1" applyProtection="1">
      <alignment horizontal="center"/>
    </xf>
    <xf numFmtId="0" fontId="12" fillId="6" borderId="6" xfId="7" applyFont="1" applyBorder="1" applyProtection="1"/>
    <xf numFmtId="0" fontId="10" fillId="2" borderId="12" xfId="4" applyFont="1" applyFill="1" applyBorder="1" applyAlignment="1" applyProtection="1">
      <alignment horizontal="left" vertical="center" wrapText="1"/>
    </xf>
    <xf numFmtId="0" fontId="10" fillId="2" borderId="6" xfId="4" applyFont="1" applyFill="1" applyBorder="1" applyAlignment="1" applyProtection="1">
      <alignment vertical="center" wrapText="1"/>
    </xf>
    <xf numFmtId="164" fontId="8" fillId="8" borderId="13" xfId="5" applyNumberFormat="1" applyFont="1" applyFill="1" applyBorder="1" applyAlignment="1" applyProtection="1">
      <alignment horizontal="right" vertical="center"/>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165" fontId="10" fillId="2" borderId="14" xfId="4" applyNumberFormat="1" applyFont="1" applyFill="1" applyBorder="1" applyAlignment="1" applyProtection="1">
      <alignment horizontal="right" vertical="center" wrapText="1"/>
    </xf>
    <xf numFmtId="165" fontId="7" fillId="9" borderId="6" xfId="7" applyNumberFormat="1" applyFill="1" applyBorder="1" applyAlignment="1" applyProtection="1">
      <alignment horizontal="right" vertical="center" wrapText="1"/>
    </xf>
    <xf numFmtId="165" fontId="7" fillId="6" borderId="6" xfId="7" applyNumberFormat="1" applyBorder="1" applyAlignment="1" applyProtection="1">
      <alignment horizontal="right" wrapText="1"/>
    </xf>
    <xf numFmtId="2" fontId="8" fillId="8" borderId="7" xfId="5" applyNumberFormat="1" applyFont="1" applyFill="1" applyBorder="1" applyAlignment="1" applyProtection="1">
      <alignment horizontal="right" vertical="center" wrapText="1"/>
    </xf>
    <xf numFmtId="2" fontId="12" fillId="6" borderId="16" xfId="7" applyNumberFormat="1" applyFont="1" applyBorder="1" applyAlignment="1" applyProtection="1">
      <alignment horizontal="right" vertical="center" wrapText="1"/>
    </xf>
    <xf numFmtId="2" fontId="8" fillId="8" borderId="5" xfId="5" applyNumberFormat="1" applyFont="1" applyFill="1" applyBorder="1" applyAlignment="1" applyProtection="1">
      <alignment horizontal="right" vertical="center" wrapText="1"/>
    </xf>
    <xf numFmtId="2" fontId="8" fillId="8" borderId="0" xfId="5" applyNumberFormat="1" applyFont="1" applyFill="1" applyBorder="1" applyAlignment="1" applyProtection="1">
      <alignment horizontal="right" vertical="center" wrapText="1"/>
    </xf>
    <xf numFmtId="2" fontId="12" fillId="6" borderId="17" xfId="7" applyNumberFormat="1" applyFont="1" applyBorder="1" applyAlignment="1" applyProtection="1">
      <alignment horizontal="right" vertical="center" wrapText="1"/>
    </xf>
    <xf numFmtId="165" fontId="10" fillId="2" borderId="6" xfId="4" applyNumberFormat="1" applyFont="1" applyFill="1" applyBorder="1" applyAlignment="1" applyProtection="1">
      <alignment horizontal="right" vertical="center" wrapText="1"/>
      <protection locked="0"/>
    </xf>
    <xf numFmtId="2" fontId="12" fillId="10" borderId="7" xfId="5" applyNumberFormat="1" applyFont="1" applyFill="1" applyBorder="1" applyAlignment="1" applyProtection="1">
      <alignment horizontal="right" vertical="center" wrapText="1"/>
    </xf>
    <xf numFmtId="0" fontId="4" fillId="0" borderId="0" xfId="0" applyFont="1" applyAlignment="1" applyProtection="1">
      <alignment horizontal="center" wrapText="1"/>
      <protection locked="0"/>
    </xf>
    <xf numFmtId="0" fontId="6" fillId="2" borderId="7"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9" fillId="2" borderId="0" xfId="0" applyFont="1" applyFill="1" applyAlignment="1">
      <alignment horizontal="left" wrapText="1"/>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94EECC"/>
      <color rgb="FFDE52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31" totalsRowShown="0" headerRowDxfId="11" dataDxfId="9" headerRowBorderDxfId="10" tableBorderDxfId="8">
  <autoFilter ref="B10:G31" xr:uid="{DABB09A0-5E18-4072-B9D5-E0C6A79E054F}"/>
  <tableColumns count="6">
    <tableColumn id="2" xr3:uid="{27193820-5445-4BBE-92AD-BBAA516BF9CA}" name="IT grupės kodas" dataDxfId="7"/>
    <tableColumn id="3" xr3:uid="{B4840004-B253-42AB-84B3-075634B50F03}" name="IMT turto grupes pavadinima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A1:N35"/>
  <sheetViews>
    <sheetView showGridLines="0" tabSelected="1" zoomScaleNormal="100" workbookViewId="0">
      <pane xSplit="3" ySplit="10" topLeftCell="D19" activePane="bottomRight" state="frozen"/>
      <selection pane="topRight" activeCell="E1" sqref="E1"/>
      <selection pane="bottomLeft" activeCell="A10" sqref="A10"/>
      <selection pane="bottomRight" activeCell="B33" sqref="B33:F33"/>
    </sheetView>
  </sheetViews>
  <sheetFormatPr defaultColWidth="9.109375" defaultRowHeight="14.4" outlineLevelRow="1" x14ac:dyDescent="0.3"/>
  <cols>
    <col min="1" max="1" width="9.109375" style="6"/>
    <col min="2" max="2" width="16.5546875" style="5" customWidth="1"/>
    <col min="3" max="3" width="86.6640625" style="3" customWidth="1"/>
    <col min="4" max="7" width="20.6640625" style="30" customWidth="1"/>
    <col min="8" max="16384" width="9.109375" style="6"/>
  </cols>
  <sheetData>
    <row r="1" spans="1:14" ht="16.5" hidden="1" x14ac:dyDescent="0.3"/>
    <row r="2" spans="1:14" ht="19.5" hidden="1" customHeight="1" x14ac:dyDescent="0.25">
      <c r="B2" s="43"/>
      <c r="C2" s="43"/>
      <c r="D2" s="43"/>
      <c r="E2" s="43"/>
      <c r="F2" s="43"/>
      <c r="G2" s="43"/>
    </row>
    <row r="3" spans="1:14" ht="15" hidden="1" x14ac:dyDescent="0.25">
      <c r="B3" s="44"/>
      <c r="C3" s="44"/>
      <c r="D3" s="44"/>
      <c r="E3" s="44"/>
      <c r="F3" s="44"/>
      <c r="G3" s="44"/>
    </row>
    <row r="4" spans="1:14" s="7" customFormat="1" ht="17.25" hidden="1" customHeight="1" x14ac:dyDescent="0.3">
      <c r="B4" s="4"/>
      <c r="C4" s="2"/>
      <c r="D4" s="31"/>
      <c r="E4" s="31"/>
      <c r="F4" s="31"/>
      <c r="G4" s="31"/>
    </row>
    <row r="5" spans="1:14" s="7" customFormat="1" ht="16.5" hidden="1" x14ac:dyDescent="0.25">
      <c r="B5" s="45"/>
      <c r="C5" s="45"/>
      <c r="D5" s="45"/>
      <c r="E5" s="45"/>
      <c r="F5" s="45"/>
      <c r="G5" s="45"/>
    </row>
    <row r="6" spans="1:14" s="7" customFormat="1" ht="19.5" hidden="1" customHeight="1" x14ac:dyDescent="0.25">
      <c r="B6" s="43"/>
      <c r="C6" s="43"/>
      <c r="D6" s="43"/>
      <c r="E6" s="43"/>
      <c r="F6" s="43"/>
      <c r="G6" s="43"/>
    </row>
    <row r="7" spans="1:14" s="7" customFormat="1" ht="17.25" hidden="1" customHeight="1" x14ac:dyDescent="0.25">
      <c r="B7" s="46"/>
      <c r="C7" s="46"/>
      <c r="D7" s="46"/>
      <c r="E7" s="46"/>
      <c r="F7" s="46"/>
      <c r="G7" s="46"/>
    </row>
    <row r="8" spans="1:14" s="7" customFormat="1" ht="14.25" hidden="1" customHeight="1" x14ac:dyDescent="0.3">
      <c r="B8" s="4"/>
      <c r="C8" s="2"/>
      <c r="D8" s="31"/>
      <c r="E8" s="31"/>
      <c r="F8" s="31"/>
      <c r="G8" s="31"/>
    </row>
    <row r="9" spans="1:14" s="7" customFormat="1" ht="14.25" customHeight="1" x14ac:dyDescent="0.3">
      <c r="B9" s="4"/>
      <c r="C9" s="2"/>
      <c r="D9" s="31"/>
      <c r="E9" s="31"/>
      <c r="F9" s="31"/>
      <c r="G9" s="31"/>
    </row>
    <row r="10" spans="1:14" s="8" customFormat="1" ht="48" customHeight="1" thickBot="1" x14ac:dyDescent="0.35">
      <c r="B10" s="10" t="s">
        <v>6</v>
      </c>
      <c r="C10" s="11" t="s">
        <v>0</v>
      </c>
      <c r="D10" s="12" t="s">
        <v>32</v>
      </c>
      <c r="E10" s="12" t="s">
        <v>31</v>
      </c>
      <c r="F10" s="12" t="s">
        <v>30</v>
      </c>
      <c r="G10" s="12" t="s">
        <v>25</v>
      </c>
    </row>
    <row r="11" spans="1:14" s="7" customFormat="1" ht="15" customHeight="1" thickTop="1" x14ac:dyDescent="0.25">
      <c r="A11" s="6"/>
      <c r="B11" s="13" t="s">
        <v>7</v>
      </c>
      <c r="C11" s="14" t="s">
        <v>8</v>
      </c>
      <c r="D11" s="15">
        <f>SUM(D12:D12)</f>
        <v>0</v>
      </c>
      <c r="E11" s="15">
        <f>SUM(E12:E12)</f>
        <v>0</v>
      </c>
      <c r="F11" s="15">
        <f>SUM(F12:F12)</f>
        <v>0</v>
      </c>
      <c r="G11" s="15">
        <f>SUM(G12:G12)</f>
        <v>0</v>
      </c>
    </row>
    <row r="12" spans="1:14" s="7" customFormat="1" ht="15" customHeight="1" outlineLevel="1" x14ac:dyDescent="0.3">
      <c r="A12" s="6"/>
      <c r="B12" s="16" t="s">
        <v>37</v>
      </c>
      <c r="C12" s="17" t="s">
        <v>36</v>
      </c>
      <c r="D12" s="40"/>
      <c r="E12" s="40"/>
      <c r="F12" s="40"/>
      <c r="G12" s="32">
        <f>(Table14[[#This Row],[Medžiagos ir gaminiai, EUR be PVM]]+Table14[[#This Row],[Mašinų ir mechanizmų darbas, EUR be PVM]]+Table14[[#This Row],[Darbo užmokestis ir pridėtinės išlaidos, EUR be PVM]])</f>
        <v>0</v>
      </c>
    </row>
    <row r="13" spans="1:14" x14ac:dyDescent="0.3">
      <c r="B13" s="25">
        <v>150000</v>
      </c>
      <c r="C13" s="26" t="s">
        <v>1</v>
      </c>
      <c r="D13" s="34">
        <f>SUM(D14+D16)</f>
        <v>0</v>
      </c>
      <c r="E13" s="34">
        <f>SUM(E14+E16)</f>
        <v>0</v>
      </c>
      <c r="F13" s="34">
        <f>SUM(F14+F16)</f>
        <v>0</v>
      </c>
      <c r="G13" s="34">
        <f>SUM(G14+G16)</f>
        <v>0</v>
      </c>
    </row>
    <row r="14" spans="1:14" ht="15" customHeight="1" outlineLevel="1" x14ac:dyDescent="0.3">
      <c r="B14" s="20">
        <v>150050</v>
      </c>
      <c r="C14" s="21" t="s">
        <v>2</v>
      </c>
      <c r="D14" s="33">
        <f>SUM(D15)</f>
        <v>0</v>
      </c>
      <c r="E14" s="33">
        <f t="shared" ref="E14:G14" si="0">SUM(E15)</f>
        <v>0</v>
      </c>
      <c r="F14" s="33">
        <f t="shared" si="0"/>
        <v>0</v>
      </c>
      <c r="G14" s="33">
        <f t="shared" si="0"/>
        <v>0</v>
      </c>
    </row>
    <row r="15" spans="1:14" s="7" customFormat="1" ht="15" customHeight="1" outlineLevel="1" x14ac:dyDescent="0.3">
      <c r="A15" s="6"/>
      <c r="B15" s="23">
        <v>150050</v>
      </c>
      <c r="C15" s="28" t="s">
        <v>34</v>
      </c>
      <c r="D15" s="40"/>
      <c r="E15" s="40"/>
      <c r="F15" s="40"/>
      <c r="G15" s="32">
        <f>(Table14[[#This Row],[Medžiagos ir gaminiai, EUR be PVM]]+Table14[[#This Row],[Mašinų ir mechanizmų darbas, EUR be PVM]]+Table14[[#This Row],[Darbo užmokestis ir pridėtinės išlaidos, EUR be PVM]])</f>
        <v>0</v>
      </c>
      <c r="J15" s="6"/>
      <c r="N15" s="6"/>
    </row>
    <row r="16" spans="1:14" ht="15" customHeight="1" outlineLevel="1" x14ac:dyDescent="0.3">
      <c r="B16" s="20">
        <v>150060</v>
      </c>
      <c r="C16" s="21" t="s">
        <v>12</v>
      </c>
      <c r="D16" s="33">
        <f>SUM(D17:D18)</f>
        <v>0</v>
      </c>
      <c r="E16" s="33">
        <f>SUM(E17:E18)</f>
        <v>0</v>
      </c>
      <c r="F16" s="33">
        <f>SUM(F17:F18)</f>
        <v>0</v>
      </c>
      <c r="G16" s="33">
        <f>SUM(G17:G18)</f>
        <v>0</v>
      </c>
      <c r="N16" s="7"/>
    </row>
    <row r="17" spans="1:14" s="7" customFormat="1" ht="15" customHeight="1" outlineLevel="1" x14ac:dyDescent="0.3">
      <c r="A17" s="6"/>
      <c r="B17" s="23">
        <v>150060</v>
      </c>
      <c r="C17" s="22" t="s">
        <v>13</v>
      </c>
      <c r="D17" s="40"/>
      <c r="E17" s="40"/>
      <c r="F17" s="40"/>
      <c r="G17" s="32">
        <f>(Table14[[#This Row],[Medžiagos ir gaminiai, EUR be PVM]]+Table14[[#This Row],[Mašinų ir mechanizmų darbas, EUR be PVM]]+Table14[[#This Row],[Darbo užmokestis ir pridėtinės išlaidos, EUR be PVM]])</f>
        <v>0</v>
      </c>
      <c r="N17" s="6"/>
    </row>
    <row r="18" spans="1:14" s="7" customFormat="1" ht="15" customHeight="1" outlineLevel="1" x14ac:dyDescent="0.3">
      <c r="A18" s="6"/>
      <c r="B18" s="23">
        <v>150060</v>
      </c>
      <c r="C18" s="27" t="s">
        <v>35</v>
      </c>
      <c r="D18" s="40"/>
      <c r="E18" s="40"/>
      <c r="F18" s="40"/>
      <c r="G18" s="32">
        <f>(Table14[[#This Row],[Medžiagos ir gaminiai, EUR be PVM]]+Table14[[#This Row],[Mašinų ir mechanizmų darbas, EUR be PVM]]+Table14[[#This Row],[Darbo užmokestis ir pridėtinės išlaidos, EUR be PVM]])</f>
        <v>0</v>
      </c>
      <c r="N18" s="6"/>
    </row>
    <row r="19" spans="1:14" x14ac:dyDescent="0.3">
      <c r="B19" s="18">
        <v>190000</v>
      </c>
      <c r="C19" s="19" t="s">
        <v>3</v>
      </c>
      <c r="D19" s="34">
        <f>SUM(D20+D24+D27)</f>
        <v>0</v>
      </c>
      <c r="E19" s="34">
        <f>SUM(E20+E24+E27)</f>
        <v>0</v>
      </c>
      <c r="F19" s="34">
        <f>SUM(F20+F24+F27)</f>
        <v>0</v>
      </c>
      <c r="G19" s="34">
        <f>SUM(G20+G24+G27)</f>
        <v>0</v>
      </c>
    </row>
    <row r="20" spans="1:14" ht="15" customHeight="1" outlineLevel="1" x14ac:dyDescent="0.3">
      <c r="B20" s="20">
        <v>190040</v>
      </c>
      <c r="C20" s="21" t="s">
        <v>15</v>
      </c>
      <c r="D20" s="33">
        <f>SUM(D21:D23)</f>
        <v>0</v>
      </c>
      <c r="E20" s="33">
        <f>SUM(E21:E23)</f>
        <v>0</v>
      </c>
      <c r="F20" s="33">
        <f>SUM(F21:F23)</f>
        <v>0</v>
      </c>
      <c r="G20" s="33">
        <f>SUM(G21:G23)</f>
        <v>0</v>
      </c>
    </row>
    <row r="21" spans="1:14" outlineLevel="1" x14ac:dyDescent="0.3">
      <c r="B21" s="24">
        <v>190040</v>
      </c>
      <c r="C21" s="22" t="s">
        <v>16</v>
      </c>
      <c r="D21" s="40"/>
      <c r="E21" s="40"/>
      <c r="F21" s="40"/>
      <c r="G21" s="32">
        <f>(Table14[[#This Row],[Medžiagos ir gaminiai, EUR be PVM]]+Table14[[#This Row],[Mašinų ir mechanizmų darbas, EUR be PVM]]+Table14[[#This Row],[Darbo užmokestis ir pridėtinės išlaidos, EUR be PVM]])</f>
        <v>0</v>
      </c>
    </row>
    <row r="22" spans="1:14" outlineLevel="1" x14ac:dyDescent="0.3">
      <c r="B22" s="24">
        <v>190040</v>
      </c>
      <c r="C22" s="22" t="s">
        <v>17</v>
      </c>
      <c r="D22" s="40"/>
      <c r="E22" s="40"/>
      <c r="F22" s="40"/>
      <c r="G22" s="32">
        <f>(Table14[[#This Row],[Medžiagos ir gaminiai, EUR be PVM]]+Table14[[#This Row],[Mašinų ir mechanizmų darbas, EUR be PVM]]+Table14[[#This Row],[Darbo užmokestis ir pridėtinės išlaidos, EUR be PVM]])</f>
        <v>0</v>
      </c>
    </row>
    <row r="23" spans="1:14" outlineLevel="1" x14ac:dyDescent="0.3">
      <c r="B23" s="24">
        <v>190040</v>
      </c>
      <c r="C23" s="22" t="s">
        <v>18</v>
      </c>
      <c r="D23" s="40"/>
      <c r="E23" s="40"/>
      <c r="F23" s="40"/>
      <c r="G23" s="32">
        <f>(Table14[[#This Row],[Medžiagos ir gaminiai, EUR be PVM]]+Table14[[#This Row],[Mašinų ir mechanizmų darbas, EUR be PVM]]+Table14[[#This Row],[Darbo užmokestis ir pridėtinės išlaidos, EUR be PVM]])</f>
        <v>0</v>
      </c>
    </row>
    <row r="24" spans="1:14" ht="15" customHeight="1" outlineLevel="1" x14ac:dyDescent="0.3">
      <c r="B24" s="20">
        <v>190050</v>
      </c>
      <c r="C24" s="21" t="s">
        <v>4</v>
      </c>
      <c r="D24" s="33">
        <f>SUM(D25:D26)</f>
        <v>0</v>
      </c>
      <c r="E24" s="33">
        <f t="shared" ref="E24:G24" si="1">SUM(E25:E26)</f>
        <v>0</v>
      </c>
      <c r="F24" s="33">
        <f t="shared" si="1"/>
        <v>0</v>
      </c>
      <c r="G24" s="33">
        <f t="shared" si="1"/>
        <v>0</v>
      </c>
    </row>
    <row r="25" spans="1:14" outlineLevel="1" x14ac:dyDescent="0.3">
      <c r="B25" s="24">
        <v>190050</v>
      </c>
      <c r="C25" s="22" t="s">
        <v>33</v>
      </c>
      <c r="D25" s="40"/>
      <c r="E25" s="40"/>
      <c r="F25" s="40"/>
      <c r="G25" s="32">
        <f>(Table14[[#This Row],[Medžiagos ir gaminiai, EUR be PVM]]+Table14[[#This Row],[Mašinų ir mechanizmų darbas, EUR be PVM]]+Table14[[#This Row],[Darbo užmokestis ir pridėtinės išlaidos, EUR be PVM]])</f>
        <v>0</v>
      </c>
    </row>
    <row r="26" spans="1:14" outlineLevel="1" x14ac:dyDescent="0.3">
      <c r="B26" s="24">
        <v>190050</v>
      </c>
      <c r="C26" s="22" t="s">
        <v>19</v>
      </c>
      <c r="D26" s="40"/>
      <c r="E26" s="40"/>
      <c r="F26" s="40"/>
      <c r="G26" s="32">
        <f>(Table14[[#This Row],[Medžiagos ir gaminiai, EUR be PVM]]+Table14[[#This Row],[Mašinų ir mechanizmų darbas, EUR be PVM]]+Table14[[#This Row],[Darbo užmokestis ir pridėtinės išlaidos, EUR be PVM]])</f>
        <v>0</v>
      </c>
    </row>
    <row r="27" spans="1:14" ht="15" customHeight="1" outlineLevel="1" x14ac:dyDescent="0.3">
      <c r="B27" s="20">
        <v>190060</v>
      </c>
      <c r="C27" s="21" t="s">
        <v>5</v>
      </c>
      <c r="D27" s="33">
        <f>SUM(D28)</f>
        <v>0</v>
      </c>
      <c r="E27" s="33">
        <f t="shared" ref="E27:G27" si="2">SUM(E28)</f>
        <v>0</v>
      </c>
      <c r="F27" s="33">
        <f t="shared" si="2"/>
        <v>0</v>
      </c>
      <c r="G27" s="33">
        <f t="shared" si="2"/>
        <v>0</v>
      </c>
    </row>
    <row r="28" spans="1:14" outlineLevel="1" x14ac:dyDescent="0.3">
      <c r="B28" s="24">
        <v>190060</v>
      </c>
      <c r="C28" s="22" t="s">
        <v>5</v>
      </c>
      <c r="D28" s="40"/>
      <c r="E28" s="40"/>
      <c r="F28" s="40"/>
      <c r="G28" s="32">
        <f>(Table14[[#This Row],[Medžiagos ir gaminiai, EUR be PVM]]+Table14[[#This Row],[Mašinų ir mechanizmų darbas, EUR be PVM]]+Table14[[#This Row],[Darbo užmokestis ir pridėtinės išlaidos, EUR be PVM]])</f>
        <v>0</v>
      </c>
    </row>
    <row r="29" spans="1:14" ht="15" thickBot="1" x14ac:dyDescent="0.35">
      <c r="B29" s="29"/>
      <c r="C29" s="29" t="s">
        <v>26</v>
      </c>
      <c r="D29" s="35">
        <f>D19+D13+D11</f>
        <v>0</v>
      </c>
      <c r="E29" s="35">
        <f>E19+E13+E11</f>
        <v>0</v>
      </c>
      <c r="F29" s="35">
        <f>F19+F13+F11</f>
        <v>0</v>
      </c>
      <c r="G29" s="41">
        <f>G19+G13+G11</f>
        <v>0</v>
      </c>
    </row>
    <row r="30" spans="1:14" ht="15.6" thickTop="1" thickBot="1" x14ac:dyDescent="0.35">
      <c r="B30" s="9"/>
      <c r="C30" s="9" t="s">
        <v>27</v>
      </c>
      <c r="D30" s="37">
        <f>+D29*0.21</f>
        <v>0</v>
      </c>
      <c r="E30" s="37">
        <f>+E29*0.21</f>
        <v>0</v>
      </c>
      <c r="F30" s="37">
        <f>+F29*0.21</f>
        <v>0</v>
      </c>
      <c r="G30" s="36">
        <f>+G29*0.21</f>
        <v>0</v>
      </c>
    </row>
    <row r="31" spans="1:14" ht="15.6" thickTop="1" thickBot="1" x14ac:dyDescent="0.35">
      <c r="B31" s="9"/>
      <c r="C31" s="9" t="s">
        <v>28</v>
      </c>
      <c r="D31" s="38">
        <f t="shared" ref="D31:G31" si="3">+D29+D30</f>
        <v>0</v>
      </c>
      <c r="E31" s="38">
        <f t="shared" si="3"/>
        <v>0</v>
      </c>
      <c r="F31" s="38">
        <f t="shared" si="3"/>
        <v>0</v>
      </c>
      <c r="G31" s="39">
        <f t="shared" si="3"/>
        <v>0</v>
      </c>
    </row>
    <row r="32" spans="1:14" ht="15" thickTop="1" x14ac:dyDescent="0.3"/>
    <row r="33" spans="2:7" ht="135" customHeight="1" x14ac:dyDescent="0.3">
      <c r="B33" s="47" t="s">
        <v>38</v>
      </c>
      <c r="C33" s="47"/>
      <c r="D33" s="47"/>
      <c r="E33" s="47"/>
      <c r="F33" s="47"/>
      <c r="G33" s="6"/>
    </row>
    <row r="34" spans="2:7" customFormat="1" ht="135" customHeight="1" x14ac:dyDescent="0.3">
      <c r="B34" s="47"/>
      <c r="C34" s="47"/>
      <c r="D34" s="47"/>
      <c r="E34" s="47"/>
      <c r="F34" s="47"/>
      <c r="G34" s="47"/>
    </row>
    <row r="35" spans="2:7" x14ac:dyDescent="0.3">
      <c r="D35" s="42"/>
      <c r="E35" s="42"/>
      <c r="F35" s="42"/>
      <c r="G35" s="42"/>
    </row>
  </sheetData>
  <sheetProtection algorithmName="SHA-512" hashValue="rySaEahEuPU9s7iMoyqvixAVk2lwS9kJGtBwE/YWylbZ78W/tWY8V0m9cdQxLsvEwySCTJ/UKiiIvKX5A/6FIQ==" saltValue="YCpnrGGEPES+O0PIY7RZGA==" spinCount="100000" sheet="1" formatCells="0" formatColumns="0" formatRows="0" insertColumns="0" insertRows="0" insertHyperlinks="0" deleteColumns="0" deleteRows="0" sort="0" autoFilter="0" pivotTables="0"/>
  <mergeCells count="8">
    <mergeCell ref="D35:G35"/>
    <mergeCell ref="B2:G2"/>
    <mergeCell ref="B3:G3"/>
    <mergeCell ref="B5:G5"/>
    <mergeCell ref="B6:G6"/>
    <mergeCell ref="B7:G7"/>
    <mergeCell ref="B34:G34"/>
    <mergeCell ref="B33:F33"/>
  </mergeCells>
  <phoneticPr fontId="13"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4" x14ac:dyDescent="0.3"/>
  <cols>
    <col min="1" max="1" width="11" customWidth="1"/>
  </cols>
  <sheetData>
    <row r="2" spans="1:1" x14ac:dyDescent="0.3">
      <c r="A2" t="s">
        <v>20</v>
      </c>
    </row>
    <row r="3" spans="1:1" x14ac:dyDescent="0.3">
      <c r="A3" s="1" t="s">
        <v>9</v>
      </c>
    </row>
    <row r="4" spans="1:1" x14ac:dyDescent="0.3">
      <c r="A4" s="1" t="s">
        <v>29</v>
      </c>
    </row>
    <row r="5" spans="1:1" x14ac:dyDescent="0.3">
      <c r="A5" s="1" t="s">
        <v>10</v>
      </c>
    </row>
    <row r="6" spans="1:1" x14ac:dyDescent="0.3">
      <c r="A6" s="1" t="s">
        <v>21</v>
      </c>
    </row>
    <row r="7" spans="1:1" x14ac:dyDescent="0.3">
      <c r="A7" s="1" t="s">
        <v>22</v>
      </c>
    </row>
    <row r="8" spans="1:1" x14ac:dyDescent="0.3">
      <c r="A8" s="1" t="s">
        <v>14</v>
      </c>
    </row>
    <row r="9" spans="1:1" x14ac:dyDescent="0.3">
      <c r="A9" s="1" t="s">
        <v>11</v>
      </c>
    </row>
    <row r="10" spans="1:1" x14ac:dyDescent="0.3">
      <c r="A10" s="1" t="s">
        <v>23</v>
      </c>
    </row>
    <row r="11" spans="1:1" x14ac:dyDescent="0.3">
      <c r="A11" s="1" t="s">
        <v>24</v>
      </c>
    </row>
    <row r="12" spans="1:1" x14ac:dyDescent="0.3">
      <c r="A12" s="1"/>
    </row>
    <row r="13" spans="1:1" x14ac:dyDescent="0.3">
      <c r="A13" s="1"/>
    </row>
    <row r="14" spans="1:1" x14ac:dyDescent="0.3">
      <c r="A14" s="1"/>
    </row>
    <row r="15" spans="1:1" x14ac:dyDescent="0.3">
      <c r="A15" s="1"/>
    </row>
    <row r="16" spans="1:1" x14ac:dyDescent="0.3">
      <c r="A16" s="1"/>
    </row>
    <row r="17" spans="1:1" x14ac:dyDescent="0.3">
      <c r="A17" s="1"/>
    </row>
    <row r="18" spans="1:1" x14ac:dyDescent="0.3">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058e6ed-1f62-4b3b-a413-1541f2aa482f}" enabled="1" method="Privileged" siteId="{86bcf768-7bcf-4cd6-b041-b219988b7a9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110 kV Žiniaraštis Rangovui</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Jurgita Kuprienė</cp:lastModifiedBy>
  <cp:revision/>
  <dcterms:created xsi:type="dcterms:W3CDTF">2017-01-02T13:37:49Z</dcterms:created>
  <dcterms:modified xsi:type="dcterms:W3CDTF">2026-01-23T08:25:45Z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