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Išorinė kokybės kontrolė 4262 AV\CVPIS\"/>
    </mc:Choice>
  </mc:AlternateContent>
  <xr:revisionPtr revIDLastSave="0" documentId="13_ncr:1_{3247140D-3BB4-4AA0-AC38-053AE0C7FE7C}"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351" i="1" l="1"/>
  <c r="F349" i="1"/>
  <c r="G350" i="1" s="1"/>
  <c r="G339" i="1"/>
  <c r="F337" i="1"/>
  <c r="F338" i="1" s="1"/>
  <c r="F339" i="1" s="1"/>
  <c r="F340" i="1" s="1"/>
  <c r="G327" i="1"/>
  <c r="F325" i="1"/>
  <c r="G326" i="1" s="1"/>
  <c r="G315" i="1"/>
  <c r="F313" i="1"/>
  <c r="G314" i="1" s="1"/>
  <c r="G303" i="1"/>
  <c r="F301" i="1"/>
  <c r="G302" i="1" s="1"/>
  <c r="G291" i="1"/>
  <c r="F289" i="1"/>
  <c r="F290" i="1" s="1"/>
  <c r="F291" i="1" s="1"/>
  <c r="F292" i="1" s="1"/>
  <c r="G279" i="1"/>
  <c r="F277" i="1"/>
  <c r="G278" i="1" s="1"/>
  <c r="G267" i="1"/>
  <c r="F265" i="1"/>
  <c r="G266" i="1" s="1"/>
  <c r="G255" i="1"/>
  <c r="F253" i="1"/>
  <c r="F254" i="1" s="1"/>
  <c r="F255" i="1" s="1"/>
  <c r="F256" i="1" s="1"/>
  <c r="G243" i="1"/>
  <c r="F241" i="1"/>
  <c r="G242" i="1" s="1"/>
  <c r="G231" i="1"/>
  <c r="F229" i="1"/>
  <c r="F230" i="1" s="1"/>
  <c r="F231" i="1" s="1"/>
  <c r="F232" i="1" s="1"/>
  <c r="G219" i="1"/>
  <c r="F217" i="1"/>
  <c r="G218" i="1" s="1"/>
  <c r="G207" i="1"/>
  <c r="F205" i="1"/>
  <c r="F206" i="1" s="1"/>
  <c r="F207" i="1" s="1"/>
  <c r="F208" i="1" s="1"/>
  <c r="G195" i="1"/>
  <c r="F193" i="1"/>
  <c r="G194" i="1" s="1"/>
  <c r="G183" i="1"/>
  <c r="F181" i="1"/>
  <c r="F182" i="1" s="1"/>
  <c r="F183" i="1" s="1"/>
  <c r="F184" i="1" s="1"/>
  <c r="G171" i="1"/>
  <c r="F169" i="1"/>
  <c r="G170" i="1" s="1"/>
  <c r="G159" i="1"/>
  <c r="F157" i="1"/>
  <c r="F158" i="1" s="1"/>
  <c r="F159" i="1" s="1"/>
  <c r="F160" i="1" s="1"/>
  <c r="G147" i="1"/>
  <c r="F145" i="1"/>
  <c r="G146" i="1" s="1"/>
  <c r="G135" i="1"/>
  <c r="F133" i="1"/>
  <c r="F134" i="1" s="1"/>
  <c r="F135" i="1" s="1"/>
  <c r="F136" i="1" s="1"/>
  <c r="G123" i="1"/>
  <c r="F121" i="1"/>
  <c r="G122" i="1" s="1"/>
  <c r="G111" i="1"/>
  <c r="F109" i="1"/>
  <c r="F110" i="1" s="1"/>
  <c r="F111" i="1" s="1"/>
  <c r="F112" i="1" s="1"/>
  <c r="G99" i="1"/>
  <c r="F97" i="1"/>
  <c r="G98" i="1" s="1"/>
  <c r="G87" i="1"/>
  <c r="F85" i="1"/>
  <c r="F86" i="1" s="1"/>
  <c r="F87" i="1" s="1"/>
  <c r="F88" i="1" s="1"/>
  <c r="G75" i="1"/>
  <c r="F73" i="1"/>
  <c r="G74" i="1" s="1"/>
  <c r="G63" i="1"/>
  <c r="F61" i="1"/>
  <c r="F62" i="1" s="1"/>
  <c r="F63" i="1" s="1"/>
  <c r="F64" i="1" s="1"/>
  <c r="G51" i="1"/>
  <c r="F49" i="1"/>
  <c r="F50" i="1" s="1"/>
  <c r="F51" i="1" s="1"/>
  <c r="F52" i="1" s="1"/>
  <c r="G39" i="1"/>
  <c r="F37" i="1"/>
  <c r="G38" i="1" s="1"/>
  <c r="G21" i="1"/>
  <c r="F350" i="1" l="1"/>
  <c r="F351" i="1" s="1"/>
  <c r="F352" i="1" s="1"/>
  <c r="F38" i="1"/>
  <c r="F39" i="1" s="1"/>
  <c r="F40" i="1" s="1"/>
  <c r="F74" i="1"/>
  <c r="F75" i="1" s="1"/>
  <c r="F76" i="1" s="1"/>
  <c r="F98" i="1"/>
  <c r="F99" i="1" s="1"/>
  <c r="F100" i="1" s="1"/>
  <c r="F122" i="1"/>
  <c r="F123" i="1" s="1"/>
  <c r="F124" i="1" s="1"/>
  <c r="F146" i="1"/>
  <c r="F147" i="1" s="1"/>
  <c r="F148" i="1" s="1"/>
  <c r="F170" i="1"/>
  <c r="F171" i="1" s="1"/>
  <c r="F172" i="1" s="1"/>
  <c r="F194" i="1"/>
  <c r="F195" i="1" s="1"/>
  <c r="F196" i="1" s="1"/>
  <c r="F218" i="1"/>
  <c r="F219" i="1" s="1"/>
  <c r="F220" i="1" s="1"/>
  <c r="F242" i="1"/>
  <c r="F243" i="1" s="1"/>
  <c r="F244" i="1" s="1"/>
  <c r="F266" i="1"/>
  <c r="F267" i="1" s="1"/>
  <c r="F268" i="1" s="1"/>
  <c r="F278" i="1"/>
  <c r="F279" i="1" s="1"/>
  <c r="F280" i="1" s="1"/>
  <c r="F302" i="1"/>
  <c r="F303" i="1" s="1"/>
  <c r="F304" i="1" s="1"/>
  <c r="F314" i="1"/>
  <c r="F315" i="1" s="1"/>
  <c r="F316" i="1" s="1"/>
  <c r="F326" i="1"/>
  <c r="F327" i="1" s="1"/>
  <c r="F328" i="1" s="1"/>
  <c r="G50" i="1"/>
  <c r="G62" i="1"/>
  <c r="G86" i="1"/>
  <c r="G110" i="1"/>
  <c r="G134" i="1"/>
  <c r="G158" i="1"/>
  <c r="G182" i="1"/>
  <c r="G206" i="1"/>
  <c r="G230" i="1"/>
  <c r="G254" i="1"/>
  <c r="G290" i="1"/>
  <c r="G338" i="1"/>
</calcChain>
</file>

<file path=xl/sharedStrings.xml><?xml version="1.0" encoding="utf-8"?>
<sst xmlns="http://schemas.openxmlformats.org/spreadsheetml/2006/main" count="564" uniqueCount="171">
  <si>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</si>
  <si>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</si>
  <si>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</si>
  <si>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</si>
  <si>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</si>
  <si>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</si>
  <si>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</si>
  <si>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</si>
  <si>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</si>
  <si>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</si>
  <si>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</si>
  <si>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</si>
  <si>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</si>
  <si>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</si>
  <si>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</si>
  <si>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</si>
  <si>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</si>
  <si>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</si>
  <si>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</si>
  <si>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</si>
  <si>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</si>
  <si>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</si>
  <si>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</si>
  <si>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</si>
  <si>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</si>
  <si>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</si>
  <si>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IŠORINĖS KOKYBĖS KONTROLĖS</t>
  </si>
  <si>
    <t>Tiekėjo pasiūlymas:</t>
  </si>
  <si>
    <t>Nr.</t>
  </si>
  <si>
    <t>Pavadinimas</t>
  </si>
  <si>
    <t>Kiekis</t>
  </si>
  <si>
    <t>Mato vienetas</t>
  </si>
  <si>
    <t>Įkainis be PVM, Eur</t>
  </si>
  <si>
    <t>Suma be PVM, Eur</t>
  </si>
  <si>
    <t>Siūloma kontrolinė medžiaga, kat. Nr., programos kodas</t>
  </si>
  <si>
    <t>1.</t>
  </si>
  <si>
    <t>Išorinės kokybės kontrolės</t>
  </si>
  <si>
    <t>1.1.</t>
  </si>
  <si>
    <t xml:space="preserve">SARS-CoV-2 , Gripoviruso (A ir B tipų) ir RSV nukleorūgščių nustatymas. </t>
  </si>
  <si>
    <t>vnt</t>
  </si>
  <si>
    <t>Suma be PVM</t>
  </si>
  <si>
    <t>Taikomas PVM dydis (%)</t>
  </si>
  <si>
    <t>PVM suma</t>
  </si>
  <si>
    <t>Suma su PVM</t>
  </si>
  <si>
    <t>2. DALIS</t>
  </si>
  <si>
    <t>2.</t>
  </si>
  <si>
    <t>2.1.</t>
  </si>
  <si>
    <t>Hepatito B viruso DNR (HBV)</t>
  </si>
  <si>
    <t>Vnt</t>
  </si>
  <si>
    <t>3. DALIS</t>
  </si>
  <si>
    <t>3.</t>
  </si>
  <si>
    <t>3.1.</t>
  </si>
  <si>
    <t>Hepatito C viruso RNR (HCV)</t>
  </si>
  <si>
    <t>4. DALIS</t>
  </si>
  <si>
    <t>4.</t>
  </si>
  <si>
    <t>4.1.</t>
  </si>
  <si>
    <t>ŽIV RNR</t>
  </si>
  <si>
    <t>5. DALIS</t>
  </si>
  <si>
    <t>5.</t>
  </si>
  <si>
    <t>5.1.</t>
  </si>
  <si>
    <t>Lytiškai plintančių ligų nukleorūgščių nustatymas</t>
  </si>
  <si>
    <t>6. DALIS</t>
  </si>
  <si>
    <t>6.</t>
  </si>
  <si>
    <t>6.1.</t>
  </si>
  <si>
    <t>Žmogaus papilomos viruso nukleorūgščių nustatymas</t>
  </si>
  <si>
    <t>7. DALIS</t>
  </si>
  <si>
    <t>7.</t>
  </si>
  <si>
    <t>7.1.</t>
  </si>
  <si>
    <t>DNR tyrimas Mėginiai: Viso kaujo arba išskirta DNR. Kartais pateikiami tušti mėginiai (vanduo); Tyrimai: DNR–Apolipoproteino E genotipas, DNR-Faktorius 2 (F2) g.20210G&gt;A, DNR-Faktorius 5 (F5) c.1691G&gt;A, DNR-Hemochromatozė (HFE) c.187C&gt;G; c.845G&gt;A, DNR Laktazėsgenas (LCT) g.13910C&gt;T, DNR Metilentetrahidrofolatreduktazė (MTHFR) c.677C&gt;T; c.1298A&gt;C</t>
  </si>
  <si>
    <t>8. DALIS</t>
  </si>
  <si>
    <t>8.</t>
  </si>
  <si>
    <t>8.1.</t>
  </si>
  <si>
    <t>DNR sekvenavimas: ne mažiau dviejų mėginių (amplikonų) ir ne mažiaukaip 4 pradmenys. Sekų identifikavimas pagal HGVS nomeklatūrą</t>
  </si>
  <si>
    <t>9. DALIS</t>
  </si>
  <si>
    <t>9.</t>
  </si>
  <si>
    <t>9.1.</t>
  </si>
  <si>
    <t>Meningitų-encefalitų sukėlėjų nukleorūgščių nustatymas</t>
  </si>
  <si>
    <t>10. DALIS</t>
  </si>
  <si>
    <t>10.</t>
  </si>
  <si>
    <t>10.1.</t>
  </si>
  <si>
    <t>Mycobacterium tuberculosis nukleorūgščių tyrimai, jautrumo rifampicinui nustatymas</t>
  </si>
  <si>
    <t>11. DALIS</t>
  </si>
  <si>
    <t>11.</t>
  </si>
  <si>
    <t>11.1.</t>
  </si>
  <si>
    <t xml:space="preserve">Streptococcus agalactiae (GBS), nukleorūgščių nustatymas. </t>
  </si>
  <si>
    <t>12. DALIS</t>
  </si>
  <si>
    <t>12.</t>
  </si>
  <si>
    <t>12.1.</t>
  </si>
  <si>
    <t>Citomegalo (CMV) ir Ebštein Baro (EBV) nukleorūgščių kiekybinis nustatymas</t>
  </si>
  <si>
    <t>13. DALIS</t>
  </si>
  <si>
    <t>13.</t>
  </si>
  <si>
    <t>13.1.</t>
  </si>
  <si>
    <t>Kvėpavimo takų infekcĳų sukėlėjų NR nukleorūgščių nustatymas</t>
  </si>
  <si>
    <t>14. DALIS</t>
  </si>
  <si>
    <t>14.</t>
  </si>
  <si>
    <t>14.1.</t>
  </si>
  <si>
    <t>Faecal bacterial pathogens multiplex, nucleic acid detection</t>
  </si>
  <si>
    <t>15. DALIS</t>
  </si>
  <si>
    <t>15.</t>
  </si>
  <si>
    <t>15.1.</t>
  </si>
  <si>
    <t>Faecal parasites multiplex, nucleic acid detection</t>
  </si>
  <si>
    <t>16. DALIS</t>
  </si>
  <si>
    <t>16.</t>
  </si>
  <si>
    <t>16.1.</t>
  </si>
  <si>
    <t>Gastrointestinal viral multiplex, nucleic acid detection</t>
  </si>
  <si>
    <t>17. DALIS</t>
  </si>
  <si>
    <t>17.</t>
  </si>
  <si>
    <t>17.1.</t>
  </si>
  <si>
    <t>Surveillance for multidrug resistant bacteria, MRSA</t>
  </si>
  <si>
    <t>18. DALIS</t>
  </si>
  <si>
    <t>18.</t>
  </si>
  <si>
    <t>18.1.</t>
  </si>
  <si>
    <t>Bacterial vaginosis and vaginitis multiplex, nucleic acid detection Atopobium vaginae, BVAB2, Gardnerella vaginalis,Lactobacillus spp., Megasphaera-1, Candida albicans, Candida glabrata, Candida krusei, Candida glabrata/Candida krusei, Candida spp.,Trichomonas vaginalis. Interpretation of bacterial vaginosis.</t>
  </si>
  <si>
    <t>19. DALIS</t>
  </si>
  <si>
    <t>19.</t>
  </si>
  <si>
    <t>19.1.</t>
  </si>
  <si>
    <t>Karbopenemazių genų nustatymas (PGR)</t>
  </si>
  <si>
    <t>20. DALIS</t>
  </si>
  <si>
    <t>20.</t>
  </si>
  <si>
    <t>20.1.</t>
  </si>
  <si>
    <t>Pneumocystis jirovecii DNR nustatymas</t>
  </si>
  <si>
    <t>21. DALIS</t>
  </si>
  <si>
    <t>21.</t>
  </si>
  <si>
    <t>21.1.</t>
  </si>
  <si>
    <t>HIV jautrumo vaistams nustatymas (proteazės, atvirkštinės transkriptazės ir integrazės inhibitoriai)</t>
  </si>
  <si>
    <t>22. DALIS</t>
  </si>
  <si>
    <t>22.</t>
  </si>
  <si>
    <t>22.1.</t>
  </si>
  <si>
    <t>Tymų viruso RNR nustatymas</t>
  </si>
  <si>
    <t>23. DALIS</t>
  </si>
  <si>
    <t>23.</t>
  </si>
  <si>
    <t>23.1.</t>
  </si>
  <si>
    <t>ŽLA-B27 PGR</t>
  </si>
  <si>
    <t>24. DALIS</t>
  </si>
  <si>
    <t>24.</t>
  </si>
  <si>
    <t>24.1.</t>
  </si>
  <si>
    <t>ŽLA-DQ2/DQ8 genotipo nustatymas</t>
  </si>
  <si>
    <t>25. DALIS</t>
  </si>
  <si>
    <t>25.</t>
  </si>
  <si>
    <t>25.1.</t>
  </si>
  <si>
    <t>AZF Y-chromosomų mikrodelecijos</t>
  </si>
  <si>
    <t>26. DALIS</t>
  </si>
  <si>
    <t>26.</t>
  </si>
  <si>
    <t>26.1.</t>
  </si>
  <si>
    <t>CFTR geno dažniausių mutacijų nustatymas</t>
  </si>
  <si>
    <t>27. DALIS</t>
  </si>
  <si>
    <t>27.</t>
  </si>
  <si>
    <t>27.1.</t>
  </si>
  <si>
    <t>Myeloproliferative Neoplasia (CALR Exon 9 Mutation(s) CALR Nomenclature, MPL p.W515 MPL Nomenclature, JAK2 p.V617F</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</si>
  <si>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</si>
  <si>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</si>
  <si>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</si>
  <si>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</si>
  <si>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</si>
  <si>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</si>
  <si>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</si>
  <si>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</si>
  <si>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</si>
  <si>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</si>
  <si>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</si>
  <si>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</si>
  <si>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</si>
  <si>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</si>
  <si>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</si>
  <si>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</si>
  <si>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</si>
  <si>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</si>
  <si>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</si>
  <si>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</si>
  <si>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4262 2026-01-27 10:23:33</t>
  </si>
  <si>
    <t>IŠORINĖ KOKYBĖS KONTROLĖ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</si>
</sst>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2" fillId="4" borderId="23" xfId="0" applyFont="1" applyFill="1" applyBorder="1" applyAlignment="1">
      <alignment horizontal="center" wrapText="1"/>
    </xf>
    <xf numFmtId="0" fontId="1" fillId="4" borderId="23" xfId="0" applyFont="1" applyFill="1" applyBorder="1" applyAlignment="1">
      <alignment horizontal="center"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0" xfId="0" applyFont="1" applyFill="1" applyAlignment="1">
      <alignment horizontal="left" vertical="top" wrapText="1"/>
    </xf>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52"/>
  <sheetViews>
    <sheetView tabSelected="1" workbookViewId="0"/>
  </sheetViews>
  <sheetFormatPr defaultColWidth="10.875" defaultRowHeight="15" x14ac:dyDescent="0.25"/>
  <cols>
    <col min="1" max="1" width="9.125" style="1" customWidth="1"/>
    <col min="2" max="2" width="34.375" style="1" customWidth="1"/>
    <col min="3" max="3" width="22.875" style="1" customWidth="1"/>
    <col min="4" max="4" width="16" style="1" customWidth="1"/>
    <col min="5" max="5" width="16.875" style="1" customWidth="1"/>
    <col min="6" max="6" width="19.25" style="1" customWidth="1"/>
    <col min="7" max="7" width="32.62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170</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36" t="s">
        <v>6</v>
      </c>
      <c r="B12" s="37"/>
      <c r="C12" s="30"/>
      <c r="D12" s="31"/>
      <c r="E12" s="31"/>
      <c r="F12" s="32"/>
    </row>
    <row r="13" spans="1:6" ht="15.95" customHeight="1" x14ac:dyDescent="0.25">
      <c r="A13" s="42" t="s">
        <v>7</v>
      </c>
      <c r="B13" s="34"/>
      <c r="C13" s="30"/>
      <c r="D13" s="31"/>
      <c r="E13" s="31"/>
      <c r="F13" s="32"/>
    </row>
    <row r="14" spans="1:6" ht="15.95" customHeight="1" x14ac:dyDescent="0.25">
      <c r="A14" s="42" t="s">
        <v>8</v>
      </c>
      <c r="B14" s="34"/>
      <c r="C14" s="30"/>
      <c r="D14" s="31"/>
      <c r="E14" s="31"/>
      <c r="F14" s="32"/>
    </row>
    <row r="15" spans="1:6" ht="15.95" customHeight="1" x14ac:dyDescent="0.25">
      <c r="A15" s="36" t="s">
        <v>9</v>
      </c>
      <c r="B15" s="37"/>
      <c r="C15" s="30"/>
      <c r="D15" s="31"/>
      <c r="E15" s="31"/>
      <c r="F15" s="32"/>
    </row>
    <row r="16" spans="1:6" ht="63" customHeight="1" x14ac:dyDescent="0.25">
      <c r="A16" s="33" t="s">
        <v>10</v>
      </c>
      <c r="B16" s="34"/>
      <c r="C16" s="30"/>
      <c r="D16" s="31"/>
      <c r="E16" s="31"/>
      <c r="F16" s="32"/>
    </row>
    <row r="17" spans="1:7" ht="15.95" customHeight="1" x14ac:dyDescent="0.25">
      <c r="A17" s="36" t="s">
        <v>11</v>
      </c>
      <c r="B17" s="37"/>
      <c r="C17" s="30"/>
      <c r="D17" s="31"/>
      <c r="E17" s="31"/>
      <c r="F17" s="32"/>
    </row>
    <row r="18" spans="1:7" ht="15.95" customHeight="1" x14ac:dyDescent="0.25">
      <c r="A18" s="36" t="s">
        <v>12</v>
      </c>
      <c r="B18" s="37"/>
      <c r="C18" s="30"/>
      <c r="D18" s="31"/>
      <c r="E18" s="31"/>
      <c r="F18" s="32"/>
    </row>
    <row r="19" spans="1:7" ht="48" customHeight="1" x14ac:dyDescent="0.25">
      <c r="A19" s="36" t="s">
        <v>13</v>
      </c>
      <c r="B19" s="37"/>
      <c r="C19" s="30"/>
      <c r="D19" s="31"/>
      <c r="E19" s="31"/>
      <c r="F19" s="32"/>
    </row>
    <row r="20" spans="1:7" ht="54.95" customHeight="1" x14ac:dyDescent="0.25">
      <c r="A20" s="36" t="s">
        <v>14</v>
      </c>
      <c r="B20" s="37"/>
      <c r="C20" s="30"/>
      <c r="D20" s="31"/>
      <c r="E20" s="31"/>
      <c r="F20" s="32"/>
    </row>
    <row r="21" spans="1:7" ht="117" customHeight="1" x14ac:dyDescent="0.25">
      <c r="A21" s="39" t="s">
        <v>15</v>
      </c>
      <c r="B21" s="40"/>
      <c r="C21" s="43"/>
      <c r="D21" s="44"/>
      <c r="E21" s="44"/>
      <c r="F21" s="44"/>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5" t="s">
        <v>16</v>
      </c>
      <c r="B23" s="29"/>
      <c r="C23" s="29"/>
      <c r="D23" s="29"/>
      <c r="E23" s="29"/>
      <c r="F23" s="29"/>
    </row>
    <row r="24" spans="1:7" x14ac:dyDescent="0.25">
      <c r="A24" s="29" t="s">
        <v>17</v>
      </c>
      <c r="B24" s="29"/>
      <c r="C24" s="29"/>
      <c r="D24" s="29"/>
      <c r="E24" s="29"/>
      <c r="F24" s="29"/>
    </row>
    <row r="25" spans="1:7" x14ac:dyDescent="0.25">
      <c r="A25" s="29" t="s">
        <v>18</v>
      </c>
      <c r="B25" s="29"/>
      <c r="C25" s="29"/>
      <c r="D25" s="29"/>
      <c r="E25" s="29"/>
      <c r="F25" s="29"/>
    </row>
    <row r="26" spans="1:7" x14ac:dyDescent="0.25">
      <c r="A26" s="29" t="s">
        <v>19</v>
      </c>
      <c r="B26" s="29"/>
      <c r="C26" s="29"/>
      <c r="D26" s="29"/>
      <c r="E26" s="29"/>
      <c r="F26" s="29"/>
    </row>
    <row r="27" spans="1:7" x14ac:dyDescent="0.25">
      <c r="A27" s="29" t="s">
        <v>20</v>
      </c>
      <c r="B27" s="29"/>
      <c r="C27" s="29"/>
      <c r="D27" s="29"/>
      <c r="E27" s="29"/>
      <c r="F27" s="29"/>
    </row>
    <row r="28" spans="1:7" ht="32.1" customHeight="1" x14ac:dyDescent="0.25">
      <c r="A28" s="41" t="s">
        <v>21</v>
      </c>
      <c r="B28" s="29"/>
      <c r="C28" s="29"/>
      <c r="D28" s="29"/>
      <c r="E28" s="29"/>
      <c r="F28" s="29"/>
    </row>
    <row r="29" spans="1:7" x14ac:dyDescent="0.25">
      <c r="A29" s="29" t="s">
        <v>22</v>
      </c>
      <c r="B29" s="29"/>
      <c r="C29" s="29"/>
      <c r="D29" s="29"/>
      <c r="E29" s="29"/>
      <c r="F29" s="29"/>
    </row>
    <row r="30" spans="1:7" ht="33.75" customHeight="1" x14ac:dyDescent="0.25">
      <c r="A30" s="38" t="s">
        <v>23</v>
      </c>
      <c r="B30" s="38"/>
      <c r="C30" s="38"/>
      <c r="D30" s="15"/>
    </row>
    <row r="31" spans="1:7" x14ac:dyDescent="0.25">
      <c r="A31" s="14" t="s">
        <v>24</v>
      </c>
    </row>
    <row r="32" spans="1:7" x14ac:dyDescent="0.25">
      <c r="A32" s="12" t="s">
        <v>25</v>
      </c>
      <c r="B32" s="12" t="s">
        <v>26</v>
      </c>
    </row>
    <row r="34" spans="1:7" x14ac:dyDescent="0.25">
      <c r="A34" s="12" t="s">
        <v>27</v>
      </c>
    </row>
    <row r="35" spans="1:7" ht="30" x14ac:dyDescent="0.25">
      <c r="A35" s="27" t="s">
        <v>28</v>
      </c>
      <c r="B35" s="27" t="s">
        <v>29</v>
      </c>
      <c r="C35" s="27" t="s">
        <v>30</v>
      </c>
      <c r="D35" s="27" t="s">
        <v>31</v>
      </c>
      <c r="E35" s="27" t="s">
        <v>32</v>
      </c>
      <c r="F35" s="27" t="s">
        <v>33</v>
      </c>
      <c r="G35" s="27" t="s">
        <v>34</v>
      </c>
    </row>
    <row r="36" spans="1:7" x14ac:dyDescent="0.25">
      <c r="A36" s="23" t="s">
        <v>35</v>
      </c>
      <c r="B36" s="23" t="s">
        <v>36</v>
      </c>
      <c r="C36" s="24"/>
      <c r="D36" s="24"/>
      <c r="E36" s="24"/>
      <c r="F36" s="24"/>
      <c r="G36" s="24"/>
    </row>
    <row r="37" spans="1:7" ht="30" x14ac:dyDescent="0.25">
      <c r="A37" s="24" t="s">
        <v>37</v>
      </c>
      <c r="B37" s="24" t="s">
        <v>38</v>
      </c>
      <c r="C37" s="28">
        <v>2</v>
      </c>
      <c r="D37" s="28" t="s">
        <v>39</v>
      </c>
      <c r="E37" s="25"/>
      <c r="F37" s="24" t="str">
        <f>IF(ISBLANK(E37),"", PRODUCT(C37,E37))</f>
        <v/>
      </c>
      <c r="G37" s="26"/>
    </row>
    <row r="38" spans="1:7" x14ac:dyDescent="0.25">
      <c r="E38" s="16" t="s">
        <v>40</v>
      </c>
      <c r="F38" s="16" t="str">
        <f>IF(F37="","",ROUND(SUM(F37:F37),2))</f>
        <v/>
      </c>
      <c r="G38" s="14" t="str">
        <f>IF(F37="","Neužpildytos visos objektų kainos","")</f>
        <v>Neužpildytos visos objektų kainos</v>
      </c>
    </row>
    <row r="39" spans="1:7" x14ac:dyDescent="0.25">
      <c r="C39" s="16" t="s">
        <v>41</v>
      </c>
      <c r="D39" s="17"/>
      <c r="E39" s="16" t="s">
        <v>42</v>
      </c>
      <c r="F39" s="16" t="str">
        <f>IF(OR(F38="",D39=""),"", ROUND(PRODUCT(D39,F38)/100,2))</f>
        <v/>
      </c>
      <c r="G39" s="14" t="str">
        <f>IF(D39="", "Nurodykite taikomą PVM dydį", "")</f>
        <v>Nurodykite taikomą PVM dydį</v>
      </c>
    </row>
    <row r="40" spans="1:7" x14ac:dyDescent="0.25">
      <c r="E40" s="16" t="s">
        <v>43</v>
      </c>
      <c r="F40" s="16">
        <f>IF(ISBLANK(F39), "", ROUND(SUM(F38:F39),2))</f>
        <v>0</v>
      </c>
    </row>
    <row r="44" spans="1:7" x14ac:dyDescent="0.25">
      <c r="A44" s="12" t="s">
        <v>44</v>
      </c>
      <c r="B44" s="12" t="s">
        <v>26</v>
      </c>
    </row>
    <row r="46" spans="1:7" x14ac:dyDescent="0.25">
      <c r="A46" s="12" t="s">
        <v>27</v>
      </c>
    </row>
    <row r="47" spans="1:7" ht="30" x14ac:dyDescent="0.25">
      <c r="A47" s="27" t="s">
        <v>28</v>
      </c>
      <c r="B47" s="27" t="s">
        <v>29</v>
      </c>
      <c r="C47" s="27" t="s">
        <v>30</v>
      </c>
      <c r="D47" s="27" t="s">
        <v>31</v>
      </c>
      <c r="E47" s="27" t="s">
        <v>32</v>
      </c>
      <c r="F47" s="27" t="s">
        <v>33</v>
      </c>
      <c r="G47" s="27" t="s">
        <v>34</v>
      </c>
    </row>
    <row r="48" spans="1:7" x14ac:dyDescent="0.25">
      <c r="A48" s="23" t="s">
        <v>45</v>
      </c>
      <c r="B48" s="23" t="s">
        <v>36</v>
      </c>
      <c r="C48" s="24"/>
      <c r="D48" s="24"/>
      <c r="E48" s="24"/>
      <c r="F48" s="24"/>
      <c r="G48" s="24"/>
    </row>
    <row r="49" spans="1:7" x14ac:dyDescent="0.25">
      <c r="A49" s="24" t="s">
        <v>46</v>
      </c>
      <c r="B49" s="24" t="s">
        <v>47</v>
      </c>
      <c r="C49" s="28">
        <v>2</v>
      </c>
      <c r="D49" s="28" t="s">
        <v>48</v>
      </c>
      <c r="E49" s="25"/>
      <c r="F49" s="24" t="str">
        <f>IF(ISBLANK(E49),"", PRODUCT(C49,E49))</f>
        <v/>
      </c>
      <c r="G49" s="26"/>
    </row>
    <row r="50" spans="1:7" x14ac:dyDescent="0.25">
      <c r="E50" s="16" t="s">
        <v>40</v>
      </c>
      <c r="F50" s="16" t="str">
        <f>IF(F49="","",ROUND(SUM(F49:F49),2))</f>
        <v/>
      </c>
      <c r="G50" s="14" t="str">
        <f>IF(F49="","Neužpildytos visos objektų kainos","")</f>
        <v>Neužpildytos visos objektų kainos</v>
      </c>
    </row>
    <row r="51" spans="1:7" x14ac:dyDescent="0.25">
      <c r="C51" s="16" t="s">
        <v>41</v>
      </c>
      <c r="D51" s="17"/>
      <c r="E51" s="16" t="s">
        <v>42</v>
      </c>
      <c r="F51" s="16" t="str">
        <f>IF(OR(F50="",D51=""),"", ROUND(PRODUCT(D51,F50)/100,2))</f>
        <v/>
      </c>
      <c r="G51" s="14" t="str">
        <f>IF(D51="", "Nurodykite taikomą PVM dydį", "")</f>
        <v>Nurodykite taikomą PVM dydį</v>
      </c>
    </row>
    <row r="52" spans="1:7" x14ac:dyDescent="0.25">
      <c r="E52" s="16" t="s">
        <v>43</v>
      </c>
      <c r="F52" s="16">
        <f>IF(ISBLANK(F51), "", ROUND(SUM(F50:F51),2))</f>
        <v>0</v>
      </c>
    </row>
    <row r="56" spans="1:7" x14ac:dyDescent="0.25">
      <c r="A56" s="12" t="s">
        <v>49</v>
      </c>
      <c r="B56" s="12" t="s">
        <v>26</v>
      </c>
    </row>
    <row r="58" spans="1:7" x14ac:dyDescent="0.25">
      <c r="A58" s="12" t="s">
        <v>27</v>
      </c>
    </row>
    <row r="59" spans="1:7" ht="30" x14ac:dyDescent="0.25">
      <c r="A59" s="27" t="s">
        <v>28</v>
      </c>
      <c r="B59" s="27" t="s">
        <v>29</v>
      </c>
      <c r="C59" s="27" t="s">
        <v>30</v>
      </c>
      <c r="D59" s="27" t="s">
        <v>31</v>
      </c>
      <c r="E59" s="27" t="s">
        <v>32</v>
      </c>
      <c r="F59" s="27" t="s">
        <v>33</v>
      </c>
      <c r="G59" s="27" t="s">
        <v>34</v>
      </c>
    </row>
    <row r="60" spans="1:7" x14ac:dyDescent="0.25">
      <c r="A60" s="23" t="s">
        <v>50</v>
      </c>
      <c r="B60" s="23" t="s">
        <v>36</v>
      </c>
      <c r="C60" s="24"/>
      <c r="D60" s="24"/>
      <c r="E60" s="24"/>
      <c r="F60" s="24"/>
      <c r="G60" s="24"/>
    </row>
    <row r="61" spans="1:7" x14ac:dyDescent="0.25">
      <c r="A61" s="24" t="s">
        <v>51</v>
      </c>
      <c r="B61" s="24" t="s">
        <v>52</v>
      </c>
      <c r="C61" s="28">
        <v>2</v>
      </c>
      <c r="D61" s="28" t="s">
        <v>48</v>
      </c>
      <c r="E61" s="25"/>
      <c r="F61" s="24" t="str">
        <f>IF(ISBLANK(E61),"", PRODUCT(C61,E61))</f>
        <v/>
      </c>
      <c r="G61" s="26"/>
    </row>
    <row r="62" spans="1:7" x14ac:dyDescent="0.25">
      <c r="E62" s="16" t="s">
        <v>40</v>
      </c>
      <c r="F62" s="16" t="str">
        <f>IF(F61="","",ROUND(SUM(F61:F61),2))</f>
        <v/>
      </c>
      <c r="G62" s="14" t="str">
        <f>IF(F61="","Neužpildytos visos objektų kainos","")</f>
        <v>Neužpildytos visos objektų kainos</v>
      </c>
    </row>
    <row r="63" spans="1:7" x14ac:dyDescent="0.25">
      <c r="C63" s="16" t="s">
        <v>41</v>
      </c>
      <c r="D63" s="17"/>
      <c r="E63" s="16" t="s">
        <v>42</v>
      </c>
      <c r="F63" s="16" t="str">
        <f>IF(OR(F62="",D63=""),"", ROUND(PRODUCT(D63,F62)/100,2))</f>
        <v/>
      </c>
      <c r="G63" s="14" t="str">
        <f>IF(D63="", "Nurodykite taikomą PVM dydį", "")</f>
        <v>Nurodykite taikomą PVM dydį</v>
      </c>
    </row>
    <row r="64" spans="1:7" x14ac:dyDescent="0.25">
      <c r="E64" s="16" t="s">
        <v>43</v>
      </c>
      <c r="F64" s="16">
        <f>IF(ISBLANK(F63), "", ROUND(SUM(F62:F63),2))</f>
        <v>0</v>
      </c>
    </row>
    <row r="68" spans="1:7" x14ac:dyDescent="0.25">
      <c r="A68" s="12" t="s">
        <v>53</v>
      </c>
      <c r="B68" s="12" t="s">
        <v>26</v>
      </c>
    </row>
    <row r="70" spans="1:7" x14ac:dyDescent="0.25">
      <c r="A70" s="12" t="s">
        <v>27</v>
      </c>
    </row>
    <row r="71" spans="1:7" ht="30" x14ac:dyDescent="0.25">
      <c r="A71" s="27" t="s">
        <v>28</v>
      </c>
      <c r="B71" s="27" t="s">
        <v>29</v>
      </c>
      <c r="C71" s="27" t="s">
        <v>30</v>
      </c>
      <c r="D71" s="27" t="s">
        <v>31</v>
      </c>
      <c r="E71" s="27" t="s">
        <v>32</v>
      </c>
      <c r="F71" s="27" t="s">
        <v>33</v>
      </c>
      <c r="G71" s="27" t="s">
        <v>34</v>
      </c>
    </row>
    <row r="72" spans="1:7" x14ac:dyDescent="0.25">
      <c r="A72" s="23" t="s">
        <v>54</v>
      </c>
      <c r="B72" s="23" t="s">
        <v>36</v>
      </c>
      <c r="C72" s="24"/>
      <c r="D72" s="24"/>
      <c r="E72" s="24"/>
      <c r="F72" s="24"/>
      <c r="G72" s="24"/>
    </row>
    <row r="73" spans="1:7" x14ac:dyDescent="0.25">
      <c r="A73" s="24" t="s">
        <v>55</v>
      </c>
      <c r="B73" s="24" t="s">
        <v>56</v>
      </c>
      <c r="C73" s="28">
        <v>2</v>
      </c>
      <c r="D73" s="28" t="s">
        <v>48</v>
      </c>
      <c r="E73" s="25"/>
      <c r="F73" s="24" t="str">
        <f>IF(ISBLANK(E73),"", PRODUCT(C73,E73))</f>
        <v/>
      </c>
      <c r="G73" s="26"/>
    </row>
    <row r="74" spans="1:7" x14ac:dyDescent="0.25">
      <c r="E74" s="16" t="s">
        <v>40</v>
      </c>
      <c r="F74" s="16" t="str">
        <f>IF(F73="","",ROUND(SUM(F73:F73),2))</f>
        <v/>
      </c>
      <c r="G74" s="14" t="str">
        <f>IF(F73="","Neužpildytos visos objektų kainos","")</f>
        <v>Neužpildytos visos objektų kainos</v>
      </c>
    </row>
    <row r="75" spans="1:7" x14ac:dyDescent="0.25">
      <c r="C75" s="16" t="s">
        <v>41</v>
      </c>
      <c r="D75" s="17"/>
      <c r="E75" s="16" t="s">
        <v>42</v>
      </c>
      <c r="F75" s="16" t="str">
        <f>IF(OR(F74="",D75=""),"", ROUND(PRODUCT(D75,F74)/100,2))</f>
        <v/>
      </c>
      <c r="G75" s="14" t="str">
        <f>IF(D75="", "Nurodykite taikomą PVM dydį", "")</f>
        <v>Nurodykite taikomą PVM dydį</v>
      </c>
    </row>
    <row r="76" spans="1:7" x14ac:dyDescent="0.25">
      <c r="E76" s="16" t="s">
        <v>43</v>
      </c>
      <c r="F76" s="16">
        <f>IF(ISBLANK(F75), "", ROUND(SUM(F74:F75),2))</f>
        <v>0</v>
      </c>
    </row>
    <row r="80" spans="1:7" x14ac:dyDescent="0.25">
      <c r="A80" s="12" t="s">
        <v>57</v>
      </c>
      <c r="B80" s="12" t="s">
        <v>26</v>
      </c>
    </row>
    <row r="82" spans="1:7" x14ac:dyDescent="0.25">
      <c r="A82" s="12" t="s">
        <v>27</v>
      </c>
    </row>
    <row r="83" spans="1:7" ht="30" x14ac:dyDescent="0.25">
      <c r="A83" s="27" t="s">
        <v>28</v>
      </c>
      <c r="B83" s="27" t="s">
        <v>29</v>
      </c>
      <c r="C83" s="27" t="s">
        <v>30</v>
      </c>
      <c r="D83" s="27" t="s">
        <v>31</v>
      </c>
      <c r="E83" s="27" t="s">
        <v>32</v>
      </c>
      <c r="F83" s="27" t="s">
        <v>33</v>
      </c>
      <c r="G83" s="27" t="s">
        <v>34</v>
      </c>
    </row>
    <row r="84" spans="1:7" x14ac:dyDescent="0.25">
      <c r="A84" s="23" t="s">
        <v>58</v>
      </c>
      <c r="B84" s="23" t="s">
        <v>36</v>
      </c>
      <c r="C84" s="24"/>
      <c r="D84" s="24"/>
      <c r="E84" s="24"/>
      <c r="F84" s="24"/>
      <c r="G84" s="24"/>
    </row>
    <row r="85" spans="1:7" ht="30" x14ac:dyDescent="0.25">
      <c r="A85" s="24" t="s">
        <v>59</v>
      </c>
      <c r="B85" s="24" t="s">
        <v>60</v>
      </c>
      <c r="C85" s="28">
        <v>2</v>
      </c>
      <c r="D85" s="28" t="s">
        <v>48</v>
      </c>
      <c r="E85" s="25"/>
      <c r="F85" s="24" t="str">
        <f>IF(ISBLANK(E85),"", PRODUCT(C85,E85))</f>
        <v/>
      </c>
      <c r="G85" s="26"/>
    </row>
    <row r="86" spans="1:7" x14ac:dyDescent="0.25">
      <c r="E86" s="16" t="s">
        <v>40</v>
      </c>
      <c r="F86" s="16" t="str">
        <f>IF(F85="","",ROUND(SUM(F85:F85),2))</f>
        <v/>
      </c>
      <c r="G86" s="14" t="str">
        <f>IF(F85="","Neužpildytos visos objektų kainos","")</f>
        <v>Neužpildytos visos objektų kainos</v>
      </c>
    </row>
    <row r="87" spans="1:7" x14ac:dyDescent="0.25">
      <c r="C87" s="16" t="s">
        <v>41</v>
      </c>
      <c r="D87" s="17"/>
      <c r="E87" s="16" t="s">
        <v>42</v>
      </c>
      <c r="F87" s="16" t="str">
        <f>IF(OR(F86="",D87=""),"", ROUND(PRODUCT(D87,F86)/100,2))</f>
        <v/>
      </c>
      <c r="G87" s="14" t="str">
        <f>IF(D87="", "Nurodykite taikomą PVM dydį", "")</f>
        <v>Nurodykite taikomą PVM dydį</v>
      </c>
    </row>
    <row r="88" spans="1:7" x14ac:dyDescent="0.25">
      <c r="E88" s="16" t="s">
        <v>43</v>
      </c>
      <c r="F88" s="16">
        <f>IF(ISBLANK(F87), "", ROUND(SUM(F86:F87),2))</f>
        <v>0</v>
      </c>
    </row>
    <row r="92" spans="1:7" x14ac:dyDescent="0.25">
      <c r="A92" s="12" t="s">
        <v>61</v>
      </c>
      <c r="B92" s="12" t="s">
        <v>26</v>
      </c>
    </row>
    <row r="94" spans="1:7" x14ac:dyDescent="0.25">
      <c r="A94" s="12" t="s">
        <v>27</v>
      </c>
    </row>
    <row r="95" spans="1:7" ht="30" x14ac:dyDescent="0.25">
      <c r="A95" s="27" t="s">
        <v>28</v>
      </c>
      <c r="B95" s="27" t="s">
        <v>29</v>
      </c>
      <c r="C95" s="27" t="s">
        <v>30</v>
      </c>
      <c r="D95" s="27" t="s">
        <v>31</v>
      </c>
      <c r="E95" s="27" t="s">
        <v>32</v>
      </c>
      <c r="F95" s="27" t="s">
        <v>33</v>
      </c>
      <c r="G95" s="27" t="s">
        <v>34</v>
      </c>
    </row>
    <row r="96" spans="1:7" x14ac:dyDescent="0.25">
      <c r="A96" s="23" t="s">
        <v>62</v>
      </c>
      <c r="B96" s="23" t="s">
        <v>36</v>
      </c>
      <c r="C96" s="24"/>
      <c r="D96" s="24"/>
      <c r="E96" s="24"/>
      <c r="F96" s="24"/>
      <c r="G96" s="24"/>
    </row>
    <row r="97" spans="1:7" ht="30" x14ac:dyDescent="0.25">
      <c r="A97" s="24" t="s">
        <v>63</v>
      </c>
      <c r="B97" s="24" t="s">
        <v>64</v>
      </c>
      <c r="C97" s="28">
        <v>2</v>
      </c>
      <c r="D97" s="28" t="s">
        <v>48</v>
      </c>
      <c r="E97" s="25"/>
      <c r="F97" s="24" t="str">
        <f>IF(ISBLANK(E97),"", PRODUCT(C97,E97))</f>
        <v/>
      </c>
      <c r="G97" s="26"/>
    </row>
    <row r="98" spans="1:7" x14ac:dyDescent="0.25">
      <c r="E98" s="16" t="s">
        <v>40</v>
      </c>
      <c r="F98" s="16" t="str">
        <f>IF(F97="","",ROUND(SUM(F97:F97),2))</f>
        <v/>
      </c>
      <c r="G98" s="14" t="str">
        <f>IF(F97="","Neužpildytos visos objektų kainos","")</f>
        <v>Neužpildytos visos objektų kainos</v>
      </c>
    </row>
    <row r="99" spans="1:7" x14ac:dyDescent="0.25">
      <c r="C99" s="16" t="s">
        <v>41</v>
      </c>
      <c r="D99" s="17"/>
      <c r="E99" s="16" t="s">
        <v>42</v>
      </c>
      <c r="F99" s="16" t="str">
        <f>IF(OR(F98="",D99=""),"", ROUND(PRODUCT(D99,F98)/100,2))</f>
        <v/>
      </c>
      <c r="G99" s="14" t="str">
        <f>IF(D99="", "Nurodykite taikomą PVM dydį", "")</f>
        <v>Nurodykite taikomą PVM dydį</v>
      </c>
    </row>
    <row r="100" spans="1:7" x14ac:dyDescent="0.25">
      <c r="E100" s="16" t="s">
        <v>43</v>
      </c>
      <c r="F100" s="16">
        <f>IF(ISBLANK(F99), "", ROUND(SUM(F98:F99),2))</f>
        <v>0</v>
      </c>
    </row>
    <row r="104" spans="1:7" x14ac:dyDescent="0.25">
      <c r="A104" s="12" t="s">
        <v>65</v>
      </c>
      <c r="B104" s="12" t="s">
        <v>26</v>
      </c>
    </row>
    <row r="106" spans="1:7" x14ac:dyDescent="0.25">
      <c r="A106" s="12" t="s">
        <v>27</v>
      </c>
    </row>
    <row r="107" spans="1:7" ht="30" x14ac:dyDescent="0.25">
      <c r="A107" s="27" t="s">
        <v>28</v>
      </c>
      <c r="B107" s="27" t="s">
        <v>29</v>
      </c>
      <c r="C107" s="27" t="s">
        <v>30</v>
      </c>
      <c r="D107" s="27" t="s">
        <v>31</v>
      </c>
      <c r="E107" s="27" t="s">
        <v>32</v>
      </c>
      <c r="F107" s="27" t="s">
        <v>33</v>
      </c>
      <c r="G107" s="27" t="s">
        <v>34</v>
      </c>
    </row>
    <row r="108" spans="1:7" x14ac:dyDescent="0.25">
      <c r="A108" s="23" t="s">
        <v>66</v>
      </c>
      <c r="B108" s="23" t="s">
        <v>36</v>
      </c>
      <c r="C108" s="24"/>
      <c r="D108" s="24"/>
      <c r="E108" s="24"/>
      <c r="F108" s="24"/>
      <c r="G108" s="24"/>
    </row>
    <row r="109" spans="1:7" ht="165" x14ac:dyDescent="0.25">
      <c r="A109" s="24" t="s">
        <v>67</v>
      </c>
      <c r="B109" s="24" t="s">
        <v>68</v>
      </c>
      <c r="C109" s="28">
        <v>1</v>
      </c>
      <c r="D109" s="28" t="s">
        <v>48</v>
      </c>
      <c r="E109" s="25"/>
      <c r="F109" s="24" t="str">
        <f>IF(ISBLANK(E109),"", PRODUCT(C109,E109))</f>
        <v/>
      </c>
      <c r="G109" s="26"/>
    </row>
    <row r="110" spans="1:7" x14ac:dyDescent="0.25">
      <c r="E110" s="16" t="s">
        <v>40</v>
      </c>
      <c r="F110" s="16" t="str">
        <f>IF(F109="","",ROUND(SUM(F109:F109),2))</f>
        <v/>
      </c>
      <c r="G110" s="14" t="str">
        <f>IF(F109="","Neužpildytos visos objektų kainos","")</f>
        <v>Neužpildytos visos objektų kainos</v>
      </c>
    </row>
    <row r="111" spans="1:7" x14ac:dyDescent="0.25">
      <c r="C111" s="16" t="s">
        <v>41</v>
      </c>
      <c r="D111" s="17"/>
      <c r="E111" s="16" t="s">
        <v>42</v>
      </c>
      <c r="F111" s="16" t="str">
        <f>IF(OR(F110="",D111=""),"", ROUND(PRODUCT(D111,F110)/100,2))</f>
        <v/>
      </c>
      <c r="G111" s="14" t="str">
        <f>IF(D111="", "Nurodykite taikomą PVM dydį", "")</f>
        <v>Nurodykite taikomą PVM dydį</v>
      </c>
    </row>
    <row r="112" spans="1:7" x14ac:dyDescent="0.25">
      <c r="E112" s="16" t="s">
        <v>43</v>
      </c>
      <c r="F112" s="16">
        <f>IF(ISBLANK(F111), "", ROUND(SUM(F110:F111),2))</f>
        <v>0</v>
      </c>
    </row>
    <row r="116" spans="1:7" x14ac:dyDescent="0.25">
      <c r="A116" s="12" t="s">
        <v>69</v>
      </c>
      <c r="B116" s="12" t="s">
        <v>26</v>
      </c>
    </row>
    <row r="118" spans="1:7" x14ac:dyDescent="0.25">
      <c r="A118" s="12" t="s">
        <v>27</v>
      </c>
    </row>
    <row r="119" spans="1:7" ht="30" x14ac:dyDescent="0.25">
      <c r="A119" s="27" t="s">
        <v>28</v>
      </c>
      <c r="B119" s="27" t="s">
        <v>29</v>
      </c>
      <c r="C119" s="27" t="s">
        <v>30</v>
      </c>
      <c r="D119" s="27" t="s">
        <v>31</v>
      </c>
      <c r="E119" s="27" t="s">
        <v>32</v>
      </c>
      <c r="F119" s="27" t="s">
        <v>33</v>
      </c>
      <c r="G119" s="27" t="s">
        <v>34</v>
      </c>
    </row>
    <row r="120" spans="1:7" x14ac:dyDescent="0.25">
      <c r="A120" s="23" t="s">
        <v>70</v>
      </c>
      <c r="B120" s="23" t="s">
        <v>36</v>
      </c>
      <c r="C120" s="24"/>
      <c r="D120" s="24"/>
      <c r="E120" s="24"/>
      <c r="F120" s="24"/>
      <c r="G120" s="24"/>
    </row>
    <row r="121" spans="1:7" ht="60" x14ac:dyDescent="0.25">
      <c r="A121" s="24" t="s">
        <v>71</v>
      </c>
      <c r="B121" s="24" t="s">
        <v>72</v>
      </c>
      <c r="C121" s="28">
        <v>1</v>
      </c>
      <c r="D121" s="28" t="s">
        <v>48</v>
      </c>
      <c r="E121" s="25"/>
      <c r="F121" s="24" t="str">
        <f>IF(ISBLANK(E121),"", PRODUCT(C121,E121))</f>
        <v/>
      </c>
      <c r="G121" s="26"/>
    </row>
    <row r="122" spans="1:7" x14ac:dyDescent="0.25">
      <c r="E122" s="16" t="s">
        <v>40</v>
      </c>
      <c r="F122" s="16" t="str">
        <f>IF(F121="","",ROUND(SUM(F121:F121),2))</f>
        <v/>
      </c>
      <c r="G122" s="14" t="str">
        <f>IF(F121="","Neužpildytos visos objektų kainos","")</f>
        <v>Neužpildytos visos objektų kainos</v>
      </c>
    </row>
    <row r="123" spans="1:7" x14ac:dyDescent="0.25">
      <c r="C123" s="16" t="s">
        <v>41</v>
      </c>
      <c r="D123" s="17"/>
      <c r="E123" s="16" t="s">
        <v>42</v>
      </c>
      <c r="F123" s="16" t="str">
        <f>IF(OR(F122="",D123=""),"", ROUND(PRODUCT(D123,F122)/100,2))</f>
        <v/>
      </c>
      <c r="G123" s="14" t="str">
        <f>IF(D123="", "Nurodykite taikomą PVM dydį", "")</f>
        <v>Nurodykite taikomą PVM dydį</v>
      </c>
    </row>
    <row r="124" spans="1:7" x14ac:dyDescent="0.25">
      <c r="E124" s="16" t="s">
        <v>43</v>
      </c>
      <c r="F124" s="16">
        <f>IF(ISBLANK(F123), "", ROUND(SUM(F122:F123),2))</f>
        <v>0</v>
      </c>
    </row>
    <row r="128" spans="1:7" x14ac:dyDescent="0.25">
      <c r="A128" s="12" t="s">
        <v>73</v>
      </c>
      <c r="B128" s="12" t="s">
        <v>26</v>
      </c>
    </row>
    <row r="130" spans="1:7" x14ac:dyDescent="0.25">
      <c r="A130" s="12" t="s">
        <v>27</v>
      </c>
    </row>
    <row r="131" spans="1:7" ht="30" x14ac:dyDescent="0.25">
      <c r="A131" s="27" t="s">
        <v>28</v>
      </c>
      <c r="B131" s="27" t="s">
        <v>29</v>
      </c>
      <c r="C131" s="27" t="s">
        <v>30</v>
      </c>
      <c r="D131" s="27" t="s">
        <v>31</v>
      </c>
      <c r="E131" s="27" t="s">
        <v>32</v>
      </c>
      <c r="F131" s="27" t="s">
        <v>33</v>
      </c>
      <c r="G131" s="27" t="s">
        <v>34</v>
      </c>
    </row>
    <row r="132" spans="1:7" x14ac:dyDescent="0.25">
      <c r="A132" s="23" t="s">
        <v>74</v>
      </c>
      <c r="B132" s="23" t="s">
        <v>36</v>
      </c>
      <c r="C132" s="24"/>
      <c r="D132" s="24"/>
      <c r="E132" s="24"/>
      <c r="F132" s="24"/>
      <c r="G132" s="24"/>
    </row>
    <row r="133" spans="1:7" ht="30" x14ac:dyDescent="0.25">
      <c r="A133" s="24" t="s">
        <v>75</v>
      </c>
      <c r="B133" s="24" t="s">
        <v>76</v>
      </c>
      <c r="C133" s="28">
        <v>2</v>
      </c>
      <c r="D133" s="28" t="s">
        <v>48</v>
      </c>
      <c r="E133" s="25"/>
      <c r="F133" s="24" t="str">
        <f>IF(ISBLANK(E133),"", PRODUCT(C133,E133))</f>
        <v/>
      </c>
      <c r="G133" s="26"/>
    </row>
    <row r="134" spans="1:7" x14ac:dyDescent="0.25">
      <c r="E134" s="16" t="s">
        <v>40</v>
      </c>
      <c r="F134" s="16" t="str">
        <f>IF(F133="","",ROUND(SUM(F133:F133),2))</f>
        <v/>
      </c>
      <c r="G134" s="14" t="str">
        <f>IF(F133="","Neužpildytos visos objektų kainos","")</f>
        <v>Neužpildytos visos objektų kainos</v>
      </c>
    </row>
    <row r="135" spans="1:7" x14ac:dyDescent="0.25">
      <c r="C135" s="16" t="s">
        <v>41</v>
      </c>
      <c r="D135" s="17"/>
      <c r="E135" s="16" t="s">
        <v>42</v>
      </c>
      <c r="F135" s="16" t="str">
        <f>IF(OR(F134="",D135=""),"", ROUND(PRODUCT(D135,F134)/100,2))</f>
        <v/>
      </c>
      <c r="G135" s="14" t="str">
        <f>IF(D135="", "Nurodykite taikomą PVM dydį", "")</f>
        <v>Nurodykite taikomą PVM dydį</v>
      </c>
    </row>
    <row r="136" spans="1:7" x14ac:dyDescent="0.25">
      <c r="E136" s="16" t="s">
        <v>43</v>
      </c>
      <c r="F136" s="16">
        <f>IF(ISBLANK(F135), "", ROUND(SUM(F134:F135),2))</f>
        <v>0</v>
      </c>
    </row>
    <row r="140" spans="1:7" x14ac:dyDescent="0.25">
      <c r="A140" s="12" t="s">
        <v>77</v>
      </c>
      <c r="B140" s="12" t="s">
        <v>26</v>
      </c>
    </row>
    <row r="142" spans="1:7" x14ac:dyDescent="0.25">
      <c r="A142" s="12" t="s">
        <v>27</v>
      </c>
    </row>
    <row r="143" spans="1:7" ht="30" x14ac:dyDescent="0.25">
      <c r="A143" s="27" t="s">
        <v>28</v>
      </c>
      <c r="B143" s="27" t="s">
        <v>29</v>
      </c>
      <c r="C143" s="27" t="s">
        <v>30</v>
      </c>
      <c r="D143" s="27" t="s">
        <v>31</v>
      </c>
      <c r="E143" s="27" t="s">
        <v>32</v>
      </c>
      <c r="F143" s="27" t="s">
        <v>33</v>
      </c>
      <c r="G143" s="27" t="s">
        <v>34</v>
      </c>
    </row>
    <row r="144" spans="1:7" x14ac:dyDescent="0.25">
      <c r="A144" s="23" t="s">
        <v>78</v>
      </c>
      <c r="B144" s="23" t="s">
        <v>36</v>
      </c>
      <c r="C144" s="24"/>
      <c r="D144" s="24"/>
      <c r="E144" s="24"/>
      <c r="F144" s="24"/>
      <c r="G144" s="24"/>
    </row>
    <row r="145" spans="1:7" ht="45" x14ac:dyDescent="0.25">
      <c r="A145" s="24" t="s">
        <v>79</v>
      </c>
      <c r="B145" s="24" t="s">
        <v>80</v>
      </c>
      <c r="C145" s="28">
        <v>2</v>
      </c>
      <c r="D145" s="28" t="s">
        <v>48</v>
      </c>
      <c r="E145" s="25"/>
      <c r="F145" s="24" t="str">
        <f>IF(ISBLANK(E145),"", PRODUCT(C145,E145))</f>
        <v/>
      </c>
      <c r="G145" s="26"/>
    </row>
    <row r="146" spans="1:7" x14ac:dyDescent="0.25">
      <c r="E146" s="16" t="s">
        <v>40</v>
      </c>
      <c r="F146" s="16" t="str">
        <f>IF(F145="","",ROUND(SUM(F145:F145),2))</f>
        <v/>
      </c>
      <c r="G146" s="14" t="str">
        <f>IF(F145="","Neužpildytos visos objektų kainos","")</f>
        <v>Neužpildytos visos objektų kainos</v>
      </c>
    </row>
    <row r="147" spans="1:7" x14ac:dyDescent="0.25">
      <c r="C147" s="16" t="s">
        <v>41</v>
      </c>
      <c r="D147" s="17"/>
      <c r="E147" s="16" t="s">
        <v>42</v>
      </c>
      <c r="F147" s="16" t="str">
        <f>IF(OR(F146="",D147=""),"", ROUND(PRODUCT(D147,F146)/100,2))</f>
        <v/>
      </c>
      <c r="G147" s="14" t="str">
        <f>IF(D147="", "Nurodykite taikomą PVM dydį", "")</f>
        <v>Nurodykite taikomą PVM dydį</v>
      </c>
    </row>
    <row r="148" spans="1:7" x14ac:dyDescent="0.25">
      <c r="E148" s="16" t="s">
        <v>43</v>
      </c>
      <c r="F148" s="16">
        <f>IF(ISBLANK(F147), "", ROUND(SUM(F146:F147),2))</f>
        <v>0</v>
      </c>
    </row>
    <row r="152" spans="1:7" x14ac:dyDescent="0.25">
      <c r="A152" s="12" t="s">
        <v>81</v>
      </c>
      <c r="B152" s="12" t="s">
        <v>26</v>
      </c>
    </row>
    <row r="154" spans="1:7" x14ac:dyDescent="0.25">
      <c r="A154" s="12" t="s">
        <v>27</v>
      </c>
    </row>
    <row r="155" spans="1:7" ht="30" x14ac:dyDescent="0.25">
      <c r="A155" s="27" t="s">
        <v>28</v>
      </c>
      <c r="B155" s="27" t="s">
        <v>29</v>
      </c>
      <c r="C155" s="27" t="s">
        <v>30</v>
      </c>
      <c r="D155" s="27" t="s">
        <v>31</v>
      </c>
      <c r="E155" s="27" t="s">
        <v>32</v>
      </c>
      <c r="F155" s="27" t="s">
        <v>33</v>
      </c>
      <c r="G155" s="27" t="s">
        <v>34</v>
      </c>
    </row>
    <row r="156" spans="1:7" x14ac:dyDescent="0.25">
      <c r="A156" s="23" t="s">
        <v>82</v>
      </c>
      <c r="B156" s="23" t="s">
        <v>36</v>
      </c>
      <c r="C156" s="24"/>
      <c r="D156" s="24"/>
      <c r="E156" s="24"/>
      <c r="F156" s="24"/>
      <c r="G156" s="24"/>
    </row>
    <row r="157" spans="1:7" ht="30" x14ac:dyDescent="0.25">
      <c r="A157" s="24" t="s">
        <v>83</v>
      </c>
      <c r="B157" s="24" t="s">
        <v>84</v>
      </c>
      <c r="C157" s="28">
        <v>2</v>
      </c>
      <c r="D157" s="28" t="s">
        <v>48</v>
      </c>
      <c r="E157" s="25"/>
      <c r="F157" s="24" t="str">
        <f>IF(ISBLANK(E157),"", PRODUCT(C157,E157))</f>
        <v/>
      </c>
      <c r="G157" s="26"/>
    </row>
    <row r="158" spans="1:7" x14ac:dyDescent="0.25">
      <c r="E158" s="16" t="s">
        <v>40</v>
      </c>
      <c r="F158" s="16" t="str">
        <f>IF(F157="","",ROUND(SUM(F157:F157),2))</f>
        <v/>
      </c>
      <c r="G158" s="14" t="str">
        <f>IF(F157="","Neužpildytos visos objektų kainos","")</f>
        <v>Neužpildytos visos objektų kainos</v>
      </c>
    </row>
    <row r="159" spans="1:7" x14ac:dyDescent="0.25">
      <c r="C159" s="16" t="s">
        <v>41</v>
      </c>
      <c r="D159" s="17"/>
      <c r="E159" s="16" t="s">
        <v>42</v>
      </c>
      <c r="F159" s="16" t="str">
        <f>IF(OR(F158="",D159=""),"", ROUND(PRODUCT(D159,F158)/100,2))</f>
        <v/>
      </c>
      <c r="G159" s="14" t="str">
        <f>IF(D159="", "Nurodykite taikomą PVM dydį", "")</f>
        <v>Nurodykite taikomą PVM dydį</v>
      </c>
    </row>
    <row r="160" spans="1:7" x14ac:dyDescent="0.25">
      <c r="E160" s="16" t="s">
        <v>43</v>
      </c>
      <c r="F160" s="16">
        <f>IF(ISBLANK(F159), "", ROUND(SUM(F158:F159),2))</f>
        <v>0</v>
      </c>
    </row>
    <row r="164" spans="1:7" x14ac:dyDescent="0.25">
      <c r="A164" s="12" t="s">
        <v>85</v>
      </c>
      <c r="B164" s="12" t="s">
        <v>26</v>
      </c>
    </row>
    <row r="166" spans="1:7" x14ac:dyDescent="0.25">
      <c r="A166" s="12" t="s">
        <v>27</v>
      </c>
    </row>
    <row r="167" spans="1:7" ht="30" x14ac:dyDescent="0.25">
      <c r="A167" s="27" t="s">
        <v>28</v>
      </c>
      <c r="B167" s="27" t="s">
        <v>29</v>
      </c>
      <c r="C167" s="27" t="s">
        <v>30</v>
      </c>
      <c r="D167" s="27" t="s">
        <v>31</v>
      </c>
      <c r="E167" s="27" t="s">
        <v>32</v>
      </c>
      <c r="F167" s="27" t="s">
        <v>33</v>
      </c>
      <c r="G167" s="27" t="s">
        <v>34</v>
      </c>
    </row>
    <row r="168" spans="1:7" x14ac:dyDescent="0.25">
      <c r="A168" s="23" t="s">
        <v>86</v>
      </c>
      <c r="B168" s="23" t="s">
        <v>36</v>
      </c>
      <c r="C168" s="24"/>
      <c r="D168" s="24"/>
      <c r="E168" s="24"/>
      <c r="F168" s="24"/>
      <c r="G168" s="24"/>
    </row>
    <row r="169" spans="1:7" ht="30" x14ac:dyDescent="0.25">
      <c r="A169" s="24" t="s">
        <v>87</v>
      </c>
      <c r="B169" s="24" t="s">
        <v>88</v>
      </c>
      <c r="C169" s="28">
        <v>2</v>
      </c>
      <c r="D169" s="28" t="s">
        <v>48</v>
      </c>
      <c r="E169" s="25"/>
      <c r="F169" s="24" t="str">
        <f>IF(ISBLANK(E169),"", PRODUCT(C169,E169))</f>
        <v/>
      </c>
      <c r="G169" s="26"/>
    </row>
    <row r="170" spans="1:7" x14ac:dyDescent="0.25">
      <c r="E170" s="16" t="s">
        <v>40</v>
      </c>
      <c r="F170" s="16" t="str">
        <f>IF(F169="","",ROUND(SUM(F169:F169),2))</f>
        <v/>
      </c>
      <c r="G170" s="14" t="str">
        <f>IF(F169="","Neužpildytos visos objektų kainos","")</f>
        <v>Neužpildytos visos objektų kainos</v>
      </c>
    </row>
    <row r="171" spans="1:7" x14ac:dyDescent="0.25">
      <c r="C171" s="16" t="s">
        <v>41</v>
      </c>
      <c r="D171" s="17"/>
      <c r="E171" s="16" t="s">
        <v>42</v>
      </c>
      <c r="F171" s="16" t="str">
        <f>IF(OR(F170="",D171=""),"", ROUND(PRODUCT(D171,F170)/100,2))</f>
        <v/>
      </c>
      <c r="G171" s="14" t="str">
        <f>IF(D171="", "Nurodykite taikomą PVM dydį", "")</f>
        <v>Nurodykite taikomą PVM dydį</v>
      </c>
    </row>
    <row r="172" spans="1:7" x14ac:dyDescent="0.25">
      <c r="E172" s="16" t="s">
        <v>43</v>
      </c>
      <c r="F172" s="16">
        <f>IF(ISBLANK(F171), "", ROUND(SUM(F170:F171),2))</f>
        <v>0</v>
      </c>
    </row>
    <row r="176" spans="1:7" x14ac:dyDescent="0.25">
      <c r="A176" s="12" t="s">
        <v>89</v>
      </c>
      <c r="B176" s="12" t="s">
        <v>26</v>
      </c>
    </row>
    <row r="178" spans="1:7" x14ac:dyDescent="0.25">
      <c r="A178" s="12" t="s">
        <v>27</v>
      </c>
    </row>
    <row r="179" spans="1:7" ht="30" x14ac:dyDescent="0.25">
      <c r="A179" s="27" t="s">
        <v>28</v>
      </c>
      <c r="B179" s="27" t="s">
        <v>29</v>
      </c>
      <c r="C179" s="27" t="s">
        <v>30</v>
      </c>
      <c r="D179" s="27" t="s">
        <v>31</v>
      </c>
      <c r="E179" s="27" t="s">
        <v>32</v>
      </c>
      <c r="F179" s="27" t="s">
        <v>33</v>
      </c>
      <c r="G179" s="27" t="s">
        <v>34</v>
      </c>
    </row>
    <row r="180" spans="1:7" x14ac:dyDescent="0.25">
      <c r="A180" s="23" t="s">
        <v>90</v>
      </c>
      <c r="B180" s="23" t="s">
        <v>36</v>
      </c>
      <c r="C180" s="24"/>
      <c r="D180" s="24"/>
      <c r="E180" s="24"/>
      <c r="F180" s="24"/>
      <c r="G180" s="24"/>
    </row>
    <row r="181" spans="1:7" ht="30" x14ac:dyDescent="0.25">
      <c r="A181" s="24" t="s">
        <v>91</v>
      </c>
      <c r="B181" s="24" t="s">
        <v>92</v>
      </c>
      <c r="C181" s="28">
        <v>4</v>
      </c>
      <c r="D181" s="28" t="s">
        <v>48</v>
      </c>
      <c r="E181" s="25"/>
      <c r="F181" s="24" t="str">
        <f>IF(ISBLANK(E181),"", PRODUCT(C181,E181))</f>
        <v/>
      </c>
      <c r="G181" s="26"/>
    </row>
    <row r="182" spans="1:7" x14ac:dyDescent="0.25">
      <c r="E182" s="16" t="s">
        <v>40</v>
      </c>
      <c r="F182" s="16" t="str">
        <f>IF(F181="","",ROUND(SUM(F181:F181),2))</f>
        <v/>
      </c>
      <c r="G182" s="14" t="str">
        <f>IF(F181="","Neužpildytos visos objektų kainos","")</f>
        <v>Neužpildytos visos objektų kainos</v>
      </c>
    </row>
    <row r="183" spans="1:7" x14ac:dyDescent="0.25">
      <c r="C183" s="16" t="s">
        <v>41</v>
      </c>
      <c r="D183" s="17"/>
      <c r="E183" s="16" t="s">
        <v>42</v>
      </c>
      <c r="F183" s="16" t="str">
        <f>IF(OR(F182="",D183=""),"", ROUND(PRODUCT(D183,F182)/100,2))</f>
        <v/>
      </c>
      <c r="G183" s="14" t="str">
        <f>IF(D183="", "Nurodykite taikomą PVM dydį", "")</f>
        <v>Nurodykite taikomą PVM dydį</v>
      </c>
    </row>
    <row r="184" spans="1:7" x14ac:dyDescent="0.25">
      <c r="E184" s="16" t="s">
        <v>43</v>
      </c>
      <c r="F184" s="16">
        <f>IF(ISBLANK(F183), "", ROUND(SUM(F182:F183),2))</f>
        <v>0</v>
      </c>
    </row>
    <row r="188" spans="1:7" x14ac:dyDescent="0.25">
      <c r="A188" s="12" t="s">
        <v>93</v>
      </c>
      <c r="B188" s="12" t="s">
        <v>26</v>
      </c>
    </row>
    <row r="190" spans="1:7" x14ac:dyDescent="0.25">
      <c r="A190" s="12" t="s">
        <v>27</v>
      </c>
    </row>
    <row r="191" spans="1:7" ht="30" x14ac:dyDescent="0.25">
      <c r="A191" s="27" t="s">
        <v>28</v>
      </c>
      <c r="B191" s="27" t="s">
        <v>29</v>
      </c>
      <c r="C191" s="27" t="s">
        <v>30</v>
      </c>
      <c r="D191" s="27" t="s">
        <v>31</v>
      </c>
      <c r="E191" s="27" t="s">
        <v>32</v>
      </c>
      <c r="F191" s="27" t="s">
        <v>33</v>
      </c>
      <c r="G191" s="27" t="s">
        <v>34</v>
      </c>
    </row>
    <row r="192" spans="1:7" x14ac:dyDescent="0.25">
      <c r="A192" s="23" t="s">
        <v>94</v>
      </c>
      <c r="B192" s="23" t="s">
        <v>36</v>
      </c>
      <c r="C192" s="24"/>
      <c r="D192" s="24"/>
      <c r="E192" s="24"/>
      <c r="F192" s="24"/>
      <c r="G192" s="24"/>
    </row>
    <row r="193" spans="1:7" ht="30" x14ac:dyDescent="0.25">
      <c r="A193" s="24" t="s">
        <v>95</v>
      </c>
      <c r="B193" s="24" t="s">
        <v>96</v>
      </c>
      <c r="C193" s="28">
        <v>1</v>
      </c>
      <c r="D193" s="28" t="s">
        <v>48</v>
      </c>
      <c r="E193" s="25"/>
      <c r="F193" s="24" t="str">
        <f>IF(ISBLANK(E193),"", PRODUCT(C193,E193))</f>
        <v/>
      </c>
      <c r="G193" s="26"/>
    </row>
    <row r="194" spans="1:7" x14ac:dyDescent="0.25">
      <c r="E194" s="16" t="s">
        <v>40</v>
      </c>
      <c r="F194" s="16" t="str">
        <f>IF(F193="","",ROUND(SUM(F193:F193),2))</f>
        <v/>
      </c>
      <c r="G194" s="14" t="str">
        <f>IF(F193="","Neužpildytos visos objektų kainos","")</f>
        <v>Neužpildytos visos objektų kainos</v>
      </c>
    </row>
    <row r="195" spans="1:7" x14ac:dyDescent="0.25">
      <c r="C195" s="16" t="s">
        <v>41</v>
      </c>
      <c r="D195" s="17"/>
      <c r="E195" s="16" t="s">
        <v>42</v>
      </c>
      <c r="F195" s="16" t="str">
        <f>IF(OR(F194="",D195=""),"", ROUND(PRODUCT(D195,F194)/100,2))</f>
        <v/>
      </c>
      <c r="G195" s="14" t="str">
        <f>IF(D195="", "Nurodykite taikomą PVM dydį", "")</f>
        <v>Nurodykite taikomą PVM dydį</v>
      </c>
    </row>
    <row r="196" spans="1:7" x14ac:dyDescent="0.25">
      <c r="E196" s="16" t="s">
        <v>43</v>
      </c>
      <c r="F196" s="16">
        <f>IF(ISBLANK(F195), "", ROUND(SUM(F194:F195),2))</f>
        <v>0</v>
      </c>
    </row>
    <row r="200" spans="1:7" x14ac:dyDescent="0.25">
      <c r="A200" s="12" t="s">
        <v>97</v>
      </c>
      <c r="B200" s="12" t="s">
        <v>26</v>
      </c>
    </row>
    <row r="202" spans="1:7" x14ac:dyDescent="0.25">
      <c r="A202" s="12" t="s">
        <v>27</v>
      </c>
    </row>
    <row r="203" spans="1:7" ht="30" x14ac:dyDescent="0.25">
      <c r="A203" s="27" t="s">
        <v>28</v>
      </c>
      <c r="B203" s="27" t="s">
        <v>29</v>
      </c>
      <c r="C203" s="27" t="s">
        <v>30</v>
      </c>
      <c r="D203" s="27" t="s">
        <v>31</v>
      </c>
      <c r="E203" s="27" t="s">
        <v>32</v>
      </c>
      <c r="F203" s="27" t="s">
        <v>33</v>
      </c>
      <c r="G203" s="27" t="s">
        <v>34</v>
      </c>
    </row>
    <row r="204" spans="1:7" x14ac:dyDescent="0.25">
      <c r="A204" s="23" t="s">
        <v>98</v>
      </c>
      <c r="B204" s="23" t="s">
        <v>36</v>
      </c>
      <c r="C204" s="24"/>
      <c r="D204" s="24"/>
      <c r="E204" s="24"/>
      <c r="F204" s="24"/>
      <c r="G204" s="24"/>
    </row>
    <row r="205" spans="1:7" ht="30" x14ac:dyDescent="0.25">
      <c r="A205" s="24" t="s">
        <v>99</v>
      </c>
      <c r="B205" s="24" t="s">
        <v>100</v>
      </c>
      <c r="C205" s="28">
        <v>1</v>
      </c>
      <c r="D205" s="28" t="s">
        <v>48</v>
      </c>
      <c r="E205" s="25"/>
      <c r="F205" s="24" t="str">
        <f>IF(ISBLANK(E205),"", PRODUCT(C205,E205))</f>
        <v/>
      </c>
      <c r="G205" s="26"/>
    </row>
    <row r="206" spans="1:7" x14ac:dyDescent="0.25">
      <c r="E206" s="16" t="s">
        <v>40</v>
      </c>
      <c r="F206" s="16" t="str">
        <f>IF(F205="","",ROUND(SUM(F205:F205),2))</f>
        <v/>
      </c>
      <c r="G206" s="14" t="str">
        <f>IF(F205="","Neužpildytos visos objektų kainos","")</f>
        <v>Neužpildytos visos objektų kainos</v>
      </c>
    </row>
    <row r="207" spans="1:7" x14ac:dyDescent="0.25">
      <c r="C207" s="16" t="s">
        <v>41</v>
      </c>
      <c r="D207" s="17"/>
      <c r="E207" s="16" t="s">
        <v>42</v>
      </c>
      <c r="F207" s="16" t="str">
        <f>IF(OR(F206="",D207=""),"", ROUND(PRODUCT(D207,F206)/100,2))</f>
        <v/>
      </c>
      <c r="G207" s="14" t="str">
        <f>IF(D207="", "Nurodykite taikomą PVM dydį", "")</f>
        <v>Nurodykite taikomą PVM dydį</v>
      </c>
    </row>
    <row r="208" spans="1:7" x14ac:dyDescent="0.25">
      <c r="E208" s="16" t="s">
        <v>43</v>
      </c>
      <c r="F208" s="16">
        <f>IF(ISBLANK(F207), "", ROUND(SUM(F206:F207),2))</f>
        <v>0</v>
      </c>
    </row>
    <row r="212" spans="1:7" x14ac:dyDescent="0.25">
      <c r="A212" s="12" t="s">
        <v>101</v>
      </c>
      <c r="B212" s="12" t="s">
        <v>26</v>
      </c>
    </row>
    <row r="214" spans="1:7" x14ac:dyDescent="0.25">
      <c r="A214" s="12" t="s">
        <v>27</v>
      </c>
    </row>
    <row r="215" spans="1:7" ht="30" x14ac:dyDescent="0.25">
      <c r="A215" s="27" t="s">
        <v>28</v>
      </c>
      <c r="B215" s="27" t="s">
        <v>29</v>
      </c>
      <c r="C215" s="27" t="s">
        <v>30</v>
      </c>
      <c r="D215" s="27" t="s">
        <v>31</v>
      </c>
      <c r="E215" s="27" t="s">
        <v>32</v>
      </c>
      <c r="F215" s="27" t="s">
        <v>33</v>
      </c>
      <c r="G215" s="27" t="s">
        <v>34</v>
      </c>
    </row>
    <row r="216" spans="1:7" x14ac:dyDescent="0.25">
      <c r="A216" s="23" t="s">
        <v>102</v>
      </c>
      <c r="B216" s="23" t="s">
        <v>36</v>
      </c>
      <c r="C216" s="24"/>
      <c r="D216" s="24"/>
      <c r="E216" s="24"/>
      <c r="F216" s="24"/>
      <c r="G216" s="24"/>
    </row>
    <row r="217" spans="1:7" ht="30" x14ac:dyDescent="0.25">
      <c r="A217" s="24" t="s">
        <v>103</v>
      </c>
      <c r="B217" s="24" t="s">
        <v>104</v>
      </c>
      <c r="C217" s="28">
        <v>1</v>
      </c>
      <c r="D217" s="28" t="s">
        <v>48</v>
      </c>
      <c r="E217" s="25"/>
      <c r="F217" s="24" t="str">
        <f>IF(ISBLANK(E217),"", PRODUCT(C217,E217))</f>
        <v/>
      </c>
      <c r="G217" s="26"/>
    </row>
    <row r="218" spans="1:7" x14ac:dyDescent="0.25">
      <c r="E218" s="16" t="s">
        <v>40</v>
      </c>
      <c r="F218" s="16" t="str">
        <f>IF(F217="","",ROUND(SUM(F217:F217),2))</f>
        <v/>
      </c>
      <c r="G218" s="14" t="str">
        <f>IF(F217="","Neužpildytos visos objektų kainos","")</f>
        <v>Neužpildytos visos objektų kainos</v>
      </c>
    </row>
    <row r="219" spans="1:7" x14ac:dyDescent="0.25">
      <c r="C219" s="16" t="s">
        <v>41</v>
      </c>
      <c r="D219" s="17"/>
      <c r="E219" s="16" t="s">
        <v>42</v>
      </c>
      <c r="F219" s="16" t="str">
        <f>IF(OR(F218="",D219=""),"", ROUND(PRODUCT(D219,F218)/100,2))</f>
        <v/>
      </c>
      <c r="G219" s="14" t="str">
        <f>IF(D219="", "Nurodykite taikomą PVM dydį", "")</f>
        <v>Nurodykite taikomą PVM dydį</v>
      </c>
    </row>
    <row r="220" spans="1:7" x14ac:dyDescent="0.25">
      <c r="E220" s="16" t="s">
        <v>43</v>
      </c>
      <c r="F220" s="16">
        <f>IF(ISBLANK(F219), "", ROUND(SUM(F218:F219),2))</f>
        <v>0</v>
      </c>
    </row>
    <row r="224" spans="1:7" x14ac:dyDescent="0.25">
      <c r="A224" s="12" t="s">
        <v>105</v>
      </c>
      <c r="B224" s="12" t="s">
        <v>26</v>
      </c>
    </row>
    <row r="226" spans="1:7" x14ac:dyDescent="0.25">
      <c r="A226" s="12" t="s">
        <v>27</v>
      </c>
    </row>
    <row r="227" spans="1:7" ht="30" x14ac:dyDescent="0.25">
      <c r="A227" s="27" t="s">
        <v>28</v>
      </c>
      <c r="B227" s="27" t="s">
        <v>29</v>
      </c>
      <c r="C227" s="27" t="s">
        <v>30</v>
      </c>
      <c r="D227" s="27" t="s">
        <v>31</v>
      </c>
      <c r="E227" s="27" t="s">
        <v>32</v>
      </c>
      <c r="F227" s="27" t="s">
        <v>33</v>
      </c>
      <c r="G227" s="27" t="s">
        <v>34</v>
      </c>
    </row>
    <row r="228" spans="1:7" x14ac:dyDescent="0.25">
      <c r="A228" s="23" t="s">
        <v>106</v>
      </c>
      <c r="B228" s="23" t="s">
        <v>36</v>
      </c>
      <c r="C228" s="24"/>
      <c r="D228" s="24"/>
      <c r="E228" s="24"/>
      <c r="F228" s="24"/>
      <c r="G228" s="24"/>
    </row>
    <row r="229" spans="1:7" ht="30" x14ac:dyDescent="0.25">
      <c r="A229" s="24" t="s">
        <v>107</v>
      </c>
      <c r="B229" s="24" t="s">
        <v>108</v>
      </c>
      <c r="C229" s="28">
        <v>1</v>
      </c>
      <c r="D229" s="28" t="s">
        <v>48</v>
      </c>
      <c r="E229" s="25"/>
      <c r="F229" s="24" t="str">
        <f>IF(ISBLANK(E229),"", PRODUCT(C229,E229))</f>
        <v/>
      </c>
      <c r="G229" s="26"/>
    </row>
    <row r="230" spans="1:7" x14ac:dyDescent="0.25">
      <c r="E230" s="16" t="s">
        <v>40</v>
      </c>
      <c r="F230" s="16" t="str">
        <f>IF(F229="","",ROUND(SUM(F229:F229),2))</f>
        <v/>
      </c>
      <c r="G230" s="14" t="str">
        <f>IF(F229="","Neužpildytos visos objektų kainos","")</f>
        <v>Neužpildytos visos objektų kainos</v>
      </c>
    </row>
    <row r="231" spans="1:7" x14ac:dyDescent="0.25">
      <c r="C231" s="16" t="s">
        <v>41</v>
      </c>
      <c r="D231" s="17"/>
      <c r="E231" s="16" t="s">
        <v>42</v>
      </c>
      <c r="F231" s="16" t="str">
        <f>IF(OR(F230="",D231=""),"", ROUND(PRODUCT(D231,F230)/100,2))</f>
        <v/>
      </c>
      <c r="G231" s="14" t="str">
        <f>IF(D231="", "Nurodykite taikomą PVM dydį", "")</f>
        <v>Nurodykite taikomą PVM dydį</v>
      </c>
    </row>
    <row r="232" spans="1:7" x14ac:dyDescent="0.25">
      <c r="E232" s="16" t="s">
        <v>43</v>
      </c>
      <c r="F232" s="16">
        <f>IF(ISBLANK(F231), "", ROUND(SUM(F230:F231),2))</f>
        <v>0</v>
      </c>
    </row>
    <row r="236" spans="1:7" x14ac:dyDescent="0.25">
      <c r="A236" s="12" t="s">
        <v>109</v>
      </c>
      <c r="B236" s="12" t="s">
        <v>26</v>
      </c>
    </row>
    <row r="238" spans="1:7" x14ac:dyDescent="0.25">
      <c r="A238" s="12" t="s">
        <v>27</v>
      </c>
    </row>
    <row r="239" spans="1:7" ht="30" x14ac:dyDescent="0.25">
      <c r="A239" s="27" t="s">
        <v>28</v>
      </c>
      <c r="B239" s="27" t="s">
        <v>29</v>
      </c>
      <c r="C239" s="27" t="s">
        <v>30</v>
      </c>
      <c r="D239" s="27" t="s">
        <v>31</v>
      </c>
      <c r="E239" s="27" t="s">
        <v>32</v>
      </c>
      <c r="F239" s="27" t="s">
        <v>33</v>
      </c>
      <c r="G239" s="27" t="s">
        <v>34</v>
      </c>
    </row>
    <row r="240" spans="1:7" x14ac:dyDescent="0.25">
      <c r="A240" s="23" t="s">
        <v>110</v>
      </c>
      <c r="B240" s="23" t="s">
        <v>36</v>
      </c>
      <c r="C240" s="24"/>
      <c r="D240" s="24"/>
      <c r="E240" s="24"/>
      <c r="F240" s="24"/>
      <c r="G240" s="24"/>
    </row>
    <row r="241" spans="1:7" ht="135" x14ac:dyDescent="0.25">
      <c r="A241" s="24" t="s">
        <v>111</v>
      </c>
      <c r="B241" s="24" t="s">
        <v>112</v>
      </c>
      <c r="C241" s="28">
        <v>1</v>
      </c>
      <c r="D241" s="28" t="s">
        <v>48</v>
      </c>
      <c r="E241" s="25"/>
      <c r="F241" s="24" t="str">
        <f>IF(ISBLANK(E241),"", PRODUCT(C241,E241))</f>
        <v/>
      </c>
      <c r="G241" s="26"/>
    </row>
    <row r="242" spans="1:7" x14ac:dyDescent="0.25">
      <c r="E242" s="16" t="s">
        <v>40</v>
      </c>
      <c r="F242" s="16" t="str">
        <f>IF(F241="","",ROUND(SUM(F241:F241),2))</f>
        <v/>
      </c>
      <c r="G242" s="14" t="str">
        <f>IF(F241="","Neužpildytos visos objektų kainos","")</f>
        <v>Neužpildytos visos objektų kainos</v>
      </c>
    </row>
    <row r="243" spans="1:7" x14ac:dyDescent="0.25">
      <c r="C243" s="16" t="s">
        <v>41</v>
      </c>
      <c r="D243" s="17"/>
      <c r="E243" s="16" t="s">
        <v>42</v>
      </c>
      <c r="F243" s="16" t="str">
        <f>IF(OR(F242="",D243=""),"", ROUND(PRODUCT(D243,F242)/100,2))</f>
        <v/>
      </c>
      <c r="G243" s="14" t="str">
        <f>IF(D243="", "Nurodykite taikomą PVM dydį", "")</f>
        <v>Nurodykite taikomą PVM dydį</v>
      </c>
    </row>
    <row r="244" spans="1:7" x14ac:dyDescent="0.25">
      <c r="E244" s="16" t="s">
        <v>43</v>
      </c>
      <c r="F244" s="16">
        <f>IF(ISBLANK(F243), "", ROUND(SUM(F242:F243),2))</f>
        <v>0</v>
      </c>
    </row>
    <row r="248" spans="1:7" x14ac:dyDescent="0.25">
      <c r="A248" s="12" t="s">
        <v>113</v>
      </c>
      <c r="B248" s="12" t="s">
        <v>26</v>
      </c>
    </row>
    <row r="250" spans="1:7" x14ac:dyDescent="0.25">
      <c r="A250" s="12" t="s">
        <v>27</v>
      </c>
    </row>
    <row r="251" spans="1:7" ht="30" x14ac:dyDescent="0.25">
      <c r="A251" s="27" t="s">
        <v>28</v>
      </c>
      <c r="B251" s="27" t="s">
        <v>29</v>
      </c>
      <c r="C251" s="27" t="s">
        <v>30</v>
      </c>
      <c r="D251" s="27" t="s">
        <v>31</v>
      </c>
      <c r="E251" s="27" t="s">
        <v>32</v>
      </c>
      <c r="F251" s="27" t="s">
        <v>33</v>
      </c>
      <c r="G251" s="27" t="s">
        <v>34</v>
      </c>
    </row>
    <row r="252" spans="1:7" x14ac:dyDescent="0.25">
      <c r="A252" s="23" t="s">
        <v>114</v>
      </c>
      <c r="B252" s="23" t="s">
        <v>36</v>
      </c>
      <c r="C252" s="24"/>
      <c r="D252" s="24"/>
      <c r="E252" s="24"/>
      <c r="F252" s="24"/>
      <c r="G252" s="24"/>
    </row>
    <row r="253" spans="1:7" x14ac:dyDescent="0.25">
      <c r="A253" s="24" t="s">
        <v>115</v>
      </c>
      <c r="B253" s="24" t="s">
        <v>116</v>
      </c>
      <c r="C253" s="28">
        <v>1</v>
      </c>
      <c r="D253" s="28" t="s">
        <v>48</v>
      </c>
      <c r="E253" s="25"/>
      <c r="F253" s="24" t="str">
        <f>IF(ISBLANK(E253),"", PRODUCT(C253,E253))</f>
        <v/>
      </c>
      <c r="G253" s="26"/>
    </row>
    <row r="254" spans="1:7" x14ac:dyDescent="0.25">
      <c r="E254" s="16" t="s">
        <v>40</v>
      </c>
      <c r="F254" s="16" t="str">
        <f>IF(F253="","",ROUND(SUM(F253:F253),2))</f>
        <v/>
      </c>
      <c r="G254" s="14" t="str">
        <f>IF(F253="","Neužpildytos visos objektų kainos","")</f>
        <v>Neužpildytos visos objektų kainos</v>
      </c>
    </row>
    <row r="255" spans="1:7" x14ac:dyDescent="0.25">
      <c r="C255" s="16" t="s">
        <v>41</v>
      </c>
      <c r="D255" s="17"/>
      <c r="E255" s="16" t="s">
        <v>42</v>
      </c>
      <c r="F255" s="16" t="str">
        <f>IF(OR(F254="",D255=""),"", ROUND(PRODUCT(D255,F254)/100,2))</f>
        <v/>
      </c>
      <c r="G255" s="14" t="str">
        <f>IF(D255="", "Nurodykite taikomą PVM dydį", "")</f>
        <v>Nurodykite taikomą PVM dydį</v>
      </c>
    </row>
    <row r="256" spans="1:7" x14ac:dyDescent="0.25">
      <c r="E256" s="16" t="s">
        <v>43</v>
      </c>
      <c r="F256" s="16">
        <f>IF(ISBLANK(F255), "", ROUND(SUM(F254:F255),2))</f>
        <v>0</v>
      </c>
    </row>
    <row r="260" spans="1:7" x14ac:dyDescent="0.25">
      <c r="A260" s="12" t="s">
        <v>117</v>
      </c>
      <c r="B260" s="12" t="s">
        <v>26</v>
      </c>
    </row>
    <row r="262" spans="1:7" x14ac:dyDescent="0.25">
      <c r="A262" s="12" t="s">
        <v>27</v>
      </c>
    </row>
    <row r="263" spans="1:7" ht="30" x14ac:dyDescent="0.25">
      <c r="A263" s="27" t="s">
        <v>28</v>
      </c>
      <c r="B263" s="27" t="s">
        <v>29</v>
      </c>
      <c r="C263" s="27" t="s">
        <v>30</v>
      </c>
      <c r="D263" s="27" t="s">
        <v>31</v>
      </c>
      <c r="E263" s="27" t="s">
        <v>32</v>
      </c>
      <c r="F263" s="27" t="s">
        <v>33</v>
      </c>
      <c r="G263" s="27" t="s">
        <v>34</v>
      </c>
    </row>
    <row r="264" spans="1:7" x14ac:dyDescent="0.25">
      <c r="A264" s="23" t="s">
        <v>118</v>
      </c>
      <c r="B264" s="23" t="s">
        <v>36</v>
      </c>
      <c r="C264" s="24"/>
      <c r="D264" s="24"/>
      <c r="E264" s="24"/>
      <c r="F264" s="24"/>
      <c r="G264" s="24"/>
    </row>
    <row r="265" spans="1:7" x14ac:dyDescent="0.25">
      <c r="A265" s="24" t="s">
        <v>119</v>
      </c>
      <c r="B265" s="24" t="s">
        <v>120</v>
      </c>
      <c r="C265" s="28">
        <v>1</v>
      </c>
      <c r="D265" s="28" t="s">
        <v>48</v>
      </c>
      <c r="E265" s="25"/>
      <c r="F265" s="24" t="str">
        <f>IF(ISBLANK(E265),"", PRODUCT(C265,E265))</f>
        <v/>
      </c>
      <c r="G265" s="26"/>
    </row>
    <row r="266" spans="1:7" x14ac:dyDescent="0.25">
      <c r="E266" s="16" t="s">
        <v>40</v>
      </c>
      <c r="F266" s="16" t="str">
        <f>IF(F265="","",ROUND(SUM(F265:F265),2))</f>
        <v/>
      </c>
      <c r="G266" s="14" t="str">
        <f>IF(F265="","Neužpildytos visos objektų kainos","")</f>
        <v>Neužpildytos visos objektų kainos</v>
      </c>
    </row>
    <row r="267" spans="1:7" x14ac:dyDescent="0.25">
      <c r="C267" s="16" t="s">
        <v>41</v>
      </c>
      <c r="D267" s="17"/>
      <c r="E267" s="16" t="s">
        <v>42</v>
      </c>
      <c r="F267" s="16" t="str">
        <f>IF(OR(F266="",D267=""),"", ROUND(PRODUCT(D267,F266)/100,2))</f>
        <v/>
      </c>
      <c r="G267" s="14" t="str">
        <f>IF(D267="", "Nurodykite taikomą PVM dydį", "")</f>
        <v>Nurodykite taikomą PVM dydį</v>
      </c>
    </row>
    <row r="268" spans="1:7" x14ac:dyDescent="0.25">
      <c r="E268" s="16" t="s">
        <v>43</v>
      </c>
      <c r="F268" s="16">
        <f>IF(ISBLANK(F267), "", ROUND(SUM(F266:F267),2))</f>
        <v>0</v>
      </c>
    </row>
    <row r="272" spans="1:7" x14ac:dyDescent="0.25">
      <c r="A272" s="12" t="s">
        <v>121</v>
      </c>
      <c r="B272" s="12" t="s">
        <v>26</v>
      </c>
    </row>
    <row r="274" spans="1:7" x14ac:dyDescent="0.25">
      <c r="A274" s="12" t="s">
        <v>27</v>
      </c>
    </row>
    <row r="275" spans="1:7" ht="30" x14ac:dyDescent="0.25">
      <c r="A275" s="27" t="s">
        <v>28</v>
      </c>
      <c r="B275" s="27" t="s">
        <v>29</v>
      </c>
      <c r="C275" s="27" t="s">
        <v>30</v>
      </c>
      <c r="D275" s="27" t="s">
        <v>31</v>
      </c>
      <c r="E275" s="27" t="s">
        <v>32</v>
      </c>
      <c r="F275" s="27" t="s">
        <v>33</v>
      </c>
      <c r="G275" s="27" t="s">
        <v>34</v>
      </c>
    </row>
    <row r="276" spans="1:7" x14ac:dyDescent="0.25">
      <c r="A276" s="23" t="s">
        <v>122</v>
      </c>
      <c r="B276" s="23" t="s">
        <v>36</v>
      </c>
      <c r="C276" s="24"/>
      <c r="D276" s="24"/>
      <c r="E276" s="24"/>
      <c r="F276" s="24"/>
      <c r="G276" s="24"/>
    </row>
    <row r="277" spans="1:7" ht="45" x14ac:dyDescent="0.25">
      <c r="A277" s="24" t="s">
        <v>123</v>
      </c>
      <c r="B277" s="24" t="s">
        <v>124</v>
      </c>
      <c r="C277" s="28">
        <v>1</v>
      </c>
      <c r="D277" s="28" t="s">
        <v>48</v>
      </c>
      <c r="E277" s="25"/>
      <c r="F277" s="24" t="str">
        <f>IF(ISBLANK(E277),"", PRODUCT(C277,E277))</f>
        <v/>
      </c>
      <c r="G277" s="26"/>
    </row>
    <row r="278" spans="1:7" x14ac:dyDescent="0.25">
      <c r="E278" s="16" t="s">
        <v>40</v>
      </c>
      <c r="F278" s="16" t="str">
        <f>IF(F277="","",ROUND(SUM(F277:F277),2))</f>
        <v/>
      </c>
      <c r="G278" s="14" t="str">
        <f>IF(F277="","Neužpildytos visos objektų kainos","")</f>
        <v>Neužpildytos visos objektų kainos</v>
      </c>
    </row>
    <row r="279" spans="1:7" x14ac:dyDescent="0.25">
      <c r="C279" s="16" t="s">
        <v>41</v>
      </c>
      <c r="D279" s="17"/>
      <c r="E279" s="16" t="s">
        <v>42</v>
      </c>
      <c r="F279" s="16" t="str">
        <f>IF(OR(F278="",D279=""),"", ROUND(PRODUCT(D279,F278)/100,2))</f>
        <v/>
      </c>
      <c r="G279" s="14" t="str">
        <f>IF(D279="", "Nurodykite taikomą PVM dydį", "")</f>
        <v>Nurodykite taikomą PVM dydį</v>
      </c>
    </row>
    <row r="280" spans="1:7" x14ac:dyDescent="0.25">
      <c r="E280" s="16" t="s">
        <v>43</v>
      </c>
      <c r="F280" s="16">
        <f>IF(ISBLANK(F279), "", ROUND(SUM(F278:F279),2))</f>
        <v>0</v>
      </c>
    </row>
    <row r="284" spans="1:7" x14ac:dyDescent="0.25">
      <c r="A284" s="12" t="s">
        <v>125</v>
      </c>
      <c r="B284" s="12" t="s">
        <v>26</v>
      </c>
    </row>
    <row r="286" spans="1:7" x14ac:dyDescent="0.25">
      <c r="A286" s="12" t="s">
        <v>27</v>
      </c>
    </row>
    <row r="287" spans="1:7" ht="30" x14ac:dyDescent="0.25">
      <c r="A287" s="27" t="s">
        <v>28</v>
      </c>
      <c r="B287" s="27" t="s">
        <v>29</v>
      </c>
      <c r="C287" s="27" t="s">
        <v>30</v>
      </c>
      <c r="D287" s="27" t="s">
        <v>31</v>
      </c>
      <c r="E287" s="27" t="s">
        <v>32</v>
      </c>
      <c r="F287" s="27" t="s">
        <v>33</v>
      </c>
      <c r="G287" s="27" t="s">
        <v>34</v>
      </c>
    </row>
    <row r="288" spans="1:7" x14ac:dyDescent="0.25">
      <c r="A288" s="23" t="s">
        <v>126</v>
      </c>
      <c r="B288" s="23" t="s">
        <v>36</v>
      </c>
      <c r="C288" s="24"/>
      <c r="D288" s="24"/>
      <c r="E288" s="24"/>
      <c r="F288" s="24"/>
      <c r="G288" s="24"/>
    </row>
    <row r="289" spans="1:7" x14ac:dyDescent="0.25">
      <c r="A289" s="24" t="s">
        <v>127</v>
      </c>
      <c r="B289" s="24" t="s">
        <v>128</v>
      </c>
      <c r="C289" s="28">
        <v>1</v>
      </c>
      <c r="D289" s="28" t="s">
        <v>48</v>
      </c>
      <c r="E289" s="25"/>
      <c r="F289" s="24" t="str">
        <f>IF(ISBLANK(E289),"", PRODUCT(C289,E289))</f>
        <v/>
      </c>
      <c r="G289" s="26"/>
    </row>
    <row r="290" spans="1:7" x14ac:dyDescent="0.25">
      <c r="E290" s="16" t="s">
        <v>40</v>
      </c>
      <c r="F290" s="16" t="str">
        <f>IF(F289="","",ROUND(SUM(F289:F289),2))</f>
        <v/>
      </c>
      <c r="G290" s="14" t="str">
        <f>IF(F289="","Neužpildytos visos objektų kainos","")</f>
        <v>Neužpildytos visos objektų kainos</v>
      </c>
    </row>
    <row r="291" spans="1:7" x14ac:dyDescent="0.25">
      <c r="C291" s="16" t="s">
        <v>41</v>
      </c>
      <c r="D291" s="17"/>
      <c r="E291" s="16" t="s">
        <v>42</v>
      </c>
      <c r="F291" s="16" t="str">
        <f>IF(OR(F290="",D291=""),"", ROUND(PRODUCT(D291,F290)/100,2))</f>
        <v/>
      </c>
      <c r="G291" s="14" t="str">
        <f>IF(D291="", "Nurodykite taikomą PVM dydį", "")</f>
        <v>Nurodykite taikomą PVM dydį</v>
      </c>
    </row>
    <row r="292" spans="1:7" x14ac:dyDescent="0.25">
      <c r="E292" s="16" t="s">
        <v>43</v>
      </c>
      <c r="F292" s="16">
        <f>IF(ISBLANK(F291), "", ROUND(SUM(F290:F291),2))</f>
        <v>0</v>
      </c>
    </row>
    <row r="296" spans="1:7" x14ac:dyDescent="0.25">
      <c r="A296" s="12" t="s">
        <v>129</v>
      </c>
      <c r="B296" s="12" t="s">
        <v>26</v>
      </c>
    </row>
    <row r="298" spans="1:7" x14ac:dyDescent="0.25">
      <c r="A298" s="12" t="s">
        <v>27</v>
      </c>
    </row>
    <row r="299" spans="1:7" ht="30" x14ac:dyDescent="0.25">
      <c r="A299" s="27" t="s">
        <v>28</v>
      </c>
      <c r="B299" s="27" t="s">
        <v>29</v>
      </c>
      <c r="C299" s="27" t="s">
        <v>30</v>
      </c>
      <c r="D299" s="27" t="s">
        <v>31</v>
      </c>
      <c r="E299" s="27" t="s">
        <v>32</v>
      </c>
      <c r="F299" s="27" t="s">
        <v>33</v>
      </c>
      <c r="G299" s="27" t="s">
        <v>34</v>
      </c>
    </row>
    <row r="300" spans="1:7" x14ac:dyDescent="0.25">
      <c r="A300" s="23" t="s">
        <v>130</v>
      </c>
      <c r="B300" s="23" t="s">
        <v>36</v>
      </c>
      <c r="C300" s="24"/>
      <c r="D300" s="24"/>
      <c r="E300" s="24"/>
      <c r="F300" s="24"/>
      <c r="G300" s="24"/>
    </row>
    <row r="301" spans="1:7" x14ac:dyDescent="0.25">
      <c r="A301" s="24" t="s">
        <v>131</v>
      </c>
      <c r="B301" s="24" t="s">
        <v>132</v>
      </c>
      <c r="C301" s="28">
        <v>1</v>
      </c>
      <c r="D301" s="28" t="s">
        <v>48</v>
      </c>
      <c r="E301" s="25"/>
      <c r="F301" s="24" t="str">
        <f>IF(ISBLANK(E301),"", PRODUCT(C301,E301))</f>
        <v/>
      </c>
      <c r="G301" s="26"/>
    </row>
    <row r="302" spans="1:7" x14ac:dyDescent="0.25">
      <c r="E302" s="16" t="s">
        <v>40</v>
      </c>
      <c r="F302" s="16" t="str">
        <f>IF(F301="","",ROUND(SUM(F301:F301),2))</f>
        <v/>
      </c>
      <c r="G302" s="14" t="str">
        <f>IF(F301="","Neužpildytos visos objektų kainos","")</f>
        <v>Neužpildytos visos objektų kainos</v>
      </c>
    </row>
    <row r="303" spans="1:7" x14ac:dyDescent="0.25">
      <c r="C303" s="16" t="s">
        <v>41</v>
      </c>
      <c r="D303" s="17"/>
      <c r="E303" s="16" t="s">
        <v>42</v>
      </c>
      <c r="F303" s="16" t="str">
        <f>IF(OR(F302="",D303=""),"", ROUND(PRODUCT(D303,F302)/100,2))</f>
        <v/>
      </c>
      <c r="G303" s="14" t="str">
        <f>IF(D303="", "Nurodykite taikomą PVM dydį", "")</f>
        <v>Nurodykite taikomą PVM dydį</v>
      </c>
    </row>
    <row r="304" spans="1:7" x14ac:dyDescent="0.25">
      <c r="E304" s="16" t="s">
        <v>43</v>
      </c>
      <c r="F304" s="16">
        <f>IF(ISBLANK(F303), "", ROUND(SUM(F302:F303),2))</f>
        <v>0</v>
      </c>
    </row>
    <row r="308" spans="1:7" x14ac:dyDescent="0.25">
      <c r="A308" s="12" t="s">
        <v>133</v>
      </c>
      <c r="B308" s="12" t="s">
        <v>26</v>
      </c>
    </row>
    <row r="310" spans="1:7" x14ac:dyDescent="0.25">
      <c r="A310" s="12" t="s">
        <v>27</v>
      </c>
    </row>
    <row r="311" spans="1:7" ht="30" x14ac:dyDescent="0.25">
      <c r="A311" s="27" t="s">
        <v>28</v>
      </c>
      <c r="B311" s="27" t="s">
        <v>29</v>
      </c>
      <c r="C311" s="27" t="s">
        <v>30</v>
      </c>
      <c r="D311" s="27" t="s">
        <v>31</v>
      </c>
      <c r="E311" s="27" t="s">
        <v>32</v>
      </c>
      <c r="F311" s="27" t="s">
        <v>33</v>
      </c>
      <c r="G311" s="27" t="s">
        <v>34</v>
      </c>
    </row>
    <row r="312" spans="1:7" x14ac:dyDescent="0.25">
      <c r="A312" s="23" t="s">
        <v>134</v>
      </c>
      <c r="B312" s="23" t="s">
        <v>36</v>
      </c>
      <c r="C312" s="24"/>
      <c r="D312" s="24"/>
      <c r="E312" s="24"/>
      <c r="F312" s="24"/>
      <c r="G312" s="24"/>
    </row>
    <row r="313" spans="1:7" x14ac:dyDescent="0.25">
      <c r="A313" s="24" t="s">
        <v>135</v>
      </c>
      <c r="B313" s="24" t="s">
        <v>136</v>
      </c>
      <c r="C313" s="28">
        <v>1</v>
      </c>
      <c r="D313" s="28" t="s">
        <v>48</v>
      </c>
      <c r="E313" s="25"/>
      <c r="F313" s="24" t="str">
        <f>IF(ISBLANK(E313),"", PRODUCT(C313,E313))</f>
        <v/>
      </c>
      <c r="G313" s="26"/>
    </row>
    <row r="314" spans="1:7" x14ac:dyDescent="0.25">
      <c r="E314" s="16" t="s">
        <v>40</v>
      </c>
      <c r="F314" s="16" t="str">
        <f>IF(F313="","",ROUND(SUM(F313:F313),2))</f>
        <v/>
      </c>
      <c r="G314" s="14" t="str">
        <f>IF(F313="","Neužpildytos visos objektų kainos","")</f>
        <v>Neužpildytos visos objektų kainos</v>
      </c>
    </row>
    <row r="315" spans="1:7" x14ac:dyDescent="0.25">
      <c r="C315" s="16" t="s">
        <v>41</v>
      </c>
      <c r="D315" s="17"/>
      <c r="E315" s="16" t="s">
        <v>42</v>
      </c>
      <c r="F315" s="16" t="str">
        <f>IF(OR(F314="",D315=""),"", ROUND(PRODUCT(D315,F314)/100,2))</f>
        <v/>
      </c>
      <c r="G315" s="14" t="str">
        <f>IF(D315="", "Nurodykite taikomą PVM dydį", "")</f>
        <v>Nurodykite taikomą PVM dydį</v>
      </c>
    </row>
    <row r="316" spans="1:7" x14ac:dyDescent="0.25">
      <c r="E316" s="16" t="s">
        <v>43</v>
      </c>
      <c r="F316" s="16">
        <f>IF(ISBLANK(F315), "", ROUND(SUM(F314:F315),2))</f>
        <v>0</v>
      </c>
    </row>
    <row r="320" spans="1:7" x14ac:dyDescent="0.25">
      <c r="A320" s="12" t="s">
        <v>137</v>
      </c>
      <c r="B320" s="12" t="s">
        <v>26</v>
      </c>
    </row>
    <row r="322" spans="1:7" x14ac:dyDescent="0.25">
      <c r="A322" s="12" t="s">
        <v>27</v>
      </c>
    </row>
    <row r="323" spans="1:7" ht="30" x14ac:dyDescent="0.25">
      <c r="A323" s="27" t="s">
        <v>28</v>
      </c>
      <c r="B323" s="27" t="s">
        <v>29</v>
      </c>
      <c r="C323" s="27" t="s">
        <v>30</v>
      </c>
      <c r="D323" s="27" t="s">
        <v>31</v>
      </c>
      <c r="E323" s="27" t="s">
        <v>32</v>
      </c>
      <c r="F323" s="27" t="s">
        <v>33</v>
      </c>
      <c r="G323" s="27" t="s">
        <v>34</v>
      </c>
    </row>
    <row r="324" spans="1:7" x14ac:dyDescent="0.25">
      <c r="A324" s="23" t="s">
        <v>138</v>
      </c>
      <c r="B324" s="23" t="s">
        <v>36</v>
      </c>
      <c r="C324" s="24"/>
      <c r="D324" s="24"/>
      <c r="E324" s="24"/>
      <c r="F324" s="24"/>
      <c r="G324" s="24"/>
    </row>
    <row r="325" spans="1:7" x14ac:dyDescent="0.25">
      <c r="A325" s="24" t="s">
        <v>139</v>
      </c>
      <c r="B325" s="24" t="s">
        <v>140</v>
      </c>
      <c r="C325" s="28">
        <v>1</v>
      </c>
      <c r="D325" s="28" t="s">
        <v>48</v>
      </c>
      <c r="E325" s="25"/>
      <c r="F325" s="24" t="str">
        <f>IF(ISBLANK(E325),"", PRODUCT(C325,E325))</f>
        <v/>
      </c>
      <c r="G325" s="26"/>
    </row>
    <row r="326" spans="1:7" x14ac:dyDescent="0.25">
      <c r="E326" s="16" t="s">
        <v>40</v>
      </c>
      <c r="F326" s="16" t="str">
        <f>IF(F325="","",ROUND(SUM(F325:F325),2))</f>
        <v/>
      </c>
      <c r="G326" s="14" t="str">
        <f>IF(F325="","Neužpildytos visos objektų kainos","")</f>
        <v>Neužpildytos visos objektų kainos</v>
      </c>
    </row>
    <row r="327" spans="1:7" x14ac:dyDescent="0.25">
      <c r="C327" s="16" t="s">
        <v>41</v>
      </c>
      <c r="D327" s="17"/>
      <c r="E327" s="16" t="s">
        <v>42</v>
      </c>
      <c r="F327" s="16" t="str">
        <f>IF(OR(F326="",D327=""),"", ROUND(PRODUCT(D327,F326)/100,2))</f>
        <v/>
      </c>
      <c r="G327" s="14" t="str">
        <f>IF(D327="", "Nurodykite taikomą PVM dydį", "")</f>
        <v>Nurodykite taikomą PVM dydį</v>
      </c>
    </row>
    <row r="328" spans="1:7" x14ac:dyDescent="0.25">
      <c r="E328" s="16" t="s">
        <v>43</v>
      </c>
      <c r="F328" s="16">
        <f>IF(ISBLANK(F327), "", ROUND(SUM(F326:F327),2))</f>
        <v>0</v>
      </c>
    </row>
    <row r="332" spans="1:7" x14ac:dyDescent="0.25">
      <c r="A332" s="12" t="s">
        <v>141</v>
      </c>
      <c r="B332" s="12" t="s">
        <v>26</v>
      </c>
    </row>
    <row r="334" spans="1:7" x14ac:dyDescent="0.25">
      <c r="A334" s="12" t="s">
        <v>27</v>
      </c>
    </row>
    <row r="335" spans="1:7" ht="30" x14ac:dyDescent="0.25">
      <c r="A335" s="27" t="s">
        <v>28</v>
      </c>
      <c r="B335" s="27" t="s">
        <v>29</v>
      </c>
      <c r="C335" s="27" t="s">
        <v>30</v>
      </c>
      <c r="D335" s="27" t="s">
        <v>31</v>
      </c>
      <c r="E335" s="27" t="s">
        <v>32</v>
      </c>
      <c r="F335" s="27" t="s">
        <v>33</v>
      </c>
      <c r="G335" s="27" t="s">
        <v>34</v>
      </c>
    </row>
    <row r="336" spans="1:7" x14ac:dyDescent="0.25">
      <c r="A336" s="23" t="s">
        <v>142</v>
      </c>
      <c r="B336" s="23" t="s">
        <v>36</v>
      </c>
      <c r="C336" s="24"/>
      <c r="D336" s="24"/>
      <c r="E336" s="24"/>
      <c r="F336" s="24"/>
      <c r="G336" s="24"/>
    </row>
    <row r="337" spans="1:7" ht="30" x14ac:dyDescent="0.25">
      <c r="A337" s="24" t="s">
        <v>143</v>
      </c>
      <c r="B337" s="24" t="s">
        <v>144</v>
      </c>
      <c r="C337" s="28">
        <v>1</v>
      </c>
      <c r="D337" s="28" t="s">
        <v>48</v>
      </c>
      <c r="E337" s="25"/>
      <c r="F337" s="24" t="str">
        <f>IF(ISBLANK(E337),"", PRODUCT(C337,E337))</f>
        <v/>
      </c>
      <c r="G337" s="26"/>
    </row>
    <row r="338" spans="1:7" x14ac:dyDescent="0.25">
      <c r="E338" s="16" t="s">
        <v>40</v>
      </c>
      <c r="F338" s="16" t="str">
        <f>IF(F337="","",ROUND(SUM(F337:F337),2))</f>
        <v/>
      </c>
      <c r="G338" s="14" t="str">
        <f>IF(F337="","Neužpildytos visos objektų kainos","")</f>
        <v>Neužpildytos visos objektų kainos</v>
      </c>
    </row>
    <row r="339" spans="1:7" x14ac:dyDescent="0.25">
      <c r="C339" s="16" t="s">
        <v>41</v>
      </c>
      <c r="D339" s="17"/>
      <c r="E339" s="16" t="s">
        <v>42</v>
      </c>
      <c r="F339" s="16" t="str">
        <f>IF(OR(F338="",D339=""),"", ROUND(PRODUCT(D339,F338)/100,2))</f>
        <v/>
      </c>
      <c r="G339" s="14" t="str">
        <f>IF(D339="", "Nurodykite taikomą PVM dydį", "")</f>
        <v>Nurodykite taikomą PVM dydį</v>
      </c>
    </row>
    <row r="340" spans="1:7" x14ac:dyDescent="0.25">
      <c r="E340" s="16" t="s">
        <v>43</v>
      </c>
      <c r="F340" s="16">
        <f>IF(ISBLANK(F339), "", ROUND(SUM(F338:F339),2))</f>
        <v>0</v>
      </c>
    </row>
    <row r="344" spans="1:7" x14ac:dyDescent="0.25">
      <c r="A344" s="12" t="s">
        <v>145</v>
      </c>
      <c r="B344" s="12" t="s">
        <v>26</v>
      </c>
    </row>
    <row r="346" spans="1:7" x14ac:dyDescent="0.25">
      <c r="A346" s="12" t="s">
        <v>27</v>
      </c>
    </row>
    <row r="347" spans="1:7" ht="30" x14ac:dyDescent="0.25">
      <c r="A347" s="27" t="s">
        <v>28</v>
      </c>
      <c r="B347" s="27" t="s">
        <v>29</v>
      </c>
      <c r="C347" s="27" t="s">
        <v>30</v>
      </c>
      <c r="D347" s="27" t="s">
        <v>31</v>
      </c>
      <c r="E347" s="27" t="s">
        <v>32</v>
      </c>
      <c r="F347" s="27" t="s">
        <v>33</v>
      </c>
      <c r="G347" s="27" t="s">
        <v>34</v>
      </c>
    </row>
    <row r="348" spans="1:7" x14ac:dyDescent="0.25">
      <c r="A348" s="23" t="s">
        <v>146</v>
      </c>
      <c r="B348" s="23" t="s">
        <v>36</v>
      </c>
      <c r="C348" s="24"/>
      <c r="D348" s="24"/>
      <c r="E348" s="24"/>
      <c r="F348" s="24"/>
      <c r="G348" s="24"/>
    </row>
    <row r="349" spans="1:7" ht="45" x14ac:dyDescent="0.25">
      <c r="A349" s="24" t="s">
        <v>147</v>
      </c>
      <c r="B349" s="24" t="s">
        <v>148</v>
      </c>
      <c r="C349" s="28">
        <v>1</v>
      </c>
      <c r="D349" s="28" t="s">
        <v>48</v>
      </c>
      <c r="E349" s="25"/>
      <c r="F349" s="24" t="str">
        <f>IF(ISBLANK(E349),"", PRODUCT(C349,E349))</f>
        <v/>
      </c>
      <c r="G349" s="26"/>
    </row>
    <row r="350" spans="1:7" x14ac:dyDescent="0.25">
      <c r="E350" s="16" t="s">
        <v>40</v>
      </c>
      <c r="F350" s="16" t="str">
        <f>IF(F349="","",ROUND(SUM(F349:F349),2))</f>
        <v/>
      </c>
      <c r="G350" s="14" t="str">
        <f>IF(F349="","Neužpildytos visos objektų kainos","")</f>
        <v>Neužpildytos visos objektų kainos</v>
      </c>
    </row>
    <row r="351" spans="1:7" x14ac:dyDescent="0.25">
      <c r="C351" s="16" t="s">
        <v>41</v>
      </c>
      <c r="D351" s="17"/>
      <c r="E351" s="16" t="s">
        <v>42</v>
      </c>
      <c r="F351" s="16" t="str">
        <f>IF(OR(F350="",D351=""),"", ROUND(PRODUCT(D351,F350)/100,2))</f>
        <v/>
      </c>
      <c r="G351" s="14" t="str">
        <f>IF(D351="", "Nurodykite taikomą PVM dydį", "")</f>
        <v>Nurodykite taikomą PVM dydį</v>
      </c>
    </row>
    <row r="352" spans="1:7" x14ac:dyDescent="0.25">
      <c r="E352" s="16" t="s">
        <v>43</v>
      </c>
      <c r="F352" s="16">
        <f>IF(ISBLANK(F351), "", ROUND(SUM(F350:F351),2))</f>
        <v>0</v>
      </c>
    </row>
  </sheetData>
  <sheetProtection algorithmName="SHA-512" hashValue="398EiAliUmI2vG+z7S9PNu6do9pRgqK5no2QtqHIko2YmFGIwQXKZ7sNi2LutHbfcd0SfbWjLI5dkPwRClMXww==" saltValue="EUrjzMdzvtbSYwEpHNVXWQ==" spinCount="100000" sheet="1" objects="1" scenarios="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7:F27"/>
    <mergeCell ref="A26:F26"/>
    <mergeCell ref="C19:F19"/>
    <mergeCell ref="A25:F25"/>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74" t="s">
        <v>149</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56" t="s">
        <v>150</v>
      </c>
      <c r="B5" s="47"/>
      <c r="C5" s="45" t="s">
        <v>151</v>
      </c>
      <c r="D5" s="46"/>
      <c r="E5" s="47"/>
      <c r="F5" s="45" t="s">
        <v>152</v>
      </c>
      <c r="G5" s="46"/>
      <c r="H5" s="47"/>
      <c r="I5" s="45" t="s">
        <v>153</v>
      </c>
      <c r="J5" s="47"/>
      <c r="K5" s="9" t="s">
        <v>154</v>
      </c>
    </row>
    <row r="6" spans="1:11" ht="48.95" customHeight="1" x14ac:dyDescent="0.25">
      <c r="A6" s="52"/>
      <c r="B6" s="37"/>
      <c r="C6" s="48"/>
      <c r="D6" s="49"/>
      <c r="E6" s="37"/>
      <c r="F6" s="48"/>
      <c r="G6" s="49"/>
      <c r="H6" s="37"/>
      <c r="I6" s="48"/>
      <c r="J6" s="37"/>
      <c r="K6" s="18"/>
    </row>
    <row r="7" spans="1:11" ht="48.95" customHeight="1" x14ac:dyDescent="0.25">
      <c r="A7" s="52"/>
      <c r="B7" s="37"/>
      <c r="C7" s="48"/>
      <c r="D7" s="49"/>
      <c r="E7" s="37"/>
      <c r="F7" s="48"/>
      <c r="G7" s="49"/>
      <c r="H7" s="37"/>
      <c r="I7" s="48"/>
      <c r="J7" s="37"/>
      <c r="K7" s="18"/>
    </row>
    <row r="8" spans="1:11" ht="48.95" customHeight="1" x14ac:dyDescent="0.25">
      <c r="A8" s="52"/>
      <c r="B8" s="37"/>
      <c r="C8" s="48"/>
      <c r="D8" s="49"/>
      <c r="E8" s="37"/>
      <c r="F8" s="48"/>
      <c r="G8" s="49"/>
      <c r="H8" s="37"/>
      <c r="I8" s="48"/>
      <c r="J8" s="37"/>
      <c r="K8" s="18"/>
    </row>
    <row r="9" spans="1:11" ht="48.95" customHeight="1" x14ac:dyDescent="0.25">
      <c r="A9" s="52"/>
      <c r="B9" s="37"/>
      <c r="C9" s="48"/>
      <c r="D9" s="49"/>
      <c r="E9" s="37"/>
      <c r="F9" s="48"/>
      <c r="G9" s="49"/>
      <c r="H9" s="37"/>
      <c r="I9" s="48"/>
      <c r="J9" s="37"/>
      <c r="K9" s="18"/>
    </row>
    <row r="10" spans="1:11" ht="48.95" customHeight="1" x14ac:dyDescent="0.25">
      <c r="A10" s="52"/>
      <c r="B10" s="37"/>
      <c r="C10" s="48"/>
      <c r="D10" s="49"/>
      <c r="E10" s="37"/>
      <c r="F10" s="48"/>
      <c r="G10" s="49"/>
      <c r="H10" s="37"/>
      <c r="I10" s="48"/>
      <c r="J10" s="37"/>
      <c r="K10" s="18"/>
    </row>
    <row r="11" spans="1:11" ht="48.95" customHeight="1" x14ac:dyDescent="0.25">
      <c r="A11" s="52"/>
      <c r="B11" s="37"/>
      <c r="C11" s="48"/>
      <c r="D11" s="49"/>
      <c r="E11" s="37"/>
      <c r="F11" s="48"/>
      <c r="G11" s="49"/>
      <c r="H11" s="37"/>
      <c r="I11" s="48"/>
      <c r="J11" s="37"/>
      <c r="K11" s="18"/>
    </row>
    <row r="12" spans="1:11" ht="48.95" customHeight="1" x14ac:dyDescent="0.25">
      <c r="A12" s="52"/>
      <c r="B12" s="37"/>
      <c r="C12" s="48"/>
      <c r="D12" s="49"/>
      <c r="E12" s="37"/>
      <c r="F12" s="48"/>
      <c r="G12" s="49"/>
      <c r="H12" s="37"/>
      <c r="I12" s="48"/>
      <c r="J12" s="37"/>
      <c r="K12" s="18"/>
    </row>
    <row r="13" spans="1:11" ht="48.95" customHeight="1" x14ac:dyDescent="0.25">
      <c r="A13" s="52"/>
      <c r="B13" s="37"/>
      <c r="C13" s="48"/>
      <c r="D13" s="49"/>
      <c r="E13" s="37"/>
      <c r="F13" s="48"/>
      <c r="G13" s="49"/>
      <c r="H13" s="37"/>
      <c r="I13" s="48"/>
      <c r="J13" s="37"/>
      <c r="K13" s="18"/>
    </row>
    <row r="14" spans="1:11" ht="48.95" customHeight="1" x14ac:dyDescent="0.25">
      <c r="A14" s="52"/>
      <c r="B14" s="37"/>
      <c r="C14" s="48"/>
      <c r="D14" s="49"/>
      <c r="E14" s="37"/>
      <c r="F14" s="48"/>
      <c r="G14" s="49"/>
      <c r="H14" s="37"/>
      <c r="I14" s="48"/>
      <c r="J14" s="37"/>
      <c r="K14" s="18"/>
    </row>
    <row r="15" spans="1:11" ht="48" customHeight="1" thickBot="1" x14ac:dyDescent="0.3">
      <c r="A15" s="61"/>
      <c r="B15" s="55"/>
      <c r="C15" s="53"/>
      <c r="D15" s="54"/>
      <c r="E15" s="55"/>
      <c r="F15" s="53"/>
      <c r="G15" s="54"/>
      <c r="H15" s="55"/>
      <c r="I15" s="53"/>
      <c r="J15" s="55"/>
      <c r="K15" s="19"/>
    </row>
    <row r="16" spans="1:11" ht="18.95" customHeight="1" x14ac:dyDescent="0.25">
      <c r="A16" s="10"/>
      <c r="B16" s="10"/>
      <c r="C16" s="10"/>
      <c r="D16" s="10"/>
      <c r="E16" s="10"/>
      <c r="F16" s="10"/>
      <c r="G16" s="10"/>
      <c r="H16" s="10"/>
      <c r="I16" s="10"/>
      <c r="J16" s="10"/>
      <c r="K16" s="11"/>
    </row>
    <row r="17" spans="1:11" ht="48.95" customHeight="1" x14ac:dyDescent="0.25">
      <c r="A17" s="66" t="s">
        <v>155</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56" t="s">
        <v>29</v>
      </c>
      <c r="B19" s="47"/>
      <c r="C19" s="45" t="s">
        <v>151</v>
      </c>
      <c r="D19" s="46"/>
      <c r="E19" s="47"/>
      <c r="F19" s="45" t="s">
        <v>156</v>
      </c>
      <c r="G19" s="46"/>
      <c r="H19" s="47"/>
      <c r="I19" s="59" t="s">
        <v>153</v>
      </c>
      <c r="J19" s="60"/>
      <c r="K19" s="11"/>
    </row>
    <row r="20" spans="1:11" ht="48.95" customHeight="1" x14ac:dyDescent="0.25">
      <c r="A20" s="52"/>
      <c r="B20" s="37"/>
      <c r="C20" s="48"/>
      <c r="D20" s="49"/>
      <c r="E20" s="37"/>
      <c r="F20" s="48"/>
      <c r="G20" s="49"/>
      <c r="H20" s="37"/>
      <c r="I20" s="50"/>
      <c r="J20" s="51"/>
      <c r="K20" s="11"/>
    </row>
    <row r="21" spans="1:11" ht="48.95" customHeight="1" x14ac:dyDescent="0.25">
      <c r="A21" s="52"/>
      <c r="B21" s="37"/>
      <c r="C21" s="48"/>
      <c r="D21" s="49"/>
      <c r="E21" s="37"/>
      <c r="F21" s="48"/>
      <c r="G21" s="49"/>
      <c r="H21" s="37"/>
      <c r="I21" s="50"/>
      <c r="J21" s="51"/>
      <c r="K21" s="11"/>
    </row>
    <row r="22" spans="1:11" ht="48.95" customHeight="1" x14ac:dyDescent="0.25">
      <c r="A22" s="52"/>
      <c r="B22" s="37"/>
      <c r="C22" s="48"/>
      <c r="D22" s="49"/>
      <c r="E22" s="37"/>
      <c r="F22" s="48"/>
      <c r="G22" s="49"/>
      <c r="H22" s="37"/>
      <c r="I22" s="50"/>
      <c r="J22" s="51"/>
      <c r="K22" s="11"/>
    </row>
    <row r="23" spans="1:11" ht="48.95" customHeight="1" x14ac:dyDescent="0.25">
      <c r="A23" s="52"/>
      <c r="B23" s="37"/>
      <c r="C23" s="48"/>
      <c r="D23" s="49"/>
      <c r="E23" s="37"/>
      <c r="F23" s="48"/>
      <c r="G23" s="49"/>
      <c r="H23" s="37"/>
      <c r="I23" s="50"/>
      <c r="J23" s="51"/>
      <c r="K23" s="11"/>
    </row>
    <row r="24" spans="1:11" ht="48.95" customHeight="1" x14ac:dyDescent="0.25">
      <c r="A24" s="52"/>
      <c r="B24" s="37"/>
      <c r="C24" s="48"/>
      <c r="D24" s="49"/>
      <c r="E24" s="37"/>
      <c r="F24" s="48"/>
      <c r="G24" s="49"/>
      <c r="H24" s="37"/>
      <c r="I24" s="50"/>
      <c r="J24" s="51"/>
      <c r="K24" s="11"/>
    </row>
    <row r="25" spans="1:11" ht="48.95" customHeight="1" x14ac:dyDescent="0.25">
      <c r="A25" s="52"/>
      <c r="B25" s="37"/>
      <c r="C25" s="48"/>
      <c r="D25" s="49"/>
      <c r="E25" s="37"/>
      <c r="F25" s="48"/>
      <c r="G25" s="49"/>
      <c r="H25" s="37"/>
      <c r="I25" s="50"/>
      <c r="J25" s="51"/>
      <c r="K25" s="11"/>
    </row>
    <row r="26" spans="1:11" ht="48.95" customHeight="1" x14ac:dyDescent="0.25">
      <c r="A26" s="52"/>
      <c r="B26" s="37"/>
      <c r="C26" s="48"/>
      <c r="D26" s="49"/>
      <c r="E26" s="37"/>
      <c r="F26" s="48"/>
      <c r="G26" s="49"/>
      <c r="H26" s="37"/>
      <c r="I26" s="50"/>
      <c r="J26" s="51"/>
      <c r="K26" s="11"/>
    </row>
    <row r="27" spans="1:11" ht="48.95" customHeight="1" x14ac:dyDescent="0.25">
      <c r="A27" s="52"/>
      <c r="B27" s="37"/>
      <c r="C27" s="48"/>
      <c r="D27" s="49"/>
      <c r="E27" s="37"/>
      <c r="F27" s="48"/>
      <c r="G27" s="49"/>
      <c r="H27" s="37"/>
      <c r="I27" s="50"/>
      <c r="J27" s="51"/>
      <c r="K27" s="11"/>
    </row>
    <row r="28" spans="1:11" ht="48.95" customHeight="1" x14ac:dyDescent="0.25">
      <c r="A28" s="52"/>
      <c r="B28" s="37"/>
      <c r="C28" s="48"/>
      <c r="D28" s="49"/>
      <c r="E28" s="37"/>
      <c r="F28" s="48"/>
      <c r="G28" s="49"/>
      <c r="H28" s="37"/>
      <c r="I28" s="50"/>
      <c r="J28" s="51"/>
      <c r="K28" s="11"/>
    </row>
    <row r="29" spans="1:11" ht="48.95" customHeight="1" x14ac:dyDescent="0.25">
      <c r="A29" s="52"/>
      <c r="B29" s="37"/>
      <c r="C29" s="48"/>
      <c r="D29" s="49"/>
      <c r="E29" s="37"/>
      <c r="F29" s="48"/>
      <c r="G29" s="49"/>
      <c r="H29" s="37"/>
      <c r="I29" s="50"/>
      <c r="J29" s="51"/>
      <c r="K29" s="11"/>
    </row>
    <row r="31" spans="1:11" ht="33" customHeight="1" x14ac:dyDescent="0.25">
      <c r="A31" s="68"/>
      <c r="B31" s="29"/>
      <c r="C31" s="29"/>
      <c r="D31" s="29"/>
      <c r="E31" s="29"/>
      <c r="F31" s="29"/>
      <c r="G31" s="29"/>
      <c r="H31" s="29"/>
      <c r="I31" s="29"/>
      <c r="J31" s="29"/>
    </row>
    <row r="33" spans="1:10" ht="15.95" customHeight="1" x14ac:dyDescent="0.25">
      <c r="A33" s="69" t="s">
        <v>157</v>
      </c>
      <c r="B33" s="29"/>
      <c r="C33" s="29"/>
      <c r="D33" s="29"/>
      <c r="E33" s="29"/>
      <c r="F33" s="29"/>
      <c r="G33" s="29"/>
      <c r="H33" s="29"/>
      <c r="I33" s="29"/>
      <c r="J33" s="29"/>
    </row>
    <row r="34" spans="1:10" ht="15.95" customHeight="1" thickBot="1" x14ac:dyDescent="0.3"/>
    <row r="35" spans="1:10" ht="15.95" customHeight="1" x14ac:dyDescent="0.25">
      <c r="A35" s="8" t="s">
        <v>28</v>
      </c>
      <c r="B35" s="63" t="s">
        <v>158</v>
      </c>
      <c r="C35" s="46"/>
      <c r="D35" s="46"/>
      <c r="E35" s="46"/>
      <c r="F35" s="46"/>
      <c r="G35" s="47"/>
      <c r="H35" s="64" t="s">
        <v>159</v>
      </c>
      <c r="I35" s="46"/>
      <c r="J35" s="60"/>
    </row>
    <row r="36" spans="1:10" ht="48" customHeight="1" x14ac:dyDescent="0.25">
      <c r="A36" s="20" t="s">
        <v>160</v>
      </c>
      <c r="B36" s="65" t="s">
        <v>161</v>
      </c>
      <c r="C36" s="49"/>
      <c r="D36" s="49"/>
      <c r="E36" s="49"/>
      <c r="F36" s="49"/>
      <c r="G36" s="37"/>
      <c r="H36" s="62"/>
      <c r="I36" s="49"/>
      <c r="J36" s="51"/>
    </row>
    <row r="37" spans="1:10" ht="48" customHeight="1" x14ac:dyDescent="0.25">
      <c r="A37" s="20" t="s">
        <v>162</v>
      </c>
      <c r="B37" s="65" t="s">
        <v>163</v>
      </c>
      <c r="C37" s="49"/>
      <c r="D37" s="49"/>
      <c r="E37" s="49"/>
      <c r="F37" s="49"/>
      <c r="G37" s="37"/>
      <c r="H37" s="62"/>
      <c r="I37" s="49"/>
      <c r="J37" s="51"/>
    </row>
    <row r="38" spans="1:10" ht="48" customHeight="1" x14ac:dyDescent="0.25">
      <c r="A38" s="20" t="s">
        <v>164</v>
      </c>
      <c r="B38" s="65" t="s">
        <v>165</v>
      </c>
      <c r="C38" s="49"/>
      <c r="D38" s="49"/>
      <c r="E38" s="49"/>
      <c r="F38" s="49"/>
      <c r="G38" s="37"/>
      <c r="H38" s="62"/>
      <c r="I38" s="49"/>
      <c r="J38" s="51"/>
    </row>
    <row r="39" spans="1:10" ht="48" customHeight="1" x14ac:dyDescent="0.25">
      <c r="A39" s="21"/>
      <c r="B39" s="58"/>
      <c r="C39" s="49"/>
      <c r="D39" s="49"/>
      <c r="E39" s="49"/>
      <c r="F39" s="49"/>
      <c r="G39" s="37"/>
      <c r="H39" s="62"/>
      <c r="I39" s="49"/>
      <c r="J39" s="51"/>
    </row>
    <row r="40" spans="1:10" ht="48" customHeight="1" x14ac:dyDescent="0.25">
      <c r="A40" s="21"/>
      <c r="B40" s="58"/>
      <c r="C40" s="49"/>
      <c r="D40" s="49"/>
      <c r="E40" s="49"/>
      <c r="F40" s="49"/>
      <c r="G40" s="37"/>
      <c r="H40" s="62"/>
      <c r="I40" s="49"/>
      <c r="J40" s="51"/>
    </row>
    <row r="41" spans="1:10" ht="48" customHeight="1" x14ac:dyDescent="0.25">
      <c r="A41" s="21"/>
      <c r="B41" s="58"/>
      <c r="C41" s="49"/>
      <c r="D41" s="49"/>
      <c r="E41" s="49"/>
      <c r="F41" s="49"/>
      <c r="G41" s="37"/>
      <c r="H41" s="62"/>
      <c r="I41" s="49"/>
      <c r="J41" s="51"/>
    </row>
    <row r="42" spans="1:10" ht="48" customHeight="1" x14ac:dyDescent="0.25">
      <c r="A42" s="21"/>
      <c r="B42" s="58"/>
      <c r="C42" s="49"/>
      <c r="D42" s="49"/>
      <c r="E42" s="49"/>
      <c r="F42" s="49"/>
      <c r="G42" s="37"/>
      <c r="H42" s="62"/>
      <c r="I42" s="49"/>
      <c r="J42" s="51"/>
    </row>
    <row r="43" spans="1:10" ht="48" customHeight="1" x14ac:dyDescent="0.25">
      <c r="A43" s="21"/>
      <c r="B43" s="58"/>
      <c r="C43" s="49"/>
      <c r="D43" s="49"/>
      <c r="E43" s="49"/>
      <c r="F43" s="49"/>
      <c r="G43" s="37"/>
      <c r="H43" s="62"/>
      <c r="I43" s="49"/>
      <c r="J43" s="51"/>
    </row>
    <row r="44" spans="1:10" ht="48" customHeight="1" x14ac:dyDescent="0.25">
      <c r="A44" s="21"/>
      <c r="B44" s="58"/>
      <c r="C44" s="49"/>
      <c r="D44" s="49"/>
      <c r="E44" s="49"/>
      <c r="F44" s="49"/>
      <c r="G44" s="37"/>
      <c r="H44" s="62"/>
      <c r="I44" s="49"/>
      <c r="J44" s="51"/>
    </row>
    <row r="45" spans="1:10" ht="48" customHeight="1" x14ac:dyDescent="0.25">
      <c r="A45" s="21"/>
      <c r="B45" s="58"/>
      <c r="C45" s="49"/>
      <c r="D45" s="49"/>
      <c r="E45" s="49"/>
      <c r="F45" s="49"/>
      <c r="G45" s="37"/>
      <c r="H45" s="62"/>
      <c r="I45" s="49"/>
      <c r="J45" s="51"/>
    </row>
    <row r="46" spans="1:10" ht="48.95" customHeight="1" thickBot="1" x14ac:dyDescent="0.3">
      <c r="A46" s="22"/>
      <c r="B46" s="70"/>
      <c r="C46" s="54"/>
      <c r="D46" s="54"/>
      <c r="E46" s="54"/>
      <c r="F46" s="54"/>
      <c r="G46" s="55"/>
      <c r="H46" s="71"/>
      <c r="I46" s="72"/>
      <c r="J46" s="73"/>
    </row>
    <row r="48" spans="1:10" ht="102" customHeight="1" x14ac:dyDescent="0.25">
      <c r="A48" s="68" t="s">
        <v>166</v>
      </c>
      <c r="B48" s="29"/>
      <c r="C48" s="29"/>
      <c r="D48" s="29"/>
      <c r="E48" s="29"/>
      <c r="F48" s="29"/>
      <c r="G48" s="29"/>
      <c r="H48" s="29"/>
      <c r="I48" s="29"/>
      <c r="J48" s="29"/>
    </row>
    <row r="51" spans="1:10" x14ac:dyDescent="0.25">
      <c r="A51" s="67" t="s">
        <v>167</v>
      </c>
      <c r="B51" s="29"/>
      <c r="C51" s="29"/>
      <c r="D51" s="29"/>
      <c r="E51" s="57"/>
      <c r="F51" s="29"/>
      <c r="G51" s="29"/>
      <c r="H51" s="29"/>
      <c r="I51" s="29"/>
      <c r="J51" s="29"/>
    </row>
    <row r="53" spans="1:10" x14ac:dyDescent="0.25">
      <c r="A53" s="67" t="s">
        <v>168</v>
      </c>
      <c r="B53" s="29"/>
      <c r="C53" s="29"/>
      <c r="D53" s="29"/>
      <c r="E53" s="57"/>
      <c r="F53" s="29"/>
      <c r="G53" s="29"/>
      <c r="H53" s="29"/>
      <c r="I53" s="29"/>
      <c r="J53" s="29"/>
    </row>
    <row r="100" spans="1:1" ht="15.75" x14ac:dyDescent="0.25">
      <c r="A100" t="s">
        <v>169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2026-01-27T11:38:07Z</dcterms:modified>
</cp:coreProperties>
</file>