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VADVPT01\Kulig\2026\1. TARPTAUTINIAI konkursai\Kamšteliai ir adapteriai Nr. 4761\CVP IS\"/>
    </mc:Choice>
  </mc:AlternateContent>
  <xr:revisionPtr revIDLastSave="0" documentId="13_ncr:1_{41A4A1CD-8C13-4A3F-A8B4-40221935E9E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2" i="1" l="1"/>
  <c r="F111" i="1"/>
  <c r="F121" i="1" s="1"/>
  <c r="F122" i="1" s="1"/>
  <c r="F123" i="1" s="1"/>
  <c r="G101" i="1"/>
  <c r="F94" i="1"/>
  <c r="G100" i="1" s="1"/>
  <c r="F87" i="1"/>
  <c r="F100" i="1" s="1"/>
  <c r="F101" i="1" s="1"/>
  <c r="F102" i="1" s="1"/>
  <c r="G77" i="1"/>
  <c r="F73" i="1"/>
  <c r="G76" i="1" s="1"/>
  <c r="G63" i="1"/>
  <c r="G62" i="1"/>
  <c r="F62" i="1"/>
  <c r="F63" i="1" s="1"/>
  <c r="F64" i="1" s="1"/>
  <c r="F57" i="1"/>
  <c r="G47" i="1"/>
  <c r="F37" i="1"/>
  <c r="G46" i="1" s="1"/>
  <c r="G21" i="1"/>
  <c r="G121" i="1" l="1"/>
  <c r="F46" i="1"/>
  <c r="F47" i="1" s="1"/>
  <c r="F48" i="1" s="1"/>
  <c r="F76" i="1"/>
  <c r="F77" i="1" s="1"/>
  <c r="F78" i="1" s="1"/>
</calcChain>
</file>

<file path=xl/sharedStrings.xml><?xml version="1.0" encoding="utf-8"?>
<sst xmlns="http://schemas.openxmlformats.org/spreadsheetml/2006/main" count="229" uniqueCount="159">
  <si>
    <t>PIRKIMO SĄLYGŲ PRIEDAS "PASIŪLYMO FORMA"</t>
  </si>
  <si>
    <t>KAMŠTELIAI IR ADAPTERIAI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</si>
  <si>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</si>
  <si>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</si>
  <si>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</si>
  <si>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</si>
  <si>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</si>
  <si>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</si>
  <si>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</si>
  <si>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</si>
  <si>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</si>
  <si>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</si>
  <si>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</si>
  <si>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</si>
  <si>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</si>
  <si>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</si>
  <si>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</si>
  <si>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</si>
  <si>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</si>
  <si>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</si>
  <si>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</si>
  <si>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</si>
  <si>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</si>
  <si>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</si>
  <si>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</si>
  <si>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</si>
  <si>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</si>
  <si>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 KAMŠTELIS-ANTIOKLIUZINIS</t>
  </si>
  <si>
    <t>Tiekėjo pasiūlymas:</t>
  </si>
  <si>
    <t>Nr.</t>
  </si>
  <si>
    <t>Pavadinimas</t>
  </si>
  <si>
    <t>Kiekis</t>
  </si>
  <si>
    <t>Mato vienetas</t>
  </si>
  <si>
    <t>Kaina be PVM, Eur</t>
  </si>
  <si>
    <t>Suma be PVM, Eur</t>
  </si>
  <si>
    <t>Gamintojas, modelis, prekės kodas kataloge</t>
  </si>
  <si>
    <t>Konkreti siūlomo parametro reikšmė</t>
  </si>
  <si>
    <t>Dokumento, kuriame yra nurodyta parametro reikšmė, pavadinimas ir puslapio Nr.</t>
  </si>
  <si>
    <t>1.</t>
  </si>
  <si>
    <t xml:space="preserve"> Kamštelis-antiokliuzinis</t>
  </si>
  <si>
    <t>1.1.</t>
  </si>
  <si>
    <t>vnt.</t>
  </si>
  <si>
    <t>1.1.1.</t>
  </si>
  <si>
    <t xml:space="preserve">Uždara beadatinė sistema;   </t>
  </si>
  <si>
    <t>1.1.2.</t>
  </si>
  <si>
    <t>Sterilus;</t>
  </si>
  <si>
    <t>1.1.3.</t>
  </si>
  <si>
    <t>Antiokliuzinis;</t>
  </si>
  <si>
    <t>1.1.4.</t>
  </si>
  <si>
    <t>Be latekso;</t>
  </si>
  <si>
    <t>1.1.5.</t>
  </si>
  <si>
    <t xml:space="preserve">Kraujo mėginiams, infuzijoms, lipidams, įv.medikamentams; </t>
  </si>
  <si>
    <t>1.1.6.</t>
  </si>
  <si>
    <t>Skysčių praleidėjas apsaugotas gumine tarpine;</t>
  </si>
  <si>
    <t>1.1.7.</t>
  </si>
  <si>
    <t>Atjungus švirkštą, teigiamas boliusas 0,3 ml (prastumiami vaistai; apsauga nuo kraujo patekimo į kateterį, prailginimo liniją);</t>
  </si>
  <si>
    <t>1.1.8.</t>
  </si>
  <si>
    <t>Tėkmės greitis: ne mažiau 200ml/min.</t>
  </si>
  <si>
    <t>Suma be PVM</t>
  </si>
  <si>
    <t>Taikomas PVM dydis (%)</t>
  </si>
  <si>
    <t>PVM suma</t>
  </si>
  <si>
    <t>Suma su PVM</t>
  </si>
  <si>
    <t>2. DALIS</t>
  </si>
  <si>
    <t>KAMŠTELIS KATETERIAMS</t>
  </si>
  <si>
    <t>2.</t>
  </si>
  <si>
    <t>Kamštelis kateteriams</t>
  </si>
  <si>
    <t>2.1.</t>
  </si>
  <si>
    <t>2.1.1.</t>
  </si>
  <si>
    <t>Vienkartiniai, sterilūs, supakuoti po vieną, dėžutėje ne daugiau 100 vienetų.</t>
  </si>
  <si>
    <t>2.1.2.</t>
  </si>
  <si>
    <t>Tinka naudoti iš abiejų galų;</t>
  </si>
  <si>
    <t>2.1.3.</t>
  </si>
  <si>
    <t xml:space="preserve">Supakuoti po vieną, </t>
  </si>
  <si>
    <t>2.1.4.</t>
  </si>
  <si>
    <t>Dėžutėje ne daugiau 100 vienetų.</t>
  </si>
  <si>
    <t>3. DALIS</t>
  </si>
  <si>
    <t>ADAPTERIS</t>
  </si>
  <si>
    <t>3.</t>
  </si>
  <si>
    <t>Adapteris</t>
  </si>
  <si>
    <t>3.1.</t>
  </si>
  <si>
    <t>3.1.1.</t>
  </si>
  <si>
    <t>Vienkartinis, sterilus, supakuota po 1 vnt.</t>
  </si>
  <si>
    <t>3.1.2.</t>
  </si>
  <si>
    <t>“Luer-lock male/male” jungtys.</t>
  </si>
  <si>
    <t>4. DALIS</t>
  </si>
  <si>
    <t>DEZINFEKUOJANTYS KAMŠTELIAI</t>
  </si>
  <si>
    <t>4.</t>
  </si>
  <si>
    <t>Dezinfekuojantys kamšteliai</t>
  </si>
  <si>
    <t>4.1.</t>
  </si>
  <si>
    <t>DEZINFEKUOJANTYS KAMŠTELIAI BEADATINĖMS JUNGTIMS</t>
  </si>
  <si>
    <t>4.1.1.</t>
  </si>
  <si>
    <t xml:space="preserve">Kamštelio viduje impregnuota pagalvėlė su ne mažiau 70% izopropolio alkoholiu; </t>
  </si>
  <si>
    <t>4.1.2.</t>
  </si>
  <si>
    <t>Kamštelis turi būti užsukamas ir tikti visoms beadatinėms jungtims;</t>
  </si>
  <si>
    <t>4.1.3.</t>
  </si>
  <si>
    <t>Kamšteliai supakuoti ant juostelės po nemažiau kaip 10 vnt., kad būtų patogu pakabinti ant stovo ir patogūs darbui išvengiant papildomų pakuočių atidarymo.;</t>
  </si>
  <si>
    <t>4.1.4.</t>
  </si>
  <si>
    <t>Kamštelis turi dezinfekuoti per 1 min.;</t>
  </si>
  <si>
    <t>4.1.5.</t>
  </si>
  <si>
    <t>Ant jungties užsuktas kamštelis gali būti laikomas iki 7 parų;</t>
  </si>
  <si>
    <t>4.1.6.</t>
  </si>
  <si>
    <t>Turi būti kliniškai patvirtintas.</t>
  </si>
  <si>
    <t>4.2.</t>
  </si>
  <si>
    <t>DEZINFEKUOJANTYS KAMŠTELIAI ATVIROMS MOTERIŠKO TIPO "FEMALE LUER" JUNGTIMS</t>
  </si>
  <si>
    <t>4.2.1.</t>
  </si>
  <si>
    <t>Kamštelio viduje impregnuota pagalvėlė 70% izopropolio alkoholiu;</t>
  </si>
  <si>
    <t>4.2.2.</t>
  </si>
  <si>
    <t>Kamštelis turi būti užsukamas ir tikti visoms moteriško tipo jungtims;</t>
  </si>
  <si>
    <t>4.2.3.</t>
  </si>
  <si>
    <t>Kamšteliai supakuoti ant juostelės po nemažiau kaip po 5 vnt., kad būtų patogu pakabinti ant stovo ir patogūs darbui išvengiant papildomų pakuočių atidarymo.;</t>
  </si>
  <si>
    <t>4.2.4.</t>
  </si>
  <si>
    <t>4.2.5.</t>
  </si>
  <si>
    <t>Ant jungties užsuktas kamštelis gali būti laikomas iki 7 parų.</t>
  </si>
  <si>
    <t>5. DALIS</t>
  </si>
  <si>
    <t xml:space="preserve"> KAMŠTELIS SU FILTRU, PAIMTI VAISTAMS IŠ BUTELIO</t>
  </si>
  <si>
    <t>5.</t>
  </si>
  <si>
    <t xml:space="preserve"> Kamštelis su filtru, paimti vaistams iš butelio</t>
  </si>
  <si>
    <t>5.1.</t>
  </si>
  <si>
    <t>5.1.1.</t>
  </si>
  <si>
    <t>Smeigtukas su ventiliaciniu filtru, skirtas daugkartiniam skysčių ištraukimui iš flakono guminiu kamščiu;</t>
  </si>
  <si>
    <t>5.1.2.</t>
  </si>
  <si>
    <t>Smailas, lengvai įsmeigiamas;</t>
  </si>
  <si>
    <t>5.1.3.</t>
  </si>
  <si>
    <t>Sterilus, vienkartinis;</t>
  </si>
  <si>
    <t>5.1.4.</t>
  </si>
  <si>
    <t>Plastikinės adatos ilgis 2 cm (±2 mm);</t>
  </si>
  <si>
    <t>5.1.5.</t>
  </si>
  <si>
    <t>Bendras priemonės ilgis 5,5 cm (±3 mm);</t>
  </si>
  <si>
    <t>5.1.6.</t>
  </si>
  <si>
    <t>Integruotas antibakterinis oro filtras ne didesnis nei 3 µm;</t>
  </si>
  <si>
    <t>5.1.7.</t>
  </si>
  <si>
    <t>Pagamintas iš plastiko, be latekso, be PVC, be DEHP;</t>
  </si>
  <si>
    <t>5.1.8.</t>
  </si>
  <si>
    <t xml:space="preserve">Tinkamas naudoti su gamintojo Fresenius Kabi AG “KabiPac” ir B.Braun "Ecoflac Plus" infuziniais buteliais. Vienu judesiu adata turi pilnai įsikišti į butelį nepašalinus gretimai esančios membranos apsaugos; </t>
  </si>
  <si>
    <t>5.1.9.</t>
  </si>
  <si>
    <t>Supakuota po 1 vnt., ant įpakavimo pažymėtas galiojimo laikas.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</si>
  <si>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</si>
  <si>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</si>
  <si>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</si>
  <si>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</si>
  <si>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</si>
  <si>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</si>
  <si>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</si>
  <si>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</si>
  <si>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</si>
  <si>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</si>
  <si>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</si>
  <si>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</si>
  <si>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</si>
  <si>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</si>
  <si>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</si>
  <si>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</si>
  <si>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</si>
  <si>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</si>
  <si>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</si>
  <si>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</si>
  <si>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</si>
  <si>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</si>
  <si>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4761 2026-01-28 14:40:38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</si>
</sst>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3"/>
  <sheetViews>
    <sheetView tabSelected="1" workbookViewId="0">
      <selection activeCell="I1" sqref="I1:I1048576"/>
    </sheetView>
  </sheetViews>
  <sheetFormatPr defaultColWidth="10.875" defaultRowHeight="15" x14ac:dyDescent="0.25"/>
  <cols>
    <col min="1" max="1" width="9.125" style="1" customWidth="1"/>
    <col min="2" max="2" width="54.375" style="11" customWidth="1"/>
    <col min="3" max="3" width="24.25" style="73" customWidth="1"/>
    <col min="4" max="4" width="24.625" style="73" customWidth="1"/>
    <col min="5" max="5" width="21.625" style="1" customWidth="1"/>
    <col min="6" max="6" width="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39</v>
      </c>
      <c r="C37" s="75">
        <v>550</v>
      </c>
      <c r="D37" s="75" t="s">
        <v>41</v>
      </c>
      <c r="E37" s="16"/>
      <c r="F37" s="15" t="str">
        <f>IF(ISBLANK(E37),"", PRODUCT(C37,E37))</f>
        <v/>
      </c>
      <c r="G37" s="79"/>
      <c r="H37" s="72"/>
      <c r="I37" s="72"/>
    </row>
    <row r="38" spans="1:9" x14ac:dyDescent="0.25">
      <c r="A38" s="15" t="s">
        <v>42</v>
      </c>
      <c r="B38" s="72" t="s">
        <v>43</v>
      </c>
      <c r="C38" s="75"/>
      <c r="D38" s="75"/>
      <c r="E38" s="15"/>
      <c r="F38" s="15"/>
      <c r="G38" s="72"/>
      <c r="H38" s="79"/>
      <c r="I38" s="79"/>
    </row>
    <row r="39" spans="1:9" x14ac:dyDescent="0.25">
      <c r="A39" s="15" t="s">
        <v>44</v>
      </c>
      <c r="B39" s="72" t="s">
        <v>45</v>
      </c>
      <c r="C39" s="75"/>
      <c r="D39" s="75"/>
      <c r="E39" s="15"/>
      <c r="F39" s="15"/>
      <c r="G39" s="72"/>
      <c r="H39" s="79"/>
      <c r="I39" s="79"/>
    </row>
    <row r="40" spans="1:9" x14ac:dyDescent="0.25">
      <c r="A40" s="15" t="s">
        <v>46</v>
      </c>
      <c r="B40" s="72" t="s">
        <v>47</v>
      </c>
      <c r="C40" s="75"/>
      <c r="D40" s="75"/>
      <c r="E40" s="15"/>
      <c r="F40" s="15"/>
      <c r="G40" s="72"/>
      <c r="H40" s="79"/>
      <c r="I40" s="79"/>
    </row>
    <row r="41" spans="1:9" x14ac:dyDescent="0.25">
      <c r="A41" s="15" t="s">
        <v>48</v>
      </c>
      <c r="B41" s="72" t="s">
        <v>49</v>
      </c>
      <c r="C41" s="75"/>
      <c r="D41" s="75"/>
      <c r="E41" s="15"/>
      <c r="F41" s="15"/>
      <c r="G41" s="72"/>
      <c r="H41" s="79"/>
      <c r="I41" s="79"/>
    </row>
    <row r="42" spans="1:9" x14ac:dyDescent="0.25">
      <c r="A42" s="15" t="s">
        <v>50</v>
      </c>
      <c r="B42" s="72" t="s">
        <v>51</v>
      </c>
      <c r="C42" s="75"/>
      <c r="D42" s="75"/>
      <c r="E42" s="15"/>
      <c r="F42" s="15"/>
      <c r="G42" s="72"/>
      <c r="H42" s="79"/>
      <c r="I42" s="79"/>
    </row>
    <row r="43" spans="1:9" x14ac:dyDescent="0.25">
      <c r="A43" s="15" t="s">
        <v>52</v>
      </c>
      <c r="B43" s="72" t="s">
        <v>53</v>
      </c>
      <c r="C43" s="75"/>
      <c r="D43" s="75"/>
      <c r="E43" s="15"/>
      <c r="F43" s="15"/>
      <c r="G43" s="72"/>
      <c r="H43" s="79"/>
      <c r="I43" s="79"/>
    </row>
    <row r="44" spans="1:9" ht="30" x14ac:dyDescent="0.25">
      <c r="A44" s="15" t="s">
        <v>54</v>
      </c>
      <c r="B44" s="72" t="s">
        <v>55</v>
      </c>
      <c r="C44" s="75"/>
      <c r="D44" s="75"/>
      <c r="E44" s="15"/>
      <c r="F44" s="15"/>
      <c r="G44" s="72"/>
      <c r="H44" s="79"/>
      <c r="I44" s="79"/>
    </row>
    <row r="45" spans="1:9" x14ac:dyDescent="0.25">
      <c r="A45" s="15" t="s">
        <v>56</v>
      </c>
      <c r="B45" s="72" t="s">
        <v>57</v>
      </c>
      <c r="C45" s="75"/>
      <c r="D45" s="75"/>
      <c r="E45" s="15"/>
      <c r="F45" s="15"/>
      <c r="G45" s="72"/>
      <c r="H45" s="79"/>
      <c r="I45" s="79"/>
    </row>
    <row r="46" spans="1:9" ht="30" x14ac:dyDescent="0.25">
      <c r="E46" s="14" t="s">
        <v>58</v>
      </c>
      <c r="F46" s="14" t="str">
        <f>IF((COUNT(C37:C45)&lt;&gt;COUNT(F37:F45)),"", ROUND(SUM(F37:F45),2))</f>
        <v/>
      </c>
      <c r="G46" s="78" t="str">
        <f>IF((COUNT(C37:C45)&lt;&gt;COUNT(F37:F45)),"Neužpildytos visų objektų kainos", "")</f>
        <v>Neužpildytos visų objektų kainos</v>
      </c>
    </row>
    <row r="47" spans="1:9" ht="30" x14ac:dyDescent="0.25">
      <c r="C47" s="74" t="s">
        <v>59</v>
      </c>
      <c r="D47" s="77"/>
      <c r="E47" s="14" t="s">
        <v>60</v>
      </c>
      <c r="F47" s="14" t="str">
        <f>IF(OR(F46="",D47=""),"", ROUND(PRODUCT(D47,F46)/100,2))</f>
        <v/>
      </c>
      <c r="G47" s="78" t="str">
        <f>IF(D47="", "Nurodykite taikomą PVM dydį", "")</f>
        <v>Nurodykite taikomą PVM dydį</v>
      </c>
    </row>
    <row r="48" spans="1:9" x14ac:dyDescent="0.25">
      <c r="E48" s="14" t="s">
        <v>61</v>
      </c>
      <c r="F48" s="14">
        <f>IF(ISBLANK(F47), "", ROUND(SUM(F46:F47),2))</f>
        <v>0</v>
      </c>
    </row>
    <row r="52" spans="1:9" x14ac:dyDescent="0.25">
      <c r="A52" s="12" t="s">
        <v>62</v>
      </c>
      <c r="B52" s="69" t="s">
        <v>63</v>
      </c>
    </row>
    <row r="54" spans="1:9" x14ac:dyDescent="0.25">
      <c r="A54" s="12" t="s">
        <v>28</v>
      </c>
    </row>
    <row r="55" spans="1:9" ht="45" x14ac:dyDescent="0.25">
      <c r="A55" s="14" t="s">
        <v>29</v>
      </c>
      <c r="B55" s="71" t="s">
        <v>30</v>
      </c>
      <c r="C55" s="74" t="s">
        <v>31</v>
      </c>
      <c r="D55" s="74" t="s">
        <v>32</v>
      </c>
      <c r="E55" s="14" t="s">
        <v>33</v>
      </c>
      <c r="F55" s="14" t="s">
        <v>34</v>
      </c>
      <c r="G55" s="71" t="s">
        <v>35</v>
      </c>
      <c r="H55" s="71" t="s">
        <v>36</v>
      </c>
      <c r="I55" s="71" t="s">
        <v>37</v>
      </c>
    </row>
    <row r="56" spans="1:9" x14ac:dyDescent="0.25">
      <c r="A56" s="14" t="s">
        <v>64</v>
      </c>
      <c r="B56" s="71" t="s">
        <v>65</v>
      </c>
      <c r="C56" s="75"/>
      <c r="D56" s="75"/>
      <c r="E56" s="15"/>
      <c r="F56" s="15"/>
      <c r="G56" s="72"/>
      <c r="H56" s="72"/>
      <c r="I56" s="72"/>
    </row>
    <row r="57" spans="1:9" x14ac:dyDescent="0.25">
      <c r="A57" s="15" t="s">
        <v>66</v>
      </c>
      <c r="B57" s="72" t="s">
        <v>65</v>
      </c>
      <c r="C57" s="75">
        <v>564700</v>
      </c>
      <c r="D57" s="75" t="s">
        <v>41</v>
      </c>
      <c r="E57" s="16"/>
      <c r="F57" s="15" t="str">
        <f>IF(ISBLANK(E57),"", PRODUCT(C57,E57))</f>
        <v/>
      </c>
      <c r="G57" s="79"/>
      <c r="H57" s="72"/>
      <c r="I57" s="72"/>
    </row>
    <row r="58" spans="1:9" ht="30" x14ac:dyDescent="0.25">
      <c r="A58" s="15" t="s">
        <v>67</v>
      </c>
      <c r="B58" s="72" t="s">
        <v>68</v>
      </c>
      <c r="C58" s="75"/>
      <c r="D58" s="75"/>
      <c r="E58" s="15"/>
      <c r="F58" s="15"/>
      <c r="G58" s="72"/>
      <c r="H58" s="79"/>
      <c r="I58" s="79"/>
    </row>
    <row r="59" spans="1:9" x14ac:dyDescent="0.25">
      <c r="A59" s="15" t="s">
        <v>69</v>
      </c>
      <c r="B59" s="72" t="s">
        <v>70</v>
      </c>
      <c r="C59" s="75"/>
      <c r="D59" s="75"/>
      <c r="E59" s="15"/>
      <c r="F59" s="15"/>
      <c r="G59" s="72"/>
      <c r="H59" s="79"/>
      <c r="I59" s="79"/>
    </row>
    <row r="60" spans="1:9" x14ac:dyDescent="0.25">
      <c r="A60" s="15" t="s">
        <v>71</v>
      </c>
      <c r="B60" s="72" t="s">
        <v>72</v>
      </c>
      <c r="C60" s="75"/>
      <c r="D60" s="75"/>
      <c r="E60" s="15"/>
      <c r="F60" s="15"/>
      <c r="G60" s="72"/>
      <c r="H60" s="79"/>
      <c r="I60" s="79"/>
    </row>
    <row r="61" spans="1:9" x14ac:dyDescent="0.25">
      <c r="A61" s="15" t="s">
        <v>73</v>
      </c>
      <c r="B61" s="72" t="s">
        <v>74</v>
      </c>
      <c r="C61" s="75"/>
      <c r="D61" s="75"/>
      <c r="E61" s="15"/>
      <c r="F61" s="15"/>
      <c r="G61" s="72"/>
      <c r="H61" s="79"/>
      <c r="I61" s="79"/>
    </row>
    <row r="62" spans="1:9" ht="30" x14ac:dyDescent="0.25">
      <c r="E62" s="14" t="s">
        <v>58</v>
      </c>
      <c r="F62" s="14" t="str">
        <f>IF((COUNT(C57:C61)&lt;&gt;COUNT(F57:F61)),"", ROUND(SUM(F57:F61),2))</f>
        <v/>
      </c>
      <c r="G62" s="78" t="str">
        <f>IF((COUNT(C57:C61)&lt;&gt;COUNT(F57:F61)),"Neužpildytos visų objektų kainos", "")</f>
        <v>Neužpildytos visų objektų kainos</v>
      </c>
    </row>
    <row r="63" spans="1:9" ht="30" x14ac:dyDescent="0.25">
      <c r="C63" s="74" t="s">
        <v>59</v>
      </c>
      <c r="D63" s="77"/>
      <c r="E63" s="14" t="s">
        <v>60</v>
      </c>
      <c r="F63" s="14" t="str">
        <f>IF(OR(F62="",D63=""),"", ROUND(PRODUCT(D63,F62)/100,2))</f>
        <v/>
      </c>
      <c r="G63" s="78" t="str">
        <f>IF(D63="", "Nurodykite taikomą PVM dydį", "")</f>
        <v>Nurodykite taikomą PVM dydį</v>
      </c>
    </row>
    <row r="64" spans="1:9" x14ac:dyDescent="0.25">
      <c r="E64" s="14" t="s">
        <v>61</v>
      </c>
      <c r="F64" s="14">
        <f>IF(ISBLANK(F63), "", ROUND(SUM(F62:F63),2))</f>
        <v>0</v>
      </c>
    </row>
    <row r="68" spans="1:9" x14ac:dyDescent="0.25">
      <c r="A68" s="12" t="s">
        <v>75</v>
      </c>
      <c r="B68" s="69" t="s">
        <v>76</v>
      </c>
    </row>
    <row r="70" spans="1:9" x14ac:dyDescent="0.25">
      <c r="A70" s="12" t="s">
        <v>28</v>
      </c>
    </row>
    <row r="71" spans="1:9" ht="45" x14ac:dyDescent="0.25">
      <c r="A71" s="14" t="s">
        <v>29</v>
      </c>
      <c r="B71" s="71" t="s">
        <v>30</v>
      </c>
      <c r="C71" s="74" t="s">
        <v>31</v>
      </c>
      <c r="D71" s="74" t="s">
        <v>32</v>
      </c>
      <c r="E71" s="14" t="s">
        <v>33</v>
      </c>
      <c r="F71" s="14" t="s">
        <v>34</v>
      </c>
      <c r="G71" s="71" t="s">
        <v>35</v>
      </c>
      <c r="H71" s="71" t="s">
        <v>36</v>
      </c>
      <c r="I71" s="71" t="s">
        <v>37</v>
      </c>
    </row>
    <row r="72" spans="1:9" x14ac:dyDescent="0.25">
      <c r="A72" s="14" t="s">
        <v>77</v>
      </c>
      <c r="B72" s="71" t="s">
        <v>78</v>
      </c>
      <c r="C72" s="75"/>
      <c r="D72" s="75"/>
      <c r="E72" s="15"/>
      <c r="F72" s="15"/>
      <c r="G72" s="72"/>
      <c r="H72" s="72"/>
      <c r="I72" s="72"/>
    </row>
    <row r="73" spans="1:9" x14ac:dyDescent="0.25">
      <c r="A73" s="15" t="s">
        <v>79</v>
      </c>
      <c r="B73" s="72" t="s">
        <v>78</v>
      </c>
      <c r="C73" s="75">
        <v>5600</v>
      </c>
      <c r="D73" s="75" t="s">
        <v>41</v>
      </c>
      <c r="E73" s="16"/>
      <c r="F73" s="15" t="str">
        <f>IF(ISBLANK(E73),"", PRODUCT(C73,E73))</f>
        <v/>
      </c>
      <c r="G73" s="79"/>
      <c r="H73" s="72"/>
      <c r="I73" s="72"/>
    </row>
    <row r="74" spans="1:9" x14ac:dyDescent="0.25">
      <c r="A74" s="15" t="s">
        <v>80</v>
      </c>
      <c r="B74" s="72" t="s">
        <v>81</v>
      </c>
      <c r="C74" s="75"/>
      <c r="D74" s="75"/>
      <c r="E74" s="15"/>
      <c r="F74" s="15"/>
      <c r="G74" s="72"/>
      <c r="H74" s="79"/>
      <c r="I74" s="79"/>
    </row>
    <row r="75" spans="1:9" x14ac:dyDescent="0.25">
      <c r="A75" s="15" t="s">
        <v>82</v>
      </c>
      <c r="B75" s="72" t="s">
        <v>83</v>
      </c>
      <c r="C75" s="75"/>
      <c r="D75" s="75"/>
      <c r="E75" s="15"/>
      <c r="F75" s="15"/>
      <c r="G75" s="72"/>
      <c r="H75" s="79"/>
      <c r="I75" s="79"/>
    </row>
    <row r="76" spans="1:9" ht="30" x14ac:dyDescent="0.25">
      <c r="E76" s="14" t="s">
        <v>58</v>
      </c>
      <c r="F76" s="14" t="str">
        <f>IF((COUNT(C73:C75)&lt;&gt;COUNT(F73:F75)),"", ROUND(SUM(F73:F75),2))</f>
        <v/>
      </c>
      <c r="G76" s="78" t="str">
        <f>IF((COUNT(C73:C75)&lt;&gt;COUNT(F73:F75)),"Neužpildytos visų objektų kainos", "")</f>
        <v>Neužpildytos visų objektų kainos</v>
      </c>
    </row>
    <row r="77" spans="1:9" ht="30" x14ac:dyDescent="0.25">
      <c r="C77" s="74" t="s">
        <v>59</v>
      </c>
      <c r="D77" s="77"/>
      <c r="E77" s="14" t="s">
        <v>60</v>
      </c>
      <c r="F77" s="14" t="str">
        <f>IF(OR(F76="",D77=""),"", ROUND(PRODUCT(D77,F76)/100,2))</f>
        <v/>
      </c>
      <c r="G77" s="78" t="str">
        <f>IF(D77="", "Nurodykite taikomą PVM dydį", "")</f>
        <v>Nurodykite taikomą PVM dydį</v>
      </c>
    </row>
    <row r="78" spans="1:9" x14ac:dyDescent="0.25">
      <c r="E78" s="14" t="s">
        <v>61</v>
      </c>
      <c r="F78" s="14">
        <f>IF(ISBLANK(F77), "", ROUND(SUM(F76:F77),2))</f>
        <v>0</v>
      </c>
    </row>
    <row r="82" spans="1:9" x14ac:dyDescent="0.25">
      <c r="A82" s="12" t="s">
        <v>84</v>
      </c>
      <c r="B82" s="69" t="s">
        <v>85</v>
      </c>
    </row>
    <row r="84" spans="1:9" x14ac:dyDescent="0.25">
      <c r="A84" s="12" t="s">
        <v>28</v>
      </c>
    </row>
    <row r="85" spans="1:9" ht="45" x14ac:dyDescent="0.25">
      <c r="A85" s="14" t="s">
        <v>29</v>
      </c>
      <c r="B85" s="71" t="s">
        <v>30</v>
      </c>
      <c r="C85" s="74" t="s">
        <v>31</v>
      </c>
      <c r="D85" s="74" t="s">
        <v>32</v>
      </c>
      <c r="E85" s="14" t="s">
        <v>33</v>
      </c>
      <c r="F85" s="14" t="s">
        <v>34</v>
      </c>
      <c r="G85" s="71" t="s">
        <v>35</v>
      </c>
      <c r="H85" s="71" t="s">
        <v>36</v>
      </c>
      <c r="I85" s="71" t="s">
        <v>37</v>
      </c>
    </row>
    <row r="86" spans="1:9" x14ac:dyDescent="0.25">
      <c r="A86" s="14" t="s">
        <v>86</v>
      </c>
      <c r="B86" s="71" t="s">
        <v>87</v>
      </c>
      <c r="C86" s="75"/>
      <c r="D86" s="75"/>
      <c r="E86" s="15"/>
      <c r="F86" s="15"/>
      <c r="G86" s="72"/>
      <c r="H86" s="72"/>
      <c r="I86" s="72"/>
    </row>
    <row r="87" spans="1:9" x14ac:dyDescent="0.25">
      <c r="A87" s="15" t="s">
        <v>88</v>
      </c>
      <c r="B87" s="72" t="s">
        <v>89</v>
      </c>
      <c r="C87" s="75">
        <v>3000</v>
      </c>
      <c r="D87" s="75" t="s">
        <v>41</v>
      </c>
      <c r="E87" s="16"/>
      <c r="F87" s="15" t="str">
        <f>IF(ISBLANK(E87),"", PRODUCT(C87,E87))</f>
        <v/>
      </c>
      <c r="G87" s="79"/>
      <c r="H87" s="72"/>
      <c r="I87" s="72"/>
    </row>
    <row r="88" spans="1:9" ht="30" x14ac:dyDescent="0.25">
      <c r="A88" s="15" t="s">
        <v>90</v>
      </c>
      <c r="B88" s="72" t="s">
        <v>91</v>
      </c>
      <c r="C88" s="75"/>
      <c r="D88" s="75"/>
      <c r="E88" s="15"/>
      <c r="F88" s="15"/>
      <c r="G88" s="72"/>
      <c r="H88" s="79"/>
      <c r="I88" s="79"/>
    </row>
    <row r="89" spans="1:9" x14ac:dyDescent="0.25">
      <c r="A89" s="15" t="s">
        <v>92</v>
      </c>
      <c r="B89" s="72" t="s">
        <v>93</v>
      </c>
      <c r="C89" s="75"/>
      <c r="D89" s="75"/>
      <c r="E89" s="15"/>
      <c r="F89" s="15"/>
      <c r="G89" s="72"/>
      <c r="H89" s="79"/>
      <c r="I89" s="79"/>
    </row>
    <row r="90" spans="1:9" ht="45" x14ac:dyDescent="0.25">
      <c r="A90" s="15" t="s">
        <v>94</v>
      </c>
      <c r="B90" s="72" t="s">
        <v>95</v>
      </c>
      <c r="C90" s="75"/>
      <c r="D90" s="75"/>
      <c r="E90" s="15"/>
      <c r="F90" s="15"/>
      <c r="G90" s="72"/>
      <c r="H90" s="79"/>
      <c r="I90" s="79"/>
    </row>
    <row r="91" spans="1:9" x14ac:dyDescent="0.25">
      <c r="A91" s="15" t="s">
        <v>96</v>
      </c>
      <c r="B91" s="72" t="s">
        <v>97</v>
      </c>
      <c r="C91" s="75"/>
      <c r="D91" s="75"/>
      <c r="E91" s="15"/>
      <c r="F91" s="15"/>
      <c r="G91" s="72"/>
      <c r="H91" s="79"/>
      <c r="I91" s="79"/>
    </row>
    <row r="92" spans="1:9" x14ac:dyDescent="0.25">
      <c r="A92" s="15" t="s">
        <v>98</v>
      </c>
      <c r="B92" s="72" t="s">
        <v>99</v>
      </c>
      <c r="C92" s="75"/>
      <c r="D92" s="75"/>
      <c r="E92" s="15"/>
      <c r="F92" s="15"/>
      <c r="G92" s="72"/>
      <c r="H92" s="79"/>
      <c r="I92" s="79"/>
    </row>
    <row r="93" spans="1:9" x14ac:dyDescent="0.25">
      <c r="A93" s="15" t="s">
        <v>100</v>
      </c>
      <c r="B93" s="72" t="s">
        <v>101</v>
      </c>
      <c r="C93" s="75"/>
      <c r="D93" s="75"/>
      <c r="E93" s="15"/>
      <c r="F93" s="15"/>
      <c r="G93" s="72"/>
      <c r="H93" s="79"/>
      <c r="I93" s="79"/>
    </row>
    <row r="94" spans="1:9" ht="30" x14ac:dyDescent="0.25">
      <c r="A94" s="15" t="s">
        <v>102</v>
      </c>
      <c r="B94" s="72" t="s">
        <v>103</v>
      </c>
      <c r="C94" s="75">
        <v>26000</v>
      </c>
      <c r="D94" s="75" t="s">
        <v>41</v>
      </c>
      <c r="E94" s="16"/>
      <c r="F94" s="15" t="str">
        <f>IF(ISBLANK(E94),"", PRODUCT(C94,E94))</f>
        <v/>
      </c>
      <c r="G94" s="79"/>
      <c r="H94" s="72"/>
      <c r="I94" s="72"/>
    </row>
    <row r="95" spans="1:9" x14ac:dyDescent="0.25">
      <c r="A95" s="15" t="s">
        <v>104</v>
      </c>
      <c r="B95" s="72" t="s">
        <v>105</v>
      </c>
      <c r="C95" s="75"/>
      <c r="D95" s="75"/>
      <c r="E95" s="15"/>
      <c r="F95" s="15"/>
      <c r="G95" s="72"/>
      <c r="H95" s="79"/>
      <c r="I95" s="79"/>
    </row>
    <row r="96" spans="1:9" ht="30" x14ac:dyDescent="0.25">
      <c r="A96" s="15" t="s">
        <v>106</v>
      </c>
      <c r="B96" s="72" t="s">
        <v>107</v>
      </c>
      <c r="C96" s="75"/>
      <c r="D96" s="75"/>
      <c r="E96" s="15"/>
      <c r="F96" s="15"/>
      <c r="G96" s="72"/>
      <c r="H96" s="79"/>
      <c r="I96" s="79"/>
    </row>
    <row r="97" spans="1:9" ht="45" x14ac:dyDescent="0.25">
      <c r="A97" s="15" t="s">
        <v>108</v>
      </c>
      <c r="B97" s="72" t="s">
        <v>109</v>
      </c>
      <c r="C97" s="75"/>
      <c r="D97" s="75"/>
      <c r="E97" s="15"/>
      <c r="F97" s="15"/>
      <c r="G97" s="72"/>
      <c r="H97" s="79"/>
      <c r="I97" s="79"/>
    </row>
    <row r="98" spans="1:9" x14ac:dyDescent="0.25">
      <c r="A98" s="15" t="s">
        <v>110</v>
      </c>
      <c r="B98" s="72" t="s">
        <v>97</v>
      </c>
      <c r="C98" s="75"/>
      <c r="D98" s="75"/>
      <c r="E98" s="15"/>
      <c r="F98" s="15"/>
      <c r="G98" s="72"/>
      <c r="H98" s="79"/>
      <c r="I98" s="79"/>
    </row>
    <row r="99" spans="1:9" x14ac:dyDescent="0.25">
      <c r="A99" s="15" t="s">
        <v>111</v>
      </c>
      <c r="B99" s="72" t="s">
        <v>112</v>
      </c>
      <c r="C99" s="75"/>
      <c r="D99" s="75"/>
      <c r="E99" s="15"/>
      <c r="F99" s="15"/>
      <c r="G99" s="72"/>
      <c r="H99" s="79"/>
      <c r="I99" s="79"/>
    </row>
    <row r="100" spans="1:9" ht="30" x14ac:dyDescent="0.25">
      <c r="E100" s="14" t="s">
        <v>58</v>
      </c>
      <c r="F100" s="14" t="str">
        <f>IF((COUNT(C87:C99)&lt;&gt;COUNT(F87:F99)),"", ROUND(SUM(F87:F99),2))</f>
        <v/>
      </c>
      <c r="G100" s="78" t="str">
        <f>IF((COUNT(C87:C99)&lt;&gt;COUNT(F87:F99)),"Neužpildytos visų objektų kainos", "")</f>
        <v>Neužpildytos visų objektų kainos</v>
      </c>
    </row>
    <row r="101" spans="1:9" ht="30" x14ac:dyDescent="0.25">
      <c r="C101" s="74" t="s">
        <v>59</v>
      </c>
      <c r="D101" s="77"/>
      <c r="E101" s="14" t="s">
        <v>60</v>
      </c>
      <c r="F101" s="14" t="str">
        <f>IF(OR(F100="",D101=""),"", ROUND(PRODUCT(D101,F100)/100,2))</f>
        <v/>
      </c>
      <c r="G101" s="78" t="str">
        <f>IF(D101="", "Nurodykite taikomą PVM dydį", "")</f>
        <v>Nurodykite taikomą PVM dydį</v>
      </c>
    </row>
    <row r="102" spans="1:9" x14ac:dyDescent="0.25">
      <c r="E102" s="14" t="s">
        <v>61</v>
      </c>
      <c r="F102" s="14">
        <f>IF(ISBLANK(F101), "", ROUND(SUM(F100:F101),2))</f>
        <v>0</v>
      </c>
    </row>
    <row r="106" spans="1:9" x14ac:dyDescent="0.25">
      <c r="A106" s="12" t="s">
        <v>113</v>
      </c>
      <c r="B106" s="69" t="s">
        <v>114</v>
      </c>
    </row>
    <row r="108" spans="1:9" x14ac:dyDescent="0.25">
      <c r="A108" s="12" t="s">
        <v>28</v>
      </c>
    </row>
    <row r="109" spans="1:9" ht="45" x14ac:dyDescent="0.25">
      <c r="A109" s="14" t="s">
        <v>29</v>
      </c>
      <c r="B109" s="71" t="s">
        <v>30</v>
      </c>
      <c r="C109" s="74" t="s">
        <v>31</v>
      </c>
      <c r="D109" s="74" t="s">
        <v>32</v>
      </c>
      <c r="E109" s="14" t="s">
        <v>33</v>
      </c>
      <c r="F109" s="14" t="s">
        <v>34</v>
      </c>
      <c r="G109" s="71" t="s">
        <v>35</v>
      </c>
      <c r="H109" s="71" t="s">
        <v>36</v>
      </c>
      <c r="I109" s="71" t="s">
        <v>37</v>
      </c>
    </row>
    <row r="110" spans="1:9" x14ac:dyDescent="0.25">
      <c r="A110" s="14" t="s">
        <v>115</v>
      </c>
      <c r="B110" s="71" t="s">
        <v>116</v>
      </c>
      <c r="C110" s="75"/>
      <c r="D110" s="75"/>
      <c r="E110" s="15"/>
      <c r="F110" s="15"/>
      <c r="G110" s="72"/>
      <c r="H110" s="72"/>
      <c r="I110" s="72"/>
    </row>
    <row r="111" spans="1:9" x14ac:dyDescent="0.25">
      <c r="A111" s="15" t="s">
        <v>117</v>
      </c>
      <c r="B111" s="72" t="s">
        <v>116</v>
      </c>
      <c r="C111" s="75">
        <v>142000</v>
      </c>
      <c r="D111" s="75" t="s">
        <v>41</v>
      </c>
      <c r="E111" s="16"/>
      <c r="F111" s="15" t="str">
        <f>IF(ISBLANK(E111),"", PRODUCT(C111,E111))</f>
        <v/>
      </c>
      <c r="G111" s="79"/>
      <c r="H111" s="72"/>
      <c r="I111" s="72"/>
    </row>
    <row r="112" spans="1:9" ht="30" x14ac:dyDescent="0.25">
      <c r="A112" s="15" t="s">
        <v>118</v>
      </c>
      <c r="B112" s="72" t="s">
        <v>119</v>
      </c>
      <c r="C112" s="75"/>
      <c r="D112" s="75"/>
      <c r="E112" s="15"/>
      <c r="F112" s="15"/>
      <c r="G112" s="72"/>
      <c r="H112" s="79"/>
      <c r="I112" s="79"/>
    </row>
    <row r="113" spans="1:9" x14ac:dyDescent="0.25">
      <c r="A113" s="15" t="s">
        <v>120</v>
      </c>
      <c r="B113" s="72" t="s">
        <v>121</v>
      </c>
      <c r="C113" s="75"/>
      <c r="D113" s="75"/>
      <c r="E113" s="15"/>
      <c r="F113" s="15"/>
      <c r="G113" s="72"/>
      <c r="H113" s="79"/>
      <c r="I113" s="79"/>
    </row>
    <row r="114" spans="1:9" x14ac:dyDescent="0.25">
      <c r="A114" s="15" t="s">
        <v>122</v>
      </c>
      <c r="B114" s="72" t="s">
        <v>123</v>
      </c>
      <c r="C114" s="75"/>
      <c r="D114" s="75"/>
      <c r="E114" s="15"/>
      <c r="F114" s="15"/>
      <c r="G114" s="72"/>
      <c r="H114" s="79"/>
      <c r="I114" s="79"/>
    </row>
    <row r="115" spans="1:9" x14ac:dyDescent="0.25">
      <c r="A115" s="15" t="s">
        <v>124</v>
      </c>
      <c r="B115" s="72" t="s">
        <v>125</v>
      </c>
      <c r="C115" s="75"/>
      <c r="D115" s="75"/>
      <c r="E115" s="15"/>
      <c r="F115" s="15"/>
      <c r="G115" s="72"/>
      <c r="H115" s="79"/>
      <c r="I115" s="79"/>
    </row>
    <row r="116" spans="1:9" x14ac:dyDescent="0.25">
      <c r="A116" s="15" t="s">
        <v>126</v>
      </c>
      <c r="B116" s="72" t="s">
        <v>127</v>
      </c>
      <c r="C116" s="75"/>
      <c r="D116" s="75"/>
      <c r="E116" s="15"/>
      <c r="F116" s="15"/>
      <c r="G116" s="72"/>
      <c r="H116" s="79"/>
      <c r="I116" s="79"/>
    </row>
    <row r="117" spans="1:9" x14ac:dyDescent="0.25">
      <c r="A117" s="15" t="s">
        <v>128</v>
      </c>
      <c r="B117" s="72" t="s">
        <v>129</v>
      </c>
      <c r="C117" s="75"/>
      <c r="D117" s="75"/>
      <c r="E117" s="15"/>
      <c r="F117" s="15"/>
      <c r="G117" s="72"/>
      <c r="H117" s="79"/>
      <c r="I117" s="79"/>
    </row>
    <row r="118" spans="1:9" x14ac:dyDescent="0.25">
      <c r="A118" s="15" t="s">
        <v>130</v>
      </c>
      <c r="B118" s="72" t="s">
        <v>131</v>
      </c>
      <c r="C118" s="75"/>
      <c r="D118" s="75"/>
      <c r="E118" s="15"/>
      <c r="F118" s="15"/>
      <c r="G118" s="72"/>
      <c r="H118" s="79"/>
      <c r="I118" s="79"/>
    </row>
    <row r="119" spans="1:9" ht="60" x14ac:dyDescent="0.25">
      <c r="A119" s="15" t="s">
        <v>132</v>
      </c>
      <c r="B119" s="72" t="s">
        <v>133</v>
      </c>
      <c r="C119" s="75"/>
      <c r="D119" s="75"/>
      <c r="E119" s="15"/>
      <c r="F119" s="15"/>
      <c r="G119" s="72"/>
      <c r="H119" s="79"/>
      <c r="I119" s="79"/>
    </row>
    <row r="120" spans="1:9" x14ac:dyDescent="0.25">
      <c r="A120" s="15" t="s">
        <v>134</v>
      </c>
      <c r="B120" s="72" t="s">
        <v>135</v>
      </c>
      <c r="C120" s="75"/>
      <c r="D120" s="75"/>
      <c r="E120" s="15"/>
      <c r="F120" s="15"/>
      <c r="G120" s="72"/>
      <c r="H120" s="79"/>
      <c r="I120" s="79"/>
    </row>
    <row r="121" spans="1:9" ht="30" x14ac:dyDescent="0.25">
      <c r="E121" s="14" t="s">
        <v>58</v>
      </c>
      <c r="F121" s="14" t="str">
        <f>IF((COUNT(C111:C120)&lt;&gt;COUNT(F111:F120)),"", ROUND(SUM(F111:F120),2))</f>
        <v/>
      </c>
      <c r="G121" s="78" t="str">
        <f>IF((COUNT(C111:C120)&lt;&gt;COUNT(F111:F120)),"Neužpildytos visų objektų kainos", "")</f>
        <v>Neužpildytos visų objektų kainos</v>
      </c>
    </row>
    <row r="122" spans="1:9" ht="30" x14ac:dyDescent="0.25">
      <c r="C122" s="74" t="s">
        <v>59</v>
      </c>
      <c r="D122" s="77"/>
      <c r="E122" s="14" t="s">
        <v>60</v>
      </c>
      <c r="F122" s="14" t="str">
        <f>IF(OR(F121="",D122=""),"", ROUND(PRODUCT(D122,F121)/100,2))</f>
        <v/>
      </c>
      <c r="G122" s="78" t="str">
        <f>IF(D122="", "Nurodykite taikomą PVM dydį", "")</f>
        <v>Nurodykite taikomą PVM dydį</v>
      </c>
    </row>
    <row r="123" spans="1:9" x14ac:dyDescent="0.25">
      <c r="E123" s="14" t="s">
        <v>61</v>
      </c>
      <c r="F123" s="14">
        <f>IF(ISBLANK(F122), "", ROUND(SUM(F121:F122),2))</f>
        <v>0</v>
      </c>
    </row>
  </sheetData>
  <sheetProtection algorithmName="SHA-512" hashValue="l+x680gd5FLR9WO86Uf4yr2qJWXZF3hTD03xuxdRuFFlUDOJGm/L448uAAvR+QWvrNZZiIymtdK1x18V+0uBcg==" saltValue="WNWDke7CxnxHPOi72MBuY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136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137</v>
      </c>
      <c r="B5" s="41"/>
      <c r="C5" s="39" t="s">
        <v>138</v>
      </c>
      <c r="D5" s="40"/>
      <c r="E5" s="41"/>
      <c r="F5" s="39" t="s">
        <v>139</v>
      </c>
      <c r="G5" s="40"/>
      <c r="H5" s="41"/>
      <c r="I5" s="39" t="s">
        <v>140</v>
      </c>
      <c r="J5" s="41"/>
      <c r="K5" s="8" t="s">
        <v>141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142</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138</v>
      </c>
      <c r="D19" s="40"/>
      <c r="E19" s="41"/>
      <c r="F19" s="39" t="s">
        <v>143</v>
      </c>
      <c r="G19" s="40"/>
      <c r="H19" s="41"/>
      <c r="I19" s="60" t="s">
        <v>140</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144</v>
      </c>
      <c r="B33" s="27"/>
      <c r="C33" s="27"/>
      <c r="D33" s="27"/>
      <c r="E33" s="27"/>
      <c r="F33" s="27"/>
      <c r="G33" s="27"/>
      <c r="H33" s="27"/>
      <c r="I33" s="27"/>
      <c r="J33" s="27"/>
    </row>
    <row r="34" spans="1:10" ht="15.95" customHeight="1" thickBot="1" x14ac:dyDescent="0.3"/>
    <row r="35" spans="1:10" ht="15.95" customHeight="1" x14ac:dyDescent="0.25">
      <c r="A35" s="7" t="s">
        <v>29</v>
      </c>
      <c r="B35" s="56" t="s">
        <v>145</v>
      </c>
      <c r="C35" s="40"/>
      <c r="D35" s="40"/>
      <c r="E35" s="40"/>
      <c r="F35" s="40"/>
      <c r="G35" s="41"/>
      <c r="H35" s="57" t="s">
        <v>146</v>
      </c>
      <c r="I35" s="40"/>
      <c r="J35" s="58"/>
    </row>
    <row r="36" spans="1:10" ht="48" customHeight="1" x14ac:dyDescent="0.25">
      <c r="A36" s="19" t="s">
        <v>147</v>
      </c>
      <c r="B36" s="48" t="s">
        <v>148</v>
      </c>
      <c r="C36" s="43"/>
      <c r="D36" s="43"/>
      <c r="E36" s="43"/>
      <c r="F36" s="43"/>
      <c r="G36" s="26"/>
      <c r="H36" s="51"/>
      <c r="I36" s="43"/>
      <c r="J36" s="45"/>
    </row>
    <row r="37" spans="1:10" ht="48" customHeight="1" x14ac:dyDescent="0.25">
      <c r="A37" s="19" t="s">
        <v>149</v>
      </c>
      <c r="B37" s="48" t="s">
        <v>150</v>
      </c>
      <c r="C37" s="43"/>
      <c r="D37" s="43"/>
      <c r="E37" s="43"/>
      <c r="F37" s="43"/>
      <c r="G37" s="26"/>
      <c r="H37" s="51"/>
      <c r="I37" s="43"/>
      <c r="J37" s="45"/>
    </row>
    <row r="38" spans="1:10" ht="48" customHeight="1" x14ac:dyDescent="0.25">
      <c r="A38" s="19" t="s">
        <v>151</v>
      </c>
      <c r="B38" s="48" t="s">
        <v>152</v>
      </c>
      <c r="C38" s="43"/>
      <c r="D38" s="43"/>
      <c r="E38" s="43"/>
      <c r="F38" s="43"/>
      <c r="G38" s="26"/>
      <c r="H38" s="51"/>
      <c r="I38" s="43"/>
      <c r="J38" s="45"/>
    </row>
    <row r="39" spans="1:10" ht="48" customHeight="1" x14ac:dyDescent="0.25">
      <c r="A39" s="19" t="s">
        <v>153</v>
      </c>
      <c r="B39" s="48" t="s">
        <v>154</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155</v>
      </c>
      <c r="B48" s="27"/>
      <c r="C48" s="27"/>
      <c r="D48" s="27"/>
      <c r="E48" s="27"/>
      <c r="F48" s="27"/>
      <c r="G48" s="27"/>
      <c r="H48" s="27"/>
      <c r="I48" s="27"/>
      <c r="J48" s="27"/>
    </row>
    <row r="51" spans="1:10" x14ac:dyDescent="0.25">
      <c r="A51" s="47" t="s">
        <v>156</v>
      </c>
      <c r="B51" s="27"/>
      <c r="C51" s="27"/>
      <c r="D51" s="27"/>
      <c r="E51" s="53"/>
      <c r="F51" s="27"/>
      <c r="G51" s="27"/>
      <c r="H51" s="27"/>
      <c r="I51" s="27"/>
      <c r="J51" s="27"/>
    </row>
    <row r="53" spans="1:10" x14ac:dyDescent="0.25">
      <c r="A53" s="47" t="s">
        <v>157</v>
      </c>
      <c r="B53" s="27"/>
      <c r="C53" s="27"/>
      <c r="D53" s="27"/>
      <c r="E53" s="53"/>
      <c r="F53" s="27"/>
      <c r="G53" s="27"/>
      <c r="H53" s="27"/>
      <c r="I53" s="27"/>
      <c r="J53" s="27"/>
    </row>
    <row r="100" spans="1:1" ht="15.75" x14ac:dyDescent="0.25">
      <c r="A100" t="s">
        <v>158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2026-01-28T12:43:06Z</dcterms:modified>
</cp:coreProperties>
</file>