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instrumentai urologijai 4370\"/>
    </mc:Choice>
  </mc:AlternateContent>
  <xr:revisionPtr revIDLastSave="0" documentId="13_ncr:1_{C86130AA-FA68-4B0E-B9D2-5C2F62BED71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9" i="1" l="1"/>
  <c r="F95" i="1"/>
  <c r="F88" i="1"/>
  <c r="F81" i="1"/>
  <c r="F78" i="1"/>
  <c r="F74" i="1"/>
  <c r="F65" i="1"/>
  <c r="G98" i="1" s="1"/>
  <c r="G55" i="1"/>
  <c r="F54" i="1"/>
  <c r="F55" i="1" s="1"/>
  <c r="F56" i="1" s="1"/>
  <c r="F51" i="1"/>
  <c r="F48" i="1"/>
  <c r="F43" i="1"/>
  <c r="F37" i="1"/>
  <c r="G54" i="1" s="1"/>
  <c r="G21" i="1"/>
  <c r="F98" i="1" l="1"/>
  <c r="F99" i="1" s="1"/>
  <c r="F100" i="1" s="1"/>
</calcChain>
</file>

<file path=xl/sharedStrings.xml><?xml version="1.0" encoding="utf-8"?>
<sst xmlns="http://schemas.openxmlformats.org/spreadsheetml/2006/main" count="197" uniqueCount="167">
  <si>
    <t>PIRKIMO SĄLYGŲ PRIEDAS "PASIŪLYMO FORMA"</t>
  </si>
  <si>
    <t>LAPAROSKOPINIAI INSTRUMENTAI UROLOGIJAI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</si>
  <si>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</si>
  <si>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</si>
  <si>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</si>
  <si>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</si>
  <si>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</si>
  <si>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</si>
  <si>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</si>
  <si>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</si>
  <si>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</si>
  <si>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</si>
  <si>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</si>
  <si>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</si>
  <si>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</si>
  <si>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</si>
  <si>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</si>
  <si>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</si>
  <si>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</si>
  <si>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</si>
  <si>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</si>
  <si>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</si>
  <si>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</si>
  <si>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</si>
  <si>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</si>
  <si>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</si>
  <si>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</si>
  <si>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</si>
  <si>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</si>
  <si>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</si>
  <si>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</si>
  <si>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</si>
  <si>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</si>
  <si>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</si>
  <si>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</si>
  <si>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</si>
  <si>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</si>
  <si>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Laparoskopiniai instrumentai urologijai</t>
  </si>
  <si>
    <t>1.1.</t>
  </si>
  <si>
    <t>Laparoskopinės optikos</t>
  </si>
  <si>
    <t>vnt.</t>
  </si>
  <si>
    <t>1.1.1.</t>
  </si>
  <si>
    <t>Matymo kryptis 30°;</t>
  </si>
  <si>
    <t>1.1.2.</t>
  </si>
  <si>
    <t>Skersmuo 10 ± 0,1 mm;</t>
  </si>
  <si>
    <t>1.1.3.</t>
  </si>
  <si>
    <t>Ilgis 31 ± 1 cm;</t>
  </si>
  <si>
    <t>1.1.4.</t>
  </si>
  <si>
    <t>Autoklavuojama;</t>
  </si>
  <si>
    <t>1.1.5.</t>
  </si>
  <si>
    <t>Komplekte konteineris sterilizavimui bei laikymui;</t>
  </si>
  <si>
    <t>1.2.</t>
  </si>
  <si>
    <t>Šviesolaidis</t>
  </si>
  <si>
    <t>1.2.1.</t>
  </si>
  <si>
    <t>Skersmuo 5 ± 0,2 mm;</t>
  </si>
  <si>
    <t>1.2.2.</t>
  </si>
  <si>
    <t>Ilgis 300 ± 50 cm;</t>
  </si>
  <si>
    <t>1.2.3.</t>
  </si>
  <si>
    <t>Su tiesia jungtimi;</t>
  </si>
  <si>
    <t>1.2.4.</t>
  </si>
  <si>
    <t>Be papildomų priedų suderinamas su TL300/TL400 tipo šviesos šaltiniais.</t>
  </si>
  <si>
    <t>1.3.</t>
  </si>
  <si>
    <t>Mono laidas</t>
  </si>
  <si>
    <t>1.3.1.</t>
  </si>
  <si>
    <t>Tinkantis monopoliniams instrumentams;</t>
  </si>
  <si>
    <t>1.3.2.</t>
  </si>
  <si>
    <t xml:space="preserve"> Ilgis 320 ± 20 cm.</t>
  </si>
  <si>
    <t>1.4.</t>
  </si>
  <si>
    <t>Bipolinis laidas</t>
  </si>
  <si>
    <t>1.4.1.</t>
  </si>
  <si>
    <t>Tinkantis bipoliniams instrumentams;</t>
  </si>
  <si>
    <t>1.4.2.</t>
  </si>
  <si>
    <t>Ilgis 320 ± 20 cm.</t>
  </si>
  <si>
    <t>Suma be PVM</t>
  </si>
  <si>
    <t>Taikomas PVM dydis (%)</t>
  </si>
  <si>
    <t>PVM suma</t>
  </si>
  <si>
    <t>Suma su PVM</t>
  </si>
  <si>
    <t>2. DALIS</t>
  </si>
  <si>
    <t>ENDOUROLOGINIAI INSTRUMENTAI</t>
  </si>
  <si>
    <t>2.</t>
  </si>
  <si>
    <t>Endourologiniai instrumentai</t>
  </si>
  <si>
    <t>2.1.</t>
  </si>
  <si>
    <t>Optika</t>
  </si>
  <si>
    <t>2.1.1.</t>
  </si>
  <si>
    <t xml:space="preserve">Matymo kryptys: </t>
  </si>
  <si>
    <t>2.1.2.</t>
  </si>
  <si>
    <t>0°</t>
  </si>
  <si>
    <t>2.1.3.</t>
  </si>
  <si>
    <t>12°</t>
  </si>
  <si>
    <t>2.1.4.</t>
  </si>
  <si>
    <t>30°</t>
  </si>
  <si>
    <t>2.1.5.</t>
  </si>
  <si>
    <t>Skersmuo 4 ± 1 mm;</t>
  </si>
  <si>
    <t>2.1.6.</t>
  </si>
  <si>
    <t>Ilgis 32 ± 2 cm;</t>
  </si>
  <si>
    <t>2.1.7.</t>
  </si>
  <si>
    <t>2.1.8.</t>
  </si>
  <si>
    <t>Be papildomu priedų suderinama su ligoninės operacinėje naudojamais Karl Storz šviesolaidžiais.</t>
  </si>
  <si>
    <t>2.2.</t>
  </si>
  <si>
    <t>2.2.1.</t>
  </si>
  <si>
    <t>2.2.2.</t>
  </si>
  <si>
    <t>Skersmuo 3,5 ± 0,2 mm;</t>
  </si>
  <si>
    <t>2.2.3.</t>
  </si>
  <si>
    <t>Ilgis 250 ± 50 cm.</t>
  </si>
  <si>
    <t>2.3.</t>
  </si>
  <si>
    <t xml:space="preserve">Bipolinis laidas </t>
  </si>
  <si>
    <t>2.3.1.</t>
  </si>
  <si>
    <t>Rezektoskopui;</t>
  </si>
  <si>
    <t>2.3.2.</t>
  </si>
  <si>
    <t>Laido ilgis 400 ± 50 cm.</t>
  </si>
  <si>
    <t>2.4.</t>
  </si>
  <si>
    <t xml:space="preserve">Ureterorenoskopas </t>
  </si>
  <si>
    <t>2.4.1.</t>
  </si>
  <si>
    <t>Distalinis galas ne daugiau 7 Fr. skersmens</t>
  </si>
  <si>
    <t>2.4.2.</t>
  </si>
  <si>
    <t>Mova – ne daugiau 8 Fr. skersmens, link instrumento galo storėjanti iki 11,5 ± 1 Fr;</t>
  </si>
  <si>
    <t>2.4.3.</t>
  </si>
  <si>
    <t xml:space="preserve">Turi būti ne mažiau kaip vienas 5 ± 0,5 Fr. skersmens instrumentinis kanalas; </t>
  </si>
  <si>
    <t>2.4.4.</t>
  </si>
  <si>
    <t>Instrumentas su kampiniu okuliaru, matymo kryptis 6 ± 20;</t>
  </si>
  <si>
    <t>2.4.5.</t>
  </si>
  <si>
    <t>Instrumento ilgis 43 ± 2 cm;</t>
  </si>
  <si>
    <t>2.4.6.</t>
  </si>
  <si>
    <t>Instrumentas turi būti autoklavuojamas. Komplekte pateikiamas vielinis krepšys instrumento laikymui, plovimui ir sterilizavimui.</t>
  </si>
  <si>
    <t>2.5.</t>
  </si>
  <si>
    <t>Žnyplės</t>
  </si>
  <si>
    <t>2.5.1.</t>
  </si>
  <si>
    <t>Griebimui</t>
  </si>
  <si>
    <t>2.5.2.</t>
  </si>
  <si>
    <t>Akmenų fragmentams sugriebti</t>
  </si>
  <si>
    <t>2.5.3.</t>
  </si>
  <si>
    <t>Abi judančios žiaunos</t>
  </si>
  <si>
    <t>2.5.4.</t>
  </si>
  <si>
    <t>Dydis 5 ±1 FR</t>
  </si>
  <si>
    <t>2.5.5.</t>
  </si>
  <si>
    <t>Ilgis 60 ± 2 cm</t>
  </si>
  <si>
    <t>2.5.6.</t>
  </si>
  <si>
    <t>Suderinamos su perkamais uterenoskopais</t>
  </si>
  <si>
    <t>2.6.</t>
  </si>
  <si>
    <t>Instrumentas fascijosm uždaryti</t>
  </si>
  <si>
    <t>2.6.1.</t>
  </si>
  <si>
    <t>Skersmuo 2,8 mm</t>
  </si>
  <si>
    <t>2.6.2.</t>
  </si>
  <si>
    <t>Ilgis 17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</si>
  <si>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</si>
  <si>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</si>
  <si>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</si>
  <si>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</si>
  <si>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</si>
  <si>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</si>
  <si>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</si>
  <si>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</si>
  <si>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</si>
  <si>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</si>
  <si>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</si>
  <si>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</si>
  <si>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</si>
  <si>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</si>
  <si>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</si>
  <si>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</si>
  <si>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</si>
  <si>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</si>
  <si>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</si>
  <si>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</si>
  <si>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</si>
  <si>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</si>
  <si>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4370 2026-01-30 09:46:47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</si>
</sst>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00"/>
  <sheetViews>
    <sheetView tabSelected="1" topLeftCell="G25" workbookViewId="0">
      <selection activeCell="H35" sqref="H35:N3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1</v>
      </c>
    </row>
    <row r="34" spans="1:14" x14ac:dyDescent="0.25">
      <c r="A34" s="13" t="s">
        <v>27</v>
      </c>
    </row>
    <row r="35" spans="1:14" ht="105" x14ac:dyDescent="0.25">
      <c r="A35" s="17" t="s">
        <v>28</v>
      </c>
      <c r="B35" s="17" t="s">
        <v>29</v>
      </c>
      <c r="C35" s="17" t="s">
        <v>30</v>
      </c>
      <c r="D35" s="17" t="s">
        <v>31</v>
      </c>
      <c r="E35" s="17" t="s">
        <v>32</v>
      </c>
      <c r="F35" s="17" t="s">
        <v>33</v>
      </c>
      <c r="G35" s="17" t="s">
        <v>34</v>
      </c>
      <c r="H35" s="72" t="s">
        <v>35</v>
      </c>
      <c r="I35" s="12"/>
      <c r="J35" s="12"/>
      <c r="K35" s="12"/>
      <c r="L35" s="12"/>
      <c r="M35" s="12"/>
      <c r="N35" s="12"/>
    </row>
    <row r="36" spans="1:14" x14ac:dyDescent="0.25">
      <c r="A36" s="17" t="s">
        <v>36</v>
      </c>
      <c r="B36" s="17" t="s">
        <v>37</v>
      </c>
      <c r="C36" s="18"/>
      <c r="D36" s="18"/>
      <c r="E36" s="18"/>
      <c r="F36" s="18"/>
      <c r="G36" s="18"/>
      <c r="H36" s="18"/>
    </row>
    <row r="37" spans="1:14" x14ac:dyDescent="0.25">
      <c r="A37" s="18" t="s">
        <v>38</v>
      </c>
      <c r="B37" s="18" t="s">
        <v>39</v>
      </c>
      <c r="C37" s="18">
        <v>4</v>
      </c>
      <c r="D37" s="18" t="s">
        <v>40</v>
      </c>
      <c r="E37" s="19"/>
      <c r="F37" s="18" t="str">
        <f>IF(ISBLANK(E37),"", PRODUCT(C37,E37))</f>
        <v/>
      </c>
      <c r="G37" s="20"/>
      <c r="H37" s="18"/>
    </row>
    <row r="38" spans="1:14" x14ac:dyDescent="0.25">
      <c r="A38" s="18" t="s">
        <v>41</v>
      </c>
      <c r="B38" s="18" t="s">
        <v>42</v>
      </c>
      <c r="C38" s="18"/>
      <c r="D38" s="18"/>
      <c r="E38" s="18"/>
      <c r="F38" s="18"/>
      <c r="G38" s="18"/>
      <c r="H38" s="20"/>
    </row>
    <row r="39" spans="1:14" x14ac:dyDescent="0.25">
      <c r="A39" s="18" t="s">
        <v>43</v>
      </c>
      <c r="B39" s="18" t="s">
        <v>44</v>
      </c>
      <c r="C39" s="18"/>
      <c r="D39" s="18"/>
      <c r="E39" s="18"/>
      <c r="F39" s="18"/>
      <c r="G39" s="18"/>
      <c r="H39" s="20"/>
    </row>
    <row r="40" spans="1:14" x14ac:dyDescent="0.25">
      <c r="A40" s="18" t="s">
        <v>45</v>
      </c>
      <c r="B40" s="18" t="s">
        <v>46</v>
      </c>
      <c r="C40" s="18"/>
      <c r="D40" s="18"/>
      <c r="E40" s="18"/>
      <c r="F40" s="18"/>
      <c r="G40" s="18"/>
      <c r="H40" s="20"/>
    </row>
    <row r="41" spans="1:14" x14ac:dyDescent="0.25">
      <c r="A41" s="18" t="s">
        <v>47</v>
      </c>
      <c r="B41" s="18" t="s">
        <v>48</v>
      </c>
      <c r="C41" s="18"/>
      <c r="D41" s="18"/>
      <c r="E41" s="18"/>
      <c r="F41" s="18"/>
      <c r="G41" s="18"/>
      <c r="H41" s="20"/>
    </row>
    <row r="42" spans="1:14" x14ac:dyDescent="0.25">
      <c r="A42" s="18" t="s">
        <v>49</v>
      </c>
      <c r="B42" s="18" t="s">
        <v>50</v>
      </c>
      <c r="C42" s="18"/>
      <c r="D42" s="18"/>
      <c r="E42" s="18"/>
      <c r="F42" s="18"/>
      <c r="G42" s="18"/>
      <c r="H42" s="20"/>
    </row>
    <row r="43" spans="1:14" x14ac:dyDescent="0.25">
      <c r="A43" s="18" t="s">
        <v>51</v>
      </c>
      <c r="B43" s="18" t="s">
        <v>52</v>
      </c>
      <c r="C43" s="18">
        <v>6</v>
      </c>
      <c r="D43" s="18" t="s">
        <v>40</v>
      </c>
      <c r="E43" s="19"/>
      <c r="F43" s="18" t="str">
        <f>IF(ISBLANK(E43),"", PRODUCT(C43,E43))</f>
        <v/>
      </c>
      <c r="G43" s="20"/>
      <c r="H43" s="18"/>
    </row>
    <row r="44" spans="1:14" x14ac:dyDescent="0.25">
      <c r="A44" s="18" t="s">
        <v>53</v>
      </c>
      <c r="B44" s="18" t="s">
        <v>54</v>
      </c>
      <c r="C44" s="18"/>
      <c r="D44" s="18"/>
      <c r="E44" s="18"/>
      <c r="F44" s="18"/>
      <c r="G44" s="18"/>
      <c r="H44" s="20"/>
    </row>
    <row r="45" spans="1:14" x14ac:dyDescent="0.25">
      <c r="A45" s="18" t="s">
        <v>55</v>
      </c>
      <c r="B45" s="18" t="s">
        <v>56</v>
      </c>
      <c r="C45" s="18"/>
      <c r="D45" s="18"/>
      <c r="E45" s="18"/>
      <c r="F45" s="18"/>
      <c r="G45" s="18"/>
      <c r="H45" s="20"/>
    </row>
    <row r="46" spans="1:14" x14ac:dyDescent="0.25">
      <c r="A46" s="18" t="s">
        <v>57</v>
      </c>
      <c r="B46" s="18" t="s">
        <v>58</v>
      </c>
      <c r="C46" s="18"/>
      <c r="D46" s="18"/>
      <c r="E46" s="18"/>
      <c r="F46" s="18"/>
      <c r="G46" s="18"/>
      <c r="H46" s="20"/>
    </row>
    <row r="47" spans="1:14" x14ac:dyDescent="0.25">
      <c r="A47" s="18" t="s">
        <v>59</v>
      </c>
      <c r="B47" s="18" t="s">
        <v>60</v>
      </c>
      <c r="C47" s="18"/>
      <c r="D47" s="18"/>
      <c r="E47" s="18"/>
      <c r="F47" s="18"/>
      <c r="G47" s="18"/>
      <c r="H47" s="20"/>
    </row>
    <row r="48" spans="1:14" x14ac:dyDescent="0.25">
      <c r="A48" s="18" t="s">
        <v>61</v>
      </c>
      <c r="B48" s="18" t="s">
        <v>62</v>
      </c>
      <c r="C48" s="18">
        <v>12</v>
      </c>
      <c r="D48" s="18" t="s">
        <v>40</v>
      </c>
      <c r="E48" s="19"/>
      <c r="F48" s="18" t="str">
        <f>IF(ISBLANK(E48),"", PRODUCT(C48,E48))</f>
        <v/>
      </c>
      <c r="G48" s="20"/>
      <c r="H48" s="18"/>
    </row>
    <row r="49" spans="1:14" x14ac:dyDescent="0.25">
      <c r="A49" s="18" t="s">
        <v>63</v>
      </c>
      <c r="B49" s="18" t="s">
        <v>64</v>
      </c>
      <c r="C49" s="18"/>
      <c r="D49" s="18"/>
      <c r="E49" s="18"/>
      <c r="F49" s="18"/>
      <c r="G49" s="18"/>
      <c r="H49" s="20"/>
    </row>
    <row r="50" spans="1:14" x14ac:dyDescent="0.25">
      <c r="A50" s="18" t="s">
        <v>65</v>
      </c>
      <c r="B50" s="18" t="s">
        <v>66</v>
      </c>
      <c r="C50" s="18"/>
      <c r="D50" s="18"/>
      <c r="E50" s="18"/>
      <c r="F50" s="18"/>
      <c r="G50" s="18"/>
      <c r="H50" s="20"/>
    </row>
    <row r="51" spans="1:14" x14ac:dyDescent="0.25">
      <c r="A51" s="18" t="s">
        <v>67</v>
      </c>
      <c r="B51" s="18" t="s">
        <v>68</v>
      </c>
      <c r="C51" s="18">
        <v>12</v>
      </c>
      <c r="D51" s="18" t="s">
        <v>40</v>
      </c>
      <c r="E51" s="19"/>
      <c r="F51" s="18" t="str">
        <f>IF(ISBLANK(E51),"", PRODUCT(C51,E51))</f>
        <v/>
      </c>
      <c r="G51" s="20"/>
      <c r="H51" s="18"/>
    </row>
    <row r="52" spans="1:14" x14ac:dyDescent="0.25">
      <c r="A52" s="18" t="s">
        <v>69</v>
      </c>
      <c r="B52" s="18" t="s">
        <v>70</v>
      </c>
      <c r="C52" s="18"/>
      <c r="D52" s="18"/>
      <c r="E52" s="18"/>
      <c r="F52" s="18"/>
      <c r="G52" s="18"/>
      <c r="H52" s="20"/>
    </row>
    <row r="53" spans="1:14" x14ac:dyDescent="0.25">
      <c r="A53" s="18" t="s">
        <v>71</v>
      </c>
      <c r="B53" s="18" t="s">
        <v>72</v>
      </c>
      <c r="C53" s="18"/>
      <c r="D53" s="18"/>
      <c r="E53" s="18"/>
      <c r="F53" s="18"/>
      <c r="G53" s="18"/>
      <c r="H53" s="20"/>
    </row>
    <row r="54" spans="1:14" x14ac:dyDescent="0.25">
      <c r="E54" s="17" t="s">
        <v>73</v>
      </c>
      <c r="F54" s="17" t="str">
        <f>IF((COUNT(C37:C53)&lt;&gt;COUNT(F37:F53)),"", ROUND(SUM(F37:F53),2))</f>
        <v/>
      </c>
      <c r="G54" s="15" t="str">
        <f>IF((COUNT(C37:C53)&lt;&gt;COUNT(F37:F53)),"Neužpildytos visų objektų kainos", "")</f>
        <v>Neužpildytos visų objektų kainos</v>
      </c>
    </row>
    <row r="55" spans="1:14" x14ac:dyDescent="0.25">
      <c r="C55" s="17" t="s">
        <v>74</v>
      </c>
      <c r="D55" s="20"/>
      <c r="E55" s="17" t="s">
        <v>75</v>
      </c>
      <c r="F55" s="17" t="str">
        <f>IF(OR(F54="",D55=""),"", ROUND(PRODUCT(D55,F54)/100,2))</f>
        <v/>
      </c>
      <c r="G55" s="15" t="str">
        <f>IF(D55="", "Nurodykite taikomą PVM dydį", "")</f>
        <v>Nurodykite taikomą PVM dydį</v>
      </c>
    </row>
    <row r="56" spans="1:14" x14ac:dyDescent="0.25">
      <c r="E56" s="17" t="s">
        <v>76</v>
      </c>
      <c r="F56" s="17">
        <f>IF(ISBLANK(F55), "", ROUND(SUM(F54:F55),2))</f>
        <v>0</v>
      </c>
    </row>
    <row r="60" spans="1:14" x14ac:dyDescent="0.25">
      <c r="A60" s="13" t="s">
        <v>77</v>
      </c>
      <c r="B60" s="13" t="s">
        <v>78</v>
      </c>
    </row>
    <row r="62" spans="1:14" x14ac:dyDescent="0.25">
      <c r="A62" s="13" t="s">
        <v>27</v>
      </c>
    </row>
    <row r="63" spans="1:14" ht="105" x14ac:dyDescent="0.25">
      <c r="A63" s="17" t="s">
        <v>28</v>
      </c>
      <c r="B63" s="17" t="s">
        <v>29</v>
      </c>
      <c r="C63" s="17" t="s">
        <v>30</v>
      </c>
      <c r="D63" s="17" t="s">
        <v>31</v>
      </c>
      <c r="E63" s="17" t="s">
        <v>32</v>
      </c>
      <c r="F63" s="17" t="s">
        <v>33</v>
      </c>
      <c r="G63" s="17" t="s">
        <v>34</v>
      </c>
      <c r="H63" s="72" t="s">
        <v>35</v>
      </c>
      <c r="I63" s="12"/>
      <c r="J63" s="12"/>
      <c r="K63" s="12"/>
      <c r="L63" s="12"/>
      <c r="M63" s="12"/>
      <c r="N63" s="12"/>
    </row>
    <row r="64" spans="1:14" x14ac:dyDescent="0.25">
      <c r="A64" s="17" t="s">
        <v>79</v>
      </c>
      <c r="B64" s="17" t="s">
        <v>80</v>
      </c>
      <c r="C64" s="18"/>
      <c r="D64" s="18"/>
      <c r="E64" s="18"/>
      <c r="F64" s="18"/>
      <c r="G64" s="18"/>
      <c r="H64" s="18"/>
    </row>
    <row r="65" spans="1:8" x14ac:dyDescent="0.25">
      <c r="A65" s="18" t="s">
        <v>81</v>
      </c>
      <c r="B65" s="18" t="s">
        <v>82</v>
      </c>
      <c r="C65" s="18">
        <v>46</v>
      </c>
      <c r="D65" s="18" t="s">
        <v>40</v>
      </c>
      <c r="E65" s="19"/>
      <c r="F65" s="18" t="str">
        <f>IF(ISBLANK(E65),"", PRODUCT(C65,E65))</f>
        <v/>
      </c>
      <c r="G65" s="20"/>
      <c r="H65" s="18"/>
    </row>
    <row r="66" spans="1:8" x14ac:dyDescent="0.25">
      <c r="A66" s="18" t="s">
        <v>83</v>
      </c>
      <c r="B66" s="18" t="s">
        <v>84</v>
      </c>
      <c r="C66" s="18"/>
      <c r="D66" s="18"/>
      <c r="E66" s="18"/>
      <c r="F66" s="18"/>
      <c r="G66" s="18"/>
      <c r="H66" s="20"/>
    </row>
    <row r="67" spans="1:8" x14ac:dyDescent="0.25">
      <c r="A67" s="18" t="s">
        <v>85</v>
      </c>
      <c r="B67" s="18" t="s">
        <v>86</v>
      </c>
      <c r="C67" s="18"/>
      <c r="D67" s="18"/>
      <c r="E67" s="18"/>
      <c r="F67" s="18"/>
      <c r="G67" s="18"/>
      <c r="H67" s="20"/>
    </row>
    <row r="68" spans="1:8" x14ac:dyDescent="0.25">
      <c r="A68" s="18" t="s">
        <v>87</v>
      </c>
      <c r="B68" s="18" t="s">
        <v>88</v>
      </c>
      <c r="C68" s="18"/>
      <c r="D68" s="18"/>
      <c r="E68" s="18"/>
      <c r="F68" s="18"/>
      <c r="G68" s="18"/>
      <c r="H68" s="20"/>
    </row>
    <row r="69" spans="1:8" x14ac:dyDescent="0.25">
      <c r="A69" s="18" t="s">
        <v>89</v>
      </c>
      <c r="B69" s="18" t="s">
        <v>90</v>
      </c>
      <c r="C69" s="18"/>
      <c r="D69" s="18"/>
      <c r="E69" s="18"/>
      <c r="F69" s="18"/>
      <c r="G69" s="18"/>
      <c r="H69" s="20"/>
    </row>
    <row r="70" spans="1:8" x14ac:dyDescent="0.25">
      <c r="A70" s="18" t="s">
        <v>91</v>
      </c>
      <c r="B70" s="18" t="s">
        <v>92</v>
      </c>
      <c r="C70" s="18"/>
      <c r="D70" s="18"/>
      <c r="E70" s="18"/>
      <c r="F70" s="18"/>
      <c r="G70" s="18"/>
      <c r="H70" s="20"/>
    </row>
    <row r="71" spans="1:8" x14ac:dyDescent="0.25">
      <c r="A71" s="18" t="s">
        <v>93</v>
      </c>
      <c r="B71" s="18" t="s">
        <v>94</v>
      </c>
      <c r="C71" s="18"/>
      <c r="D71" s="18"/>
      <c r="E71" s="18"/>
      <c r="F71" s="18"/>
      <c r="G71" s="18"/>
      <c r="H71" s="20"/>
    </row>
    <row r="72" spans="1:8" x14ac:dyDescent="0.25">
      <c r="A72" s="18" t="s">
        <v>95</v>
      </c>
      <c r="B72" s="18" t="s">
        <v>48</v>
      </c>
      <c r="C72" s="18"/>
      <c r="D72" s="18"/>
      <c r="E72" s="18"/>
      <c r="F72" s="18"/>
      <c r="G72" s="18"/>
      <c r="H72" s="20"/>
    </row>
    <row r="73" spans="1:8" x14ac:dyDescent="0.25">
      <c r="A73" s="18" t="s">
        <v>96</v>
      </c>
      <c r="B73" s="18" t="s">
        <v>97</v>
      </c>
      <c r="C73" s="18"/>
      <c r="D73" s="18"/>
      <c r="E73" s="18"/>
      <c r="F73" s="18"/>
      <c r="G73" s="18"/>
      <c r="H73" s="20"/>
    </row>
    <row r="74" spans="1:8" x14ac:dyDescent="0.25">
      <c r="A74" s="18" t="s">
        <v>98</v>
      </c>
      <c r="B74" s="18" t="s">
        <v>52</v>
      </c>
      <c r="C74" s="18">
        <v>15</v>
      </c>
      <c r="D74" s="18" t="s">
        <v>40</v>
      </c>
      <c r="E74" s="19"/>
      <c r="F74" s="18" t="str">
        <f>IF(ISBLANK(E74),"", PRODUCT(C74,E74))</f>
        <v/>
      </c>
      <c r="G74" s="20"/>
      <c r="H74" s="18"/>
    </row>
    <row r="75" spans="1:8" x14ac:dyDescent="0.25">
      <c r="A75" s="18" t="s">
        <v>99</v>
      </c>
      <c r="B75" s="18" t="s">
        <v>58</v>
      </c>
      <c r="C75" s="18"/>
      <c r="D75" s="18"/>
      <c r="E75" s="18"/>
      <c r="F75" s="18"/>
      <c r="G75" s="18"/>
      <c r="H75" s="20"/>
    </row>
    <row r="76" spans="1:8" x14ac:dyDescent="0.25">
      <c r="A76" s="18" t="s">
        <v>100</v>
      </c>
      <c r="B76" s="18" t="s">
        <v>101</v>
      </c>
      <c r="C76" s="18"/>
      <c r="D76" s="18"/>
      <c r="E76" s="18"/>
      <c r="F76" s="18"/>
      <c r="G76" s="18"/>
      <c r="H76" s="20"/>
    </row>
    <row r="77" spans="1:8" x14ac:dyDescent="0.25">
      <c r="A77" s="18" t="s">
        <v>102</v>
      </c>
      <c r="B77" s="18" t="s">
        <v>103</v>
      </c>
      <c r="C77" s="18"/>
      <c r="D77" s="18"/>
      <c r="E77" s="18"/>
      <c r="F77" s="18"/>
      <c r="G77" s="18"/>
      <c r="H77" s="20"/>
    </row>
    <row r="78" spans="1:8" x14ac:dyDescent="0.25">
      <c r="A78" s="18" t="s">
        <v>104</v>
      </c>
      <c r="B78" s="18" t="s">
        <v>105</v>
      </c>
      <c r="C78" s="18">
        <v>12</v>
      </c>
      <c r="D78" s="18" t="s">
        <v>40</v>
      </c>
      <c r="E78" s="19"/>
      <c r="F78" s="18" t="str">
        <f>IF(ISBLANK(E78),"", PRODUCT(C78,E78))</f>
        <v/>
      </c>
      <c r="G78" s="20"/>
      <c r="H78" s="18"/>
    </row>
    <row r="79" spans="1:8" x14ac:dyDescent="0.25">
      <c r="A79" s="18" t="s">
        <v>106</v>
      </c>
      <c r="B79" s="18" t="s">
        <v>107</v>
      </c>
      <c r="C79" s="18"/>
      <c r="D79" s="18"/>
      <c r="E79" s="18"/>
      <c r="F79" s="18"/>
      <c r="G79" s="18"/>
      <c r="H79" s="20"/>
    </row>
    <row r="80" spans="1:8" x14ac:dyDescent="0.25">
      <c r="A80" s="18" t="s">
        <v>108</v>
      </c>
      <c r="B80" s="18" t="s">
        <v>109</v>
      </c>
      <c r="C80" s="18"/>
      <c r="D80" s="18"/>
      <c r="E80" s="18"/>
      <c r="F80" s="18"/>
      <c r="G80" s="18"/>
      <c r="H80" s="20"/>
    </row>
    <row r="81" spans="1:8" x14ac:dyDescent="0.25">
      <c r="A81" s="18" t="s">
        <v>110</v>
      </c>
      <c r="B81" s="18" t="s">
        <v>111</v>
      </c>
      <c r="C81" s="18">
        <v>9</v>
      </c>
      <c r="D81" s="18" t="s">
        <v>40</v>
      </c>
      <c r="E81" s="19"/>
      <c r="F81" s="18" t="str">
        <f>IF(ISBLANK(E81),"", PRODUCT(C81,E81))</f>
        <v/>
      </c>
      <c r="G81" s="20"/>
      <c r="H81" s="18"/>
    </row>
    <row r="82" spans="1:8" x14ac:dyDescent="0.25">
      <c r="A82" s="18" t="s">
        <v>112</v>
      </c>
      <c r="B82" s="18" t="s">
        <v>113</v>
      </c>
      <c r="C82" s="18"/>
      <c r="D82" s="18"/>
      <c r="E82" s="18"/>
      <c r="F82" s="18"/>
      <c r="G82" s="18"/>
      <c r="H82" s="20"/>
    </row>
    <row r="83" spans="1:8" x14ac:dyDescent="0.25">
      <c r="A83" s="18" t="s">
        <v>114</v>
      </c>
      <c r="B83" s="18" t="s">
        <v>115</v>
      </c>
      <c r="C83" s="18"/>
      <c r="D83" s="18"/>
      <c r="E83" s="18"/>
      <c r="F83" s="18"/>
      <c r="G83" s="18"/>
      <c r="H83" s="20"/>
    </row>
    <row r="84" spans="1:8" x14ac:dyDescent="0.25">
      <c r="A84" s="18" t="s">
        <v>116</v>
      </c>
      <c r="B84" s="18" t="s">
        <v>117</v>
      </c>
      <c r="C84" s="18"/>
      <c r="D84" s="18"/>
      <c r="E84" s="18"/>
      <c r="F84" s="18"/>
      <c r="G84" s="18"/>
      <c r="H84" s="20"/>
    </row>
    <row r="85" spans="1:8" x14ac:dyDescent="0.25">
      <c r="A85" s="18" t="s">
        <v>118</v>
      </c>
      <c r="B85" s="18" t="s">
        <v>119</v>
      </c>
      <c r="C85" s="18"/>
      <c r="D85" s="18"/>
      <c r="E85" s="18"/>
      <c r="F85" s="18"/>
      <c r="G85" s="18"/>
      <c r="H85" s="20"/>
    </row>
    <row r="86" spans="1:8" x14ac:dyDescent="0.25">
      <c r="A86" s="18" t="s">
        <v>120</v>
      </c>
      <c r="B86" s="18" t="s">
        <v>121</v>
      </c>
      <c r="C86" s="18"/>
      <c r="D86" s="18"/>
      <c r="E86" s="18"/>
      <c r="F86" s="18"/>
      <c r="G86" s="18"/>
      <c r="H86" s="20"/>
    </row>
    <row r="87" spans="1:8" ht="30" x14ac:dyDescent="0.25">
      <c r="A87" s="18" t="s">
        <v>122</v>
      </c>
      <c r="B87" s="71" t="s">
        <v>123</v>
      </c>
      <c r="C87" s="71"/>
      <c r="D87" s="18"/>
      <c r="E87" s="18"/>
      <c r="F87" s="18"/>
      <c r="G87" s="18"/>
      <c r="H87" s="20"/>
    </row>
    <row r="88" spans="1:8" x14ac:dyDescent="0.25">
      <c r="A88" s="18" t="s">
        <v>124</v>
      </c>
      <c r="B88" s="18" t="s">
        <v>125</v>
      </c>
      <c r="C88" s="18">
        <v>30</v>
      </c>
      <c r="D88" s="18" t="s">
        <v>40</v>
      </c>
      <c r="E88" s="19"/>
      <c r="F88" s="18" t="str">
        <f>IF(ISBLANK(E88),"", PRODUCT(C88,E88))</f>
        <v/>
      </c>
      <c r="G88" s="20"/>
      <c r="H88" s="18"/>
    </row>
    <row r="89" spans="1:8" x14ac:dyDescent="0.25">
      <c r="A89" s="18" t="s">
        <v>126</v>
      </c>
      <c r="B89" s="18" t="s">
        <v>127</v>
      </c>
      <c r="C89" s="18"/>
      <c r="D89" s="18"/>
      <c r="E89" s="18"/>
      <c r="F89" s="18"/>
      <c r="G89" s="18"/>
      <c r="H89" s="20"/>
    </row>
    <row r="90" spans="1:8" x14ac:dyDescent="0.25">
      <c r="A90" s="18" t="s">
        <v>128</v>
      </c>
      <c r="B90" s="18" t="s">
        <v>129</v>
      </c>
      <c r="C90" s="18"/>
      <c r="D90" s="18"/>
      <c r="E90" s="18"/>
      <c r="F90" s="18"/>
      <c r="G90" s="18"/>
      <c r="H90" s="20"/>
    </row>
    <row r="91" spans="1:8" x14ac:dyDescent="0.25">
      <c r="A91" s="18" t="s">
        <v>130</v>
      </c>
      <c r="B91" s="18" t="s">
        <v>131</v>
      </c>
      <c r="C91" s="18"/>
      <c r="D91" s="18"/>
      <c r="E91" s="18"/>
      <c r="F91" s="18"/>
      <c r="G91" s="18"/>
      <c r="H91" s="20"/>
    </row>
    <row r="92" spans="1:8" x14ac:dyDescent="0.25">
      <c r="A92" s="18" t="s">
        <v>132</v>
      </c>
      <c r="B92" s="18" t="s">
        <v>133</v>
      </c>
      <c r="C92" s="18"/>
      <c r="D92" s="18"/>
      <c r="E92" s="18"/>
      <c r="F92" s="18"/>
      <c r="G92" s="18"/>
      <c r="H92" s="20"/>
    </row>
    <row r="93" spans="1:8" x14ac:dyDescent="0.25">
      <c r="A93" s="18" t="s">
        <v>134</v>
      </c>
      <c r="B93" s="18" t="s">
        <v>135</v>
      </c>
      <c r="C93" s="18"/>
      <c r="D93" s="18"/>
      <c r="E93" s="18"/>
      <c r="F93" s="18"/>
      <c r="G93" s="18"/>
      <c r="H93" s="20"/>
    </row>
    <row r="94" spans="1:8" x14ac:dyDescent="0.25">
      <c r="A94" s="18" t="s">
        <v>136</v>
      </c>
      <c r="B94" s="18" t="s">
        <v>137</v>
      </c>
      <c r="C94" s="18"/>
      <c r="D94" s="18"/>
      <c r="E94" s="18"/>
      <c r="F94" s="18"/>
      <c r="G94" s="18"/>
      <c r="H94" s="20"/>
    </row>
    <row r="95" spans="1:8" x14ac:dyDescent="0.25">
      <c r="A95" s="18" t="s">
        <v>138</v>
      </c>
      <c r="B95" s="18" t="s">
        <v>139</v>
      </c>
      <c r="C95" s="18">
        <v>2</v>
      </c>
      <c r="D95" s="18" t="s">
        <v>40</v>
      </c>
      <c r="E95" s="19"/>
      <c r="F95" s="18" t="str">
        <f>IF(ISBLANK(E95),"", PRODUCT(C95,E95))</f>
        <v/>
      </c>
      <c r="G95" s="20"/>
      <c r="H95" s="18"/>
    </row>
    <row r="96" spans="1:8" x14ac:dyDescent="0.25">
      <c r="A96" s="18" t="s">
        <v>140</v>
      </c>
      <c r="B96" s="18" t="s">
        <v>141</v>
      </c>
      <c r="C96" s="18"/>
      <c r="D96" s="18"/>
      <c r="E96" s="18"/>
      <c r="F96" s="18"/>
      <c r="G96" s="18"/>
      <c r="H96" s="20"/>
    </row>
    <row r="97" spans="1:8" x14ac:dyDescent="0.25">
      <c r="A97" s="18" t="s">
        <v>142</v>
      </c>
      <c r="B97" s="18" t="s">
        <v>143</v>
      </c>
      <c r="C97" s="18"/>
      <c r="D97" s="18"/>
      <c r="E97" s="18"/>
      <c r="F97" s="18"/>
      <c r="G97" s="18"/>
      <c r="H97" s="20"/>
    </row>
    <row r="98" spans="1:8" x14ac:dyDescent="0.25">
      <c r="E98" s="17" t="s">
        <v>73</v>
      </c>
      <c r="F98" s="17" t="str">
        <f>IF((COUNT(C65:C97)&lt;&gt;COUNT(F65:F97)),"", ROUND(SUM(F65:F97),2))</f>
        <v/>
      </c>
      <c r="G98" s="15" t="str">
        <f>IF((COUNT(C65:C97)&lt;&gt;COUNT(F65:F97)),"Neužpildytos visų objektų kainos", "")</f>
        <v>Neužpildytos visų objektų kainos</v>
      </c>
    </row>
    <row r="99" spans="1:8" x14ac:dyDescent="0.25">
      <c r="C99" s="17" t="s">
        <v>74</v>
      </c>
      <c r="D99" s="20"/>
      <c r="E99" s="17" t="s">
        <v>75</v>
      </c>
      <c r="F99" s="17" t="str">
        <f>IF(OR(F98="",D99=""),"", ROUND(PRODUCT(D99,F98)/100,2))</f>
        <v/>
      </c>
      <c r="G99" s="15" t="str">
        <f>IF(D99="", "Nurodykite taikomą PVM dydį", "")</f>
        <v>Nurodykite taikomą PVM dydį</v>
      </c>
    </row>
    <row r="100" spans="1:8" x14ac:dyDescent="0.25">
      <c r="E100" s="17" t="s">
        <v>76</v>
      </c>
      <c r="F100" s="17">
        <f>IF(ISBLANK(F99), "", ROUND(SUM(F98:F99),2))</f>
        <v>0</v>
      </c>
    </row>
  </sheetData>
  <sheetProtection algorithmName="SHA-512" hashValue="qh1l0x47LpbYgU7o0he5yP42HPuRHYON9aABbPEMWKnFT5kmXAdufyYSURLr3qURq7XwQFCCLS/QWcT8f09Z4A==" saltValue="QQk8bX7SK37jMebKMxM+9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144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145</v>
      </c>
      <c r="B5" s="45"/>
      <c r="C5" s="43" t="s">
        <v>146</v>
      </c>
      <c r="D5" s="44"/>
      <c r="E5" s="45"/>
      <c r="F5" s="43" t="s">
        <v>147</v>
      </c>
      <c r="G5" s="44"/>
      <c r="H5" s="45"/>
      <c r="I5" s="43" t="s">
        <v>148</v>
      </c>
      <c r="J5" s="45"/>
      <c r="K5" s="9" t="s">
        <v>149</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150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29</v>
      </c>
      <c r="B19" s="45"/>
      <c r="C19" s="43" t="s">
        <v>146</v>
      </c>
      <c r="D19" s="44"/>
      <c r="E19" s="45"/>
      <c r="F19" s="43" t="s">
        <v>151</v>
      </c>
      <c r="G19" s="44"/>
      <c r="H19" s="45"/>
      <c r="I19" s="64" t="s">
        <v>148</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152</v>
      </c>
      <c r="B33" s="31"/>
      <c r="C33" s="31"/>
      <c r="D33" s="31"/>
      <c r="E33" s="31"/>
      <c r="F33" s="31"/>
      <c r="G33" s="31"/>
      <c r="H33" s="31"/>
      <c r="I33" s="31"/>
      <c r="J33" s="31"/>
    </row>
    <row r="34" spans="1:10" ht="15.95" customHeight="1" thickBot="1" x14ac:dyDescent="0.3"/>
    <row r="35" spans="1:10" ht="15.95" customHeight="1" x14ac:dyDescent="0.25">
      <c r="A35" s="8" t="s">
        <v>28</v>
      </c>
      <c r="B35" s="60" t="s">
        <v>153</v>
      </c>
      <c r="C35" s="44"/>
      <c r="D35" s="44"/>
      <c r="E35" s="44"/>
      <c r="F35" s="44"/>
      <c r="G35" s="45"/>
      <c r="H35" s="61" t="s">
        <v>154</v>
      </c>
      <c r="I35" s="44"/>
      <c r="J35" s="62"/>
    </row>
    <row r="36" spans="1:10" ht="48" customHeight="1" x14ac:dyDescent="0.25">
      <c r="A36" s="23" t="s">
        <v>155</v>
      </c>
      <c r="B36" s="52" t="s">
        <v>156</v>
      </c>
      <c r="C36" s="47"/>
      <c r="D36" s="47"/>
      <c r="E36" s="47"/>
      <c r="F36" s="47"/>
      <c r="G36" s="30"/>
      <c r="H36" s="55"/>
      <c r="I36" s="47"/>
      <c r="J36" s="49"/>
    </row>
    <row r="37" spans="1:10" ht="48" customHeight="1" x14ac:dyDescent="0.25">
      <c r="A37" s="23" t="s">
        <v>157</v>
      </c>
      <c r="B37" s="52" t="s">
        <v>158</v>
      </c>
      <c r="C37" s="47"/>
      <c r="D37" s="47"/>
      <c r="E37" s="47"/>
      <c r="F37" s="47"/>
      <c r="G37" s="30"/>
      <c r="H37" s="55"/>
      <c r="I37" s="47"/>
      <c r="J37" s="49"/>
    </row>
    <row r="38" spans="1:10" ht="48" customHeight="1" x14ac:dyDescent="0.25">
      <c r="A38" s="23" t="s">
        <v>159</v>
      </c>
      <c r="B38" s="52" t="s">
        <v>160</v>
      </c>
      <c r="C38" s="47"/>
      <c r="D38" s="47"/>
      <c r="E38" s="47"/>
      <c r="F38" s="47"/>
      <c r="G38" s="30"/>
      <c r="H38" s="55"/>
      <c r="I38" s="47"/>
      <c r="J38" s="49"/>
    </row>
    <row r="39" spans="1:10" ht="48" customHeight="1" x14ac:dyDescent="0.25">
      <c r="A39" s="23" t="s">
        <v>161</v>
      </c>
      <c r="B39" s="52" t="s">
        <v>162</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163</v>
      </c>
      <c r="B48" s="31"/>
      <c r="C48" s="31"/>
      <c r="D48" s="31"/>
      <c r="E48" s="31"/>
      <c r="F48" s="31"/>
      <c r="G48" s="31"/>
      <c r="H48" s="31"/>
      <c r="I48" s="31"/>
      <c r="J48" s="31"/>
    </row>
    <row r="51" spans="1:10" x14ac:dyDescent="0.25">
      <c r="A51" s="51" t="s">
        <v>164</v>
      </c>
      <c r="B51" s="31"/>
      <c r="C51" s="31"/>
      <c r="D51" s="31"/>
      <c r="E51" s="57"/>
      <c r="F51" s="31"/>
      <c r="G51" s="31"/>
      <c r="H51" s="31"/>
      <c r="I51" s="31"/>
      <c r="J51" s="31"/>
    </row>
    <row r="53" spans="1:10" x14ac:dyDescent="0.25">
      <c r="A53" s="51" t="s">
        <v>165</v>
      </c>
      <c r="B53" s="31"/>
      <c r="C53" s="31"/>
      <c r="D53" s="31"/>
      <c r="E53" s="57"/>
      <c r="F53" s="31"/>
      <c r="G53" s="31"/>
      <c r="H53" s="31"/>
      <c r="I53" s="31"/>
      <c r="J53" s="31"/>
    </row>
    <row r="100" spans="1:1" ht="15.75" x14ac:dyDescent="0.25">
      <c r="A100" t="s">
        <v>166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2026-01-30T07:51:08Z</dcterms:modified>
</cp:coreProperties>
</file>