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i_gliaudeliene_cpo_lt/Documents/Desktop/STIMULIATORIAI RPL ir kt._2026/"/>
    </mc:Choice>
  </mc:AlternateContent>
  <xr:revisionPtr revIDLastSave="129" documentId="11_2C7B86F630A3CDFE8A9EC363439AA58DFD6B95FA" xr6:coauthVersionLast="47" xr6:coauthVersionMax="47" xr10:uidLastSave="{6857ACBA-F14B-4713-9000-C8AB8E4DF524}"/>
  <bookViews>
    <workbookView xWindow="-120" yWindow="-120" windowWidth="29040" windowHeight="1572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2" i="1" l="1"/>
  <c r="F523" i="1"/>
  <c r="G541" i="1" s="1"/>
  <c r="G513" i="1"/>
  <c r="F489" i="1"/>
  <c r="G512" i="1" s="1"/>
  <c r="G479" i="1"/>
  <c r="F458" i="1"/>
  <c r="F478" i="1" s="1"/>
  <c r="F479" i="1" s="1"/>
  <c r="F480" i="1" s="1"/>
  <c r="G448" i="1"/>
  <c r="G447" i="1"/>
  <c r="F428" i="1"/>
  <c r="F447" i="1" s="1"/>
  <c r="F448" i="1" s="1"/>
  <c r="F449" i="1" s="1"/>
  <c r="G418" i="1"/>
  <c r="F415" i="1"/>
  <c r="G417" i="1" s="1"/>
  <c r="G405" i="1"/>
  <c r="G404" i="1"/>
  <c r="F402" i="1"/>
  <c r="F404" i="1" s="1"/>
  <c r="F405" i="1" s="1"/>
  <c r="F406" i="1" s="1"/>
  <c r="G392" i="1"/>
  <c r="F389" i="1"/>
  <c r="F391" i="1" s="1"/>
  <c r="F392" i="1" s="1"/>
  <c r="F393" i="1" s="1"/>
  <c r="G379" i="1"/>
  <c r="G378" i="1"/>
  <c r="F376" i="1"/>
  <c r="F378" i="1" s="1"/>
  <c r="F379" i="1" s="1"/>
  <c r="F380" i="1" s="1"/>
  <c r="G366" i="1"/>
  <c r="F363" i="1"/>
  <c r="G365" i="1" s="1"/>
  <c r="G353" i="1"/>
  <c r="G352" i="1"/>
  <c r="F350" i="1"/>
  <c r="F352" i="1" s="1"/>
  <c r="F353" i="1" s="1"/>
  <c r="F354" i="1" s="1"/>
  <c r="G340" i="1"/>
  <c r="G339" i="1"/>
  <c r="F337" i="1"/>
  <c r="F339" i="1" s="1"/>
  <c r="F340" i="1" s="1"/>
  <c r="F341" i="1" s="1"/>
  <c r="G327" i="1"/>
  <c r="G326" i="1"/>
  <c r="F321" i="1"/>
  <c r="F326" i="1" s="1"/>
  <c r="F327" i="1" s="1"/>
  <c r="F328" i="1" s="1"/>
  <c r="G311" i="1"/>
  <c r="F306" i="1"/>
  <c r="G310" i="1" s="1"/>
  <c r="G296" i="1"/>
  <c r="G295" i="1"/>
  <c r="F289" i="1"/>
  <c r="F295" i="1" s="1"/>
  <c r="F296" i="1" s="1"/>
  <c r="F297" i="1" s="1"/>
  <c r="G279" i="1"/>
  <c r="G278" i="1"/>
  <c r="F276" i="1"/>
  <c r="F278" i="1" s="1"/>
  <c r="F279" i="1" s="1"/>
  <c r="F280" i="1" s="1"/>
  <c r="G266" i="1"/>
  <c r="F261" i="1"/>
  <c r="G265" i="1" s="1"/>
  <c r="G251" i="1"/>
  <c r="F245" i="1"/>
  <c r="G250" i="1" s="1"/>
  <c r="G235" i="1"/>
  <c r="G234" i="1"/>
  <c r="F232" i="1"/>
  <c r="F234" i="1" s="1"/>
  <c r="F235" i="1" s="1"/>
  <c r="F236" i="1" s="1"/>
  <c r="G222" i="1"/>
  <c r="G221" i="1"/>
  <c r="F217" i="1"/>
  <c r="F221" i="1" s="1"/>
  <c r="F222" i="1" s="1"/>
  <c r="F223" i="1" s="1"/>
  <c r="G207" i="1"/>
  <c r="F203" i="1"/>
  <c r="G206" i="1" s="1"/>
  <c r="G193" i="1"/>
  <c r="F189" i="1"/>
  <c r="G192" i="1" s="1"/>
  <c r="G179" i="1"/>
  <c r="G178" i="1"/>
  <c r="F147" i="1"/>
  <c r="F178" i="1" s="1"/>
  <c r="F179" i="1" s="1"/>
  <c r="F180" i="1" s="1"/>
  <c r="G137" i="1"/>
  <c r="G136" i="1"/>
  <c r="F108" i="1"/>
  <c r="F136" i="1" s="1"/>
  <c r="F137" i="1" s="1"/>
  <c r="F138" i="1" s="1"/>
  <c r="G98" i="1"/>
  <c r="F73" i="1"/>
  <c r="G97" i="1" s="1"/>
  <c r="G63" i="1"/>
  <c r="F54" i="1"/>
  <c r="G62" i="1" s="1"/>
  <c r="G44" i="1"/>
  <c r="G43" i="1"/>
  <c r="F37" i="1"/>
  <c r="F43" i="1" s="1"/>
  <c r="F44" i="1" s="1"/>
  <c r="F45" i="1" s="1"/>
  <c r="G21" i="1"/>
  <c r="G391" i="1" l="1"/>
  <c r="G478" i="1"/>
  <c r="F97" i="1"/>
  <c r="F98" i="1" s="1"/>
  <c r="F99" i="1" s="1"/>
  <c r="F206" i="1"/>
  <c r="F207" i="1" s="1"/>
  <c r="F208" i="1" s="1"/>
  <c r="F265" i="1"/>
  <c r="F266" i="1" s="1"/>
  <c r="F267" i="1" s="1"/>
  <c r="F62" i="1"/>
  <c r="F63" i="1" s="1"/>
  <c r="F64" i="1" s="1"/>
  <c r="F192" i="1"/>
  <c r="F193" i="1" s="1"/>
  <c r="F194" i="1" s="1"/>
  <c r="F250" i="1"/>
  <c r="F251" i="1" s="1"/>
  <c r="F252" i="1" s="1"/>
  <c r="F310" i="1"/>
  <c r="F311" i="1" s="1"/>
  <c r="F312" i="1" s="1"/>
  <c r="F365" i="1"/>
  <c r="F366" i="1" s="1"/>
  <c r="F367" i="1" s="1"/>
  <c r="F417" i="1"/>
  <c r="F418" i="1" s="1"/>
  <c r="F419" i="1" s="1"/>
  <c r="F541" i="1"/>
  <c r="F542" i="1" s="1"/>
  <c r="F543" i="1" s="1"/>
  <c r="F512" i="1"/>
  <c r="F513" i="1" s="1"/>
  <c r="F514" i="1" s="1"/>
</calcChain>
</file>

<file path=xl/sharedStrings.xml><?xml version="1.0" encoding="utf-8"?>
<sst xmlns="http://schemas.openxmlformats.org/spreadsheetml/2006/main" count="1005" uniqueCount="592">
  <si>
    <t>PRIEMONĖS ELEKTROFIZIOLOGINĖMS OPERACIJOMS (STIMULIATORIAI IR KT.)</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</si>
  <si>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</si>
  <si>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</si>
  <si>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</si>
  <si>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</si>
  <si>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</si>
  <si>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</si>
  <si>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</si>
  <si>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</si>
  <si>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</si>
  <si>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</si>
  <si>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</si>
  <si>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</si>
  <si>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</si>
  <si>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</si>
  <si>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</si>
  <si>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</si>
  <si>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</si>
  <si>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</si>
  <si>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</si>
  <si>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ENDOKARDINIAI ELEKTRODAI LAIKINAJAI DS STIMULIACIJAI                                        </t>
  </si>
  <si>
    <t>Tiekėjo pasiūlymas:</t>
  </si>
  <si>
    <t>Nr.</t>
  </si>
  <si>
    <t>Pavadinimas</t>
  </si>
  <si>
    <t>Kiekis</t>
  </si>
  <si>
    <t>Mato vienetas</t>
  </si>
  <si>
    <t>Įkainis be PVM, Eur</t>
  </si>
  <si>
    <t>Suma be PVM, Eur</t>
  </si>
  <si>
    <t>Gamintojas, modelis, kodas</t>
  </si>
  <si>
    <t>1.</t>
  </si>
  <si>
    <t xml:space="preserve">Endokardiniai elektrodai laikinajai DS stimuliacijai                                        </t>
  </si>
  <si>
    <t>1.1.</t>
  </si>
  <si>
    <t>vnt.</t>
  </si>
  <si>
    <t>1.1.1.</t>
  </si>
  <si>
    <t>tinka įvesti per v. femoralis, v. subclavia ar v. jugularis</t>
  </si>
  <si>
    <t>1.1.2.</t>
  </si>
  <si>
    <t>diametro, ne didesnio nei 6F</t>
  </si>
  <si>
    <t>1.1.3.</t>
  </si>
  <si>
    <t>elektrodo galo kreivės - Josephson ir Damato modifikacijų</t>
  </si>
  <si>
    <t>1.1.4.</t>
  </si>
  <si>
    <t>du poliai elektrodo gale</t>
  </si>
  <si>
    <t>1.1.5.</t>
  </si>
  <si>
    <t>elektrodų darbiniai ilgiai (±25 cm) - 115 cm ir 125 cm</t>
  </si>
  <si>
    <t>Suma be PVM</t>
  </si>
  <si>
    <t>Taikomas PVM dydis (%)</t>
  </si>
  <si>
    <t>PVM suma</t>
  </si>
  <si>
    <t>Suma su PVM</t>
  </si>
  <si>
    <t>Dalies biudžetas su PVM: 4537,5 Eur</t>
  </si>
  <si>
    <t>2. DALIS</t>
  </si>
  <si>
    <t>HIDROFILINIS PLĖŠOMAS INTRODIUSERIS SU HEMOSTATINIU VOŽTUVU</t>
  </si>
  <si>
    <t>2.</t>
  </si>
  <si>
    <t>Hidrofilinis plėšomas introdiuseris su hemostatiniu vožtuvu</t>
  </si>
  <si>
    <t>2.1.</t>
  </si>
  <si>
    <t>2.1.1.</t>
  </si>
  <si>
    <t>Introdiuseris su hidrofiliniu padengimu (75 % distalinės dalies)</t>
  </si>
  <si>
    <t>2.1.2.</t>
  </si>
  <si>
    <t>Matavimai: 7 F–11 F; ilgis 13±1 cm; gido viela 0,038″ × 50±1 cm; adata 18 G</t>
  </si>
  <si>
    <t>2.1.3.</t>
  </si>
  <si>
    <t>Jėgos redukcija: įvedimo – 50 %, lūžio – 66 %. Vožtuvo sistema: Įvadas turi tvirtą integruotą vožtuvą, kuris padeda apsaugoti nuo oro embolijos ir kraujo netekimo</t>
  </si>
  <si>
    <t>2.1.4.</t>
  </si>
  <si>
    <t>Vožtuvas ir sukibimas: Užtikrina sandarumą, gerą suėmimą ir patogią manipulaciją</t>
  </si>
  <si>
    <t>2.1.5.</t>
  </si>
  <si>
    <t>Komplektacija: dilitatorius, gido viela, adata, švirkštas</t>
  </si>
  <si>
    <t>2.1.6.</t>
  </si>
  <si>
    <t>Perėjimas: sklandus, be aštrių kraštų. Sumažina kraujagyslių traumavimo riziką ir palengvina navigaciją sudėtinga anatomija</t>
  </si>
  <si>
    <t>2.1.7.</t>
  </si>
  <si>
    <t>Prietaisas pagamintas iš minkštos, biokompatibilios ir odai draugiškos medžiagos, užtikrinantį medicininį saugumą ir paciento komfortą</t>
  </si>
  <si>
    <t>Dalies biudžetas su PVM: 21780 Eur</t>
  </si>
  <si>
    <t>3. DALIS</t>
  </si>
  <si>
    <t>STIMULIATORIAI BIVENTRIKULINEI STIMULIACIJAI BE ELEKTRODŲ</t>
  </si>
  <si>
    <t>3.</t>
  </si>
  <si>
    <t>Stimuliatoriai biventrikulinei stimuliacijai be elektrodų</t>
  </si>
  <si>
    <t>3.1.</t>
  </si>
  <si>
    <t>3.1.1.</t>
  </si>
  <si>
    <t>Stimuliacijos dažnio adaptacija fiziniam krūviui</t>
  </si>
  <si>
    <t>3.1.2.</t>
  </si>
  <si>
    <t>Bipolė (IS-1) standarto jungtis kairiojo skilvelio elektrodui</t>
  </si>
  <si>
    <t>3.1.3.</t>
  </si>
  <si>
    <t>Skilvelių stimuliacijos amplitudė 0,5–7,0 V ar platesnėse ribose, žingsnis ne daugiau 0,5  V</t>
  </si>
  <si>
    <t>3.1.4.</t>
  </si>
  <si>
    <t xml:space="preserve">Prieširdžių stimuliacijos amplitudė 0,5–5,0 V ar platesnėse ribose, žingsnis 0,5 V </t>
  </si>
  <si>
    <t>3.1.5.</t>
  </si>
  <si>
    <t>Stimuliacijos monitoravimo galimybė (įvykių registratorius)</t>
  </si>
  <si>
    <t>3.1.6.</t>
  </si>
  <si>
    <t>Stimuliacijos režimo perjungimas („auto mode switch“)</t>
  </si>
  <si>
    <t>3.1.7.</t>
  </si>
  <si>
    <t>Atskirai programuojamas automatiškai perjungto stimuliacijos DDIR režimo („auto mode switching“) bazinis dažnis</t>
  </si>
  <si>
    <t>3.1.8.</t>
  </si>
  <si>
    <t>Masė mažesnė nei 25 g, tūris ≤ 15cm3</t>
  </si>
  <si>
    <t>3.1.9.</t>
  </si>
  <si>
    <t>Atskirai reguliuojami kairiojo skilvelio ir dešiniojo skilvelio stimuliacijos kanalų parametrai</t>
  </si>
  <si>
    <t>3.1.10.</t>
  </si>
  <si>
    <t>Įvykių registratorius, intrakardinės elektrogramos registravimo galimybė telemetrijos būdu, įvykių žymekliai</t>
  </si>
  <si>
    <t>3.1.11.</t>
  </si>
  <si>
    <t>VV užlaikymo programavimo galimybė: vienu metu, pirma DS, pirma KS</t>
  </si>
  <si>
    <t>3.1.12.</t>
  </si>
  <si>
    <t>Galimybė programuoti kairiojo skilvelio elektrodo stimuliacijos polių (distalinis, proksimalinis, kitos konfigūracijos)</t>
  </si>
  <si>
    <t>3.1.13.</t>
  </si>
  <si>
    <t>Biventrikulinės stimuliacijos % nustatymas</t>
  </si>
  <si>
    <t>3.1.14.</t>
  </si>
  <si>
    <t>Saugomų elektrogramų trukmė ≥ 14 min, epizodų trukmė ≥ 20 sekundžių, dauginės EKG, žymekliai, registruojami įvykiai: didelis prieširdžių ir skilvelių dažnis</t>
  </si>
  <si>
    <t>3.1.15.</t>
  </si>
  <si>
    <t>Stimuliacija ir jautrumas – vienpoliai arba bipoliai, programuojami nepriklausomai vienas nuo kito</t>
  </si>
  <si>
    <t>3.1.16.</t>
  </si>
  <si>
    <t>Automatinis varžos matavimas keičiant poliškumą</t>
  </si>
  <si>
    <t>3.1.17.</t>
  </si>
  <si>
    <t>Prietaiso darbo trukmė ≥7 metų (60 imp./min., 2,5 V, 0,4 ms, 500 Ω, 100% DDD-BiV stimuliacija, automatinė stimuliacijos amplitudes parinkimo ir kontrolės funkcija DP, DS, KS išjungta, saugomos EKG įjungta, 18 mėn. galiojimas iki implantacijos)</t>
  </si>
  <si>
    <t>3.1.18.</t>
  </si>
  <si>
    <t>Automatinis stimuliacijos impulso parinkimas ir reguliavimas skilveliuose su kiekvienu impulsu ir su 5 V atsargine stimuliacija</t>
  </si>
  <si>
    <t>3.1.19.</t>
  </si>
  <si>
    <t>Nuotolinio stebėjimo ir valdymo galimybė. Nuotolinis stebėjimas ir valdymas: pilnai automatinis, telemetrijos funkcija, tiek GSM, tiek WLAN ryšio galimybės</t>
  </si>
  <si>
    <t>3.1.20.</t>
  </si>
  <si>
    <t>Programuojami įspėjamieji signalai (ars oar vibracijos): prie ERI, skilvelių elektrodo varžos pokyčio, skilvelių stimuliacijos procento pokyčio, aukšto skilvelių ritmo dažnio</t>
  </si>
  <si>
    <t>3.1.21.</t>
  </si>
  <si>
    <t>Prieširdinių aritmijų diagnostika: pradžia, trukmė, skilvelių dažnis, histograma; Prieširdinių aritmijų įspėjamieji signalai</t>
  </si>
  <si>
    <t>3.1.22.</t>
  </si>
  <si>
    <t>Algoritmas AV ir VV intervalų optimizacijai</t>
  </si>
  <si>
    <t>3.1.23.</t>
  </si>
  <si>
    <t>Plaučių pabrinkimo diagnostika, remiantis stimuliacijos varžos matavimais</t>
  </si>
  <si>
    <t>Dalies biudžetas su PVM: 39930 Eur</t>
  </si>
  <si>
    <t>4. DALIS</t>
  </si>
  <si>
    <t>STIMULIATORIAI BIVENTRIKULINEI STIMULIACIJAI SU KAIRIOJO SKILVELIO STIMULIACIJA KELIUOSE TAŠKUOSE</t>
  </si>
  <si>
    <t>4.</t>
  </si>
  <si>
    <t>Stimuliatoriai biventrikulinei stimuliacijai su kairiojo skilvelio stimuliacija keliuose taškuose</t>
  </si>
  <si>
    <t>4.1.</t>
  </si>
  <si>
    <t>4.1.1.</t>
  </si>
  <si>
    <t>4.1.2.</t>
  </si>
  <si>
    <t xml:space="preserve">Skilvelių stimuliacijos amplitudė  0,5–7,0 V ar platesnėse ribose, keičiant 0,5 V ar mažesniu žingsniu </t>
  </si>
  <si>
    <t>4.1.3.</t>
  </si>
  <si>
    <t>Prieširdžių stimuliacijos amplitudė  0,5–5,0 V ar platesnėse ribose, keičiant 0,5 V ar mažesniu žingsniu</t>
  </si>
  <si>
    <t>4.1.4.</t>
  </si>
  <si>
    <t>4.1.5.</t>
  </si>
  <si>
    <t>4.1.6.</t>
  </si>
  <si>
    <t>Atskirai programuojamas automatiškai perjungto stimuliacijos DDIR režimo („auto mode switching“) bazinis dažnis;</t>
  </si>
  <si>
    <t>4.1.7.</t>
  </si>
  <si>
    <t>Masė mažesnė nei 30 g, tūris ≤ 15 cm3</t>
  </si>
  <si>
    <t>4.1.8.</t>
  </si>
  <si>
    <t>4.1.9.</t>
  </si>
  <si>
    <t>4.1.10.</t>
  </si>
  <si>
    <t>4.1.11.</t>
  </si>
  <si>
    <t>4.1.12.</t>
  </si>
  <si>
    <t>4.1.13.</t>
  </si>
  <si>
    <t>Saugomų elektrogramų trukmė ≥ 14min, epizodų trukmė ≥ 20 sekundžių, dauginės EKG, žymekliai, registruojami įvykiai: didelis prieširdžių ir skilvelių dažnis</t>
  </si>
  <si>
    <t>4.1.14.</t>
  </si>
  <si>
    <t>Stimuliacija ir jautrumas – vienpolis arba bipolis programuojami nepriklausomai vienas nuo kito</t>
  </si>
  <si>
    <t>4.1.15.</t>
  </si>
  <si>
    <t>Keičiant poliškumą, automatiškai matuojama varža</t>
  </si>
  <si>
    <t>4.1.16.</t>
  </si>
  <si>
    <t>Prietaiso darbo trukmė ≥ 7metų (60 imp./min., 2,5V, 0,4 ms, 500 Ω, 100% DDD-BiV stimuliacija, saugomos EKG funkcija įjungta, 18 mėn. Galiojimas iki implantacijos)</t>
  </si>
  <si>
    <t>4.1.17.</t>
  </si>
  <si>
    <t>Automatinis stimuliacijos amplitudes parinkimas ir reguliavimas DP ir abiejuose skilveliuose</t>
  </si>
  <si>
    <t>4.1.18.</t>
  </si>
  <si>
    <t>4.1.19.</t>
  </si>
  <si>
    <t>KS stimuliacija keliuose taškuose: stimuliavimas vienu metu arba su užlaikymu tarp KS impulse</t>
  </si>
  <si>
    <t>4.1.20.</t>
  </si>
  <si>
    <t>Nuotolinio stebėjimo ir valdymo galimybė. Nuotolinis stebėjimas ir valdymas: pilnai automatinis, telemetrijos funkcija, tiek GSM , tiek WLAN ryšio galimybės</t>
  </si>
  <si>
    <t>4.1.21.</t>
  </si>
  <si>
    <t>Programuojami įspėjamieji signalai (garso ar vibracijos): prie ERI, skilvelių elektrodo varžos pokyčio, skilvelių stimuliacijos procento pokyčio, aukšto skilvelių ritmo dažnio</t>
  </si>
  <si>
    <t>4.1.22.</t>
  </si>
  <si>
    <t>Prieširdinių aritmijų diagnostika: pradžia, trukmė, skilvelių dažnis, histograma. Prieširdinių aritmijų įspėjamieji signalai.</t>
  </si>
  <si>
    <t>4.1.23.</t>
  </si>
  <si>
    <t>Algoritmas AV ir VV intervale optimizacijai</t>
  </si>
  <si>
    <t>4.1.24.</t>
  </si>
  <si>
    <t>Plaučių edemos diagnostika, remiantis varžos matavimais</t>
  </si>
  <si>
    <t>4.1.25.</t>
  </si>
  <si>
    <t>Keturpolė stimuliacijos technologija</t>
  </si>
  <si>
    <t>4.1.26.</t>
  </si>
  <si>
    <t>Galimybė atlikti viso kūno 1,5T magnetinio rezonanso tyrimus (taip pat krūtinės ląstos ir širdies srityse).</t>
  </si>
  <si>
    <t>4.1.27.</t>
  </si>
  <si>
    <t>Dalies biudžetas su PVM: 98010 Eur</t>
  </si>
  <si>
    <t>5. DALIS</t>
  </si>
  <si>
    <t>IMPLANTUOJAMAS BIVENTRIKULINIS KARDIOVERTERIS DEFIBRILIATORIUS SU BIPOLIAIS KAIRIOJO SKILVELIO ELEKTRODAIS</t>
  </si>
  <si>
    <t>5.</t>
  </si>
  <si>
    <t>Implantuojamas biventrikulinis kardioverteris defibriliatorius su bipoliais kairiojo skilvelio elektrodais</t>
  </si>
  <si>
    <t>5.1.</t>
  </si>
  <si>
    <t>5.1.1.</t>
  </si>
  <si>
    <t>Masė ≤ 80g, tūris ≤ 40cm3</t>
  </si>
  <si>
    <t>5.1.2.</t>
  </si>
  <si>
    <t>Detekcijos kriterijai: dažnio, dažnio stabilumo, staigios pradžios, pradžios (prieširdžių ar skilvelių) nustatymo, prieširdžių- skilvelių santykių</t>
  </si>
  <si>
    <t>5.1.3.</t>
  </si>
  <si>
    <t>Sugebėjimas skirti QRS kompleksų morfologiją</t>
  </si>
  <si>
    <t>5.1.4.</t>
  </si>
  <si>
    <t>Galimybė programuoti 3 skirtingas terapijos zonas (tachikardija 1, tachikardija 2, virpėjimas)</t>
  </si>
  <si>
    <t>5.1.5.</t>
  </si>
  <si>
    <t>Antitachikardinės stimuliacijos funkcija: galimybė programuoti Burst, Ramp, Scan funkcijas</t>
  </si>
  <si>
    <t>5.1.6.</t>
  </si>
  <si>
    <t>ATP terapija virpėjimo zonoje defibriliuojančio impulse įkrovos metu</t>
  </si>
  <si>
    <t>5.1.7.</t>
  </si>
  <si>
    <t>ATP terapija virpėjimo zonoje prieš defibriliuojančio impulso įkrovą</t>
  </si>
  <si>
    <t>5.1.8.</t>
  </si>
  <si>
    <t>Maksimali defibriliuojančio impulso energija ≥ 40 J</t>
  </si>
  <si>
    <t>5.1.9.</t>
  </si>
  <si>
    <t>Defibriliuojančio impulso forma – bifazinė, su galimybe programuoti fazių trukmes, impulso formą</t>
  </si>
  <si>
    <t>5.1.10.</t>
  </si>
  <si>
    <t>Antibradikardinė stimuliacija – DDD(R) režimas</t>
  </si>
  <si>
    <t>5.1.11.</t>
  </si>
  <si>
    <t>Realaus laiko elektrogramos registravimas, įvykių žymekliai</t>
  </si>
  <si>
    <t>5.1.12.</t>
  </si>
  <si>
    <t>Intrakardinės elektrogramos registravimo galimybė telemetrijos būdu, įvykių žymekliai</t>
  </si>
  <si>
    <t>5.1.13.</t>
  </si>
  <si>
    <t>Įkrovos trukmė iki maks. defibriliuojančio impulso energijos iškrovos ≤ 8 sekundės</t>
  </si>
  <si>
    <t>5.1.14.</t>
  </si>
  <si>
    <t>5.1.15.</t>
  </si>
  <si>
    <t>Saugomų elektrogramų trukmė ≥ 40 min, dauginės EKG, žymekliai, registruojami įvykiai, įvykių prioretizacijos galimybė.</t>
  </si>
  <si>
    <t>5.1.16.</t>
  </si>
  <si>
    <t>Paciento perspėjimas apie problemą sistemoje (elektrodo lūžimas, baterijos išsekimas ir kt.) garsiniu signalu arba vibracija.</t>
  </si>
  <si>
    <t>5.1.17.</t>
  </si>
  <si>
    <t>Automatinis stimuliacijos amplitudės parinkimas ir reguliavimas prieširdyje ir abiejuose skilveliuose.</t>
  </si>
  <si>
    <t>5.1.18.</t>
  </si>
  <si>
    <t>Galima automatinė adaptacinė jautrumo kontrolė prieširdžiuose ir skilveliuose, suteikianti optimalią stimuliaciją.</t>
  </si>
  <si>
    <t>5.1.19.</t>
  </si>
  <si>
    <t>Atskirai reguliuojami kairio skilvelio ir dešinio skilvelio stimuliacijos kanalų parametrai.</t>
  </si>
  <si>
    <t>5.1.20.</t>
  </si>
  <si>
    <t>Algoritmas AV ir VV intervalų optimizacijai.</t>
  </si>
  <si>
    <t>5.1.21.</t>
  </si>
  <si>
    <t>VV užlaikymo programavimo galimybė: vienu metu, pirma DS, pirma KS.</t>
  </si>
  <si>
    <t>5.1.22.</t>
  </si>
  <si>
    <t>Biventrikulinės stimuliacijos % nustatymas.</t>
  </si>
  <si>
    <t>5.1.23.</t>
  </si>
  <si>
    <t>Stimuliacija ir jautrumas – vienpoliai arba bipoliai, programuojami nepriklausomai vienas nuo kito.</t>
  </si>
  <si>
    <t>5.1.24.</t>
  </si>
  <si>
    <t>Automatinis varžos matavimas keičiant poliškumą.</t>
  </si>
  <si>
    <t>5.1.25.</t>
  </si>
  <si>
    <t>Prietaiso darbo trukmė ≥ 7 metų (60 imp./min., 2,5 V, 0,4 ms, 500 Ω, 100% DDD-BiV stimuliacija, automatinė stimuliacijos amplitudės parinkimo ir kontrolės funkcija DP, DS, KS išjungta, saugomos EKG įjungta).</t>
  </si>
  <si>
    <t>5.1.26.</t>
  </si>
  <si>
    <t>Prieširdinių aritmijų diagnostika: pradžia, trukmė, skilvelių dažnis, histograma; Prieširdinių aritmijų įspėjamieji signalai.</t>
  </si>
  <si>
    <t>5.1.27.</t>
  </si>
  <si>
    <t xml:space="preserve">Plaučių pabrinkimo diagnostika, remiantis stimuliacijos varžos matavimais. </t>
  </si>
  <si>
    <t>5.1.28.</t>
  </si>
  <si>
    <t xml:space="preserve">Programuojami įspėjamieji signalai (garso ar vibracijos): prie ERI, skilvelių elektrodo varžos pokyčio, skilvelių stimuliacijos procento pokyčio, aukšto skilvelių ritmo dažnio. </t>
  </si>
  <si>
    <t>5.1.29.</t>
  </si>
  <si>
    <t>Galimybė atlikti viso kūno 1,5T magnetinio rezonanso tyrimus (nebūtinai krūtinės ląstos ir širdies srityse).</t>
  </si>
  <si>
    <t>5.1.30.</t>
  </si>
  <si>
    <t>Dalies biudžetas su PVM: 105270 Eur</t>
  </si>
  <si>
    <t>6. DALIS</t>
  </si>
  <si>
    <t>ANGIOGRAFINIS KATETERIS SU BALIONU</t>
  </si>
  <si>
    <t>6.</t>
  </si>
  <si>
    <t>Angiografinis kateteris su balionu</t>
  </si>
  <si>
    <t>6.1.</t>
  </si>
  <si>
    <t>6.1.1.</t>
  </si>
  <si>
    <t xml:space="preserve">Su anga distaliau baliono – koronarinio sinuso obturacijai retrogradinio kontrastavimo metu. </t>
  </si>
  <si>
    <t>6.1.2.</t>
  </si>
  <si>
    <t>Ilgis 110–120 cm, diametras ne daugiau 6F</t>
  </si>
  <si>
    <t>Dalies biudžetas su PVM: 19965 Eur</t>
  </si>
  <si>
    <t>7. DALIS</t>
  </si>
  <si>
    <t>INTRODIUSERIS KORONARINIO SINUSO KANIULIAVIMUI</t>
  </si>
  <si>
    <t>7.</t>
  </si>
  <si>
    <t>Introdiuseris koronarinio sinuso kaniuliavimui</t>
  </si>
  <si>
    <t>7.1.</t>
  </si>
  <si>
    <t>7.1.1.</t>
  </si>
  <si>
    <t>Įvairios formos (lenkimai) – bent 90, 115, 135 laipsnio kampo lenkimai, įvairūs ilgiai</t>
  </si>
  <si>
    <t>7.1.2.</t>
  </si>
  <si>
    <t>plėšomas</t>
  </si>
  <si>
    <t>Dalies biudžetas su PVM: 10890 Eur</t>
  </si>
  <si>
    <t>8. DALIS</t>
  </si>
  <si>
    <t>8.</t>
  </si>
  <si>
    <t>8.1.</t>
  </si>
  <si>
    <t>8.1.1.</t>
  </si>
  <si>
    <t>Įvairios formos (lenkimo) – bent 90, 115, 135 laipsnio kampo lenkimai, įvairūs ilgiai</t>
  </si>
  <si>
    <t>8.1.2.</t>
  </si>
  <si>
    <t>pjaustomas</t>
  </si>
  <si>
    <t>8.1.3.</t>
  </si>
  <si>
    <t>komplekte su peiliuku</t>
  </si>
  <si>
    <t>9. DALIS</t>
  </si>
  <si>
    <t>PEILIUKAS (“SLITTER”) INTRODIUSERIUI PJAUTI</t>
  </si>
  <si>
    <t>9.</t>
  </si>
  <si>
    <t>Peiliukas (“slitter”) introdiuseriui pjauti</t>
  </si>
  <si>
    <t>9.1.</t>
  </si>
  <si>
    <t>9.1.1.</t>
  </si>
  <si>
    <t>Peiliukas, turi tikti pjaustomo introdiuserio, koronarinio sinuso kaniuliavimui, pjovimui</t>
  </si>
  <si>
    <t>Dalies biudžetas su PVM: 5445 Eur</t>
  </si>
  <si>
    <t>10. DALIS</t>
  </si>
  <si>
    <t>INTRODIUSERIS TARPSKILVELINĖS PERTVAROS STIMULIACIJOS ELEKTRODUI ĮVESTI</t>
  </si>
  <si>
    <t>10.</t>
  </si>
  <si>
    <t>Introdiuseris tarpskilvelinės pertvaros stimuliacijos elektrodui įvesti</t>
  </si>
  <si>
    <t>10.1.</t>
  </si>
  <si>
    <t>10.1.1.</t>
  </si>
  <si>
    <t>8-10 F diametro, 40-45 cm darbinio ilgio</t>
  </si>
  <si>
    <t>10.1.2.</t>
  </si>
  <si>
    <t>Distalinė dalis-3D kreivė (120° linkis ir gale antras 90° linkis)</t>
  </si>
  <si>
    <t>10.1.3.</t>
  </si>
  <si>
    <t>58cm, 65cm ir 85cm ilgio elektrodams implantuoti</t>
  </si>
  <si>
    <t>10.1.4.</t>
  </si>
  <si>
    <t>Elektrodo spiralės fiksavimo užraktas, skirtas fiksuoti elektrodo spiralei tvirtinant pertvaroje</t>
  </si>
  <si>
    <t>Dalies biudžetas su PVM: 32670 Eur</t>
  </si>
  <si>
    <t>11. DALIS</t>
  </si>
  <si>
    <t>ENDOKARDINIS STIMULIACIJOS ELEKTRODAS</t>
  </si>
  <si>
    <t>11.</t>
  </si>
  <si>
    <t>Endokardinis stimuliacijos elektrodas</t>
  </si>
  <si>
    <t>11.1.</t>
  </si>
  <si>
    <t>11.1.1.</t>
  </si>
  <si>
    <t xml:space="preserve">Ilgis 46-100 cm, diametras ≤6F, išskiriantis gliukokortikoidus, aktyvios fiksacijos. </t>
  </si>
  <si>
    <t>11.1.2.</t>
  </si>
  <si>
    <t>Elektrodas įvedamas per ne didesnį nei 6F introdiuserį</t>
  </si>
  <si>
    <t>11.1.3.</t>
  </si>
  <si>
    <t>Elektrodai sertifikuoti atlikti 1,5T ir 3T magnetinio rezonanso tyrimus</t>
  </si>
  <si>
    <t>12. DALIS</t>
  </si>
  <si>
    <t>ENDOKARDINIS STIMULIACIJOS PRIEŠIRDINIS ELEKTRODAS</t>
  </si>
  <si>
    <t>12.</t>
  </si>
  <si>
    <t>Endokardinis stimuliacijos prieširdinis elektrodas</t>
  </si>
  <si>
    <t>12.1.</t>
  </si>
  <si>
    <t>12.1.1.</t>
  </si>
  <si>
    <t>Ilgis 40–60 cm, diametras ne daugiau 6F, išskiriantis gliukokortikoidus, aktyvios fiksacijos, sumažintas atstumas (&lt;2 mm) tarp kontaktų</t>
  </si>
  <si>
    <t>Dalies biudžetas su PVM: 137940 Eur</t>
  </si>
  <si>
    <t>13. DALIS</t>
  </si>
  <si>
    <t>13.</t>
  </si>
  <si>
    <t>13.1.</t>
  </si>
  <si>
    <t>13.1.1.</t>
  </si>
  <si>
    <t>Ilgis 46-100 cm, diametras ≤6F, išskiriantis gliukokortikoidus, aktyvios fiksacijos</t>
  </si>
  <si>
    <t>13.1.2.</t>
  </si>
  <si>
    <t>13.1.3.</t>
  </si>
  <si>
    <t>13.1.4.</t>
  </si>
  <si>
    <t>Sertifikuotas širdies pertvaros stimuliacijai</t>
  </si>
  <si>
    <t>13.1.5.</t>
  </si>
  <si>
    <t>Elektrodas valdomas stiletu</t>
  </si>
  <si>
    <t>14. DALIS</t>
  </si>
  <si>
    <t>ENDOKARDINIS DEFIBRILIACIJOS ELEKTRODAS, SKILVELINIS</t>
  </si>
  <si>
    <t>14.</t>
  </si>
  <si>
    <t>Endokardinis defibriliacijos elektrodas, skilvelinis</t>
  </si>
  <si>
    <t>14.1.</t>
  </si>
  <si>
    <t>14.1.1.</t>
  </si>
  <si>
    <t>Aktyvios fiksacijos 52-65cm ilgio, išskiriantys gliukokortikoidus, su viena arba dviem aukštos įtampos spiralėmis</t>
  </si>
  <si>
    <t>14.1.2.</t>
  </si>
  <si>
    <t>introdiuserio diametras ≤7F</t>
  </si>
  <si>
    <t>14.1.3.</t>
  </si>
  <si>
    <t>sertifikuoti atlikti magneto rezonanso tyrimus</t>
  </si>
  <si>
    <t>Dalies biudžetas su PVM: 90750 Eur</t>
  </si>
  <si>
    <t>15. DALIS</t>
  </si>
  <si>
    <t>KAIRIOJO SKILVELIO STIMULIACIJOS ENDOKARDINIS ELEKTRODAS KETURPOLIS</t>
  </si>
  <si>
    <t>15.</t>
  </si>
  <si>
    <t>Kairiojo skilvelio stimuliacijos endokardinis elektrodas keturpolis</t>
  </si>
  <si>
    <t>15.1.</t>
  </si>
  <si>
    <t>15.1.1.</t>
  </si>
  <si>
    <t xml:space="preserve">Ilgis 75-90cm ±3cm, diametras ≤5F, atstumas tarp polių &gt;10mm. </t>
  </si>
  <si>
    <t>15.1.2.</t>
  </si>
  <si>
    <t xml:space="preserve">Elektrodo distalinė dalis turi linkius, padedančius fiksuoti elektrodą vaininkinio ančio šaknelėse. </t>
  </si>
  <si>
    <t>15.1.3.</t>
  </si>
  <si>
    <t xml:space="preserve">Linkiai yra „S“ ir „L“ formos, nekreipiantys elektrodo į vieną pusę. </t>
  </si>
  <si>
    <t>15.1.4.</t>
  </si>
  <si>
    <t>Elektrodai sertifikuoti atlikti 1,5T magnetinio rezonanso tyrimus.</t>
  </si>
  <si>
    <t>Dalies biudžetas su PVM: 49005 Eur</t>
  </si>
  <si>
    <t>16. DALIS</t>
  </si>
  <si>
    <t>AKLĖ IS-1 STANDARTO</t>
  </si>
  <si>
    <t>16.</t>
  </si>
  <si>
    <t>Aklė IS-1 standarto</t>
  </si>
  <si>
    <t>16.1.</t>
  </si>
  <si>
    <t>16.1.1.</t>
  </si>
  <si>
    <t>Kištukas IS-1kontakto kanalo užkimšimui ir izoliavimui</t>
  </si>
  <si>
    <t>Dalies biudžetas su PVM: 3630 Eur</t>
  </si>
  <si>
    <t>17. DALIS</t>
  </si>
  <si>
    <t>17.</t>
  </si>
  <si>
    <t>17.1.</t>
  </si>
  <si>
    <t>17.1.1.</t>
  </si>
  <si>
    <t>Kištukas IS-1kontakto kanalo užkimšimui ir izoliavimui, keturpolis</t>
  </si>
  <si>
    <t>18. DALIS</t>
  </si>
  <si>
    <t>AKLĖ DF-1 STANDARTO</t>
  </si>
  <si>
    <t>18.</t>
  </si>
  <si>
    <t>Aklė DF-1 standarto</t>
  </si>
  <si>
    <t>18.1.</t>
  </si>
  <si>
    <t>18.1.1.</t>
  </si>
  <si>
    <t>Kištukas DF-1 kontakto kanalo užkimšimui ir izoliavimui</t>
  </si>
  <si>
    <t>19. DALIS</t>
  </si>
  <si>
    <t>MINKŠTA ĮMAUTĖ (AKLĖ) ELEKTRODO SPIRALEI IZOLIUOTI</t>
  </si>
  <si>
    <t>19.</t>
  </si>
  <si>
    <t>Minkšta įmautė (aklė) elektrodo spiralei izoliuoti</t>
  </si>
  <si>
    <t>19.1.</t>
  </si>
  <si>
    <t>19.1.1.</t>
  </si>
  <si>
    <t>1,5−3 mm diametro elektrodui</t>
  </si>
  <si>
    <t>20. DALIS</t>
  </si>
  <si>
    <t>ATSUKTUVAS</t>
  </si>
  <si>
    <t>20.</t>
  </si>
  <si>
    <t>Atsuktuvas</t>
  </si>
  <si>
    <t>20.1.</t>
  </si>
  <si>
    <t>20.1.1.</t>
  </si>
  <si>
    <t>Sterilus atsuktuvas IS-1 ar DF-1 lizdo varžtui</t>
  </si>
  <si>
    <t>21. DALIS</t>
  </si>
  <si>
    <t>SILIKONINIAI KLIJAI</t>
  </si>
  <si>
    <t>21.</t>
  </si>
  <si>
    <t>Silikoniniai klijai</t>
  </si>
  <si>
    <t>21.1.</t>
  </si>
  <si>
    <t>21.1.1.</t>
  </si>
  <si>
    <t>Sterilūs silikoniniai klijai tūtelėje</t>
  </si>
  <si>
    <t>Dalies biudžetas su PVM: 1815 Eur</t>
  </si>
  <si>
    <t>22. DALIS</t>
  </si>
  <si>
    <t>VIENKARTINIS STERILUS LAIDAS PRAILGINTUVAS MATAVIMAMS STIMULIATORIAUS IMPLANTAVIMO OPERACIJOS METU</t>
  </si>
  <si>
    <t>22.</t>
  </si>
  <si>
    <t>Vienkartinis sterilus laidas prailgintuvas matavimams stimuliatoriaus implantavimo operacijos metu</t>
  </si>
  <si>
    <t>22.1.</t>
  </si>
  <si>
    <t>22.1.1.</t>
  </si>
  <si>
    <t>Laido ilgis 2,5-4,0 m, sudarytas iš dviejų izoliuotų gijų,  piršteliai, tinkami pajungti į elektrofiziologinių signalo registravimo sistemą, viename gale, gnybtai kitame gale</t>
  </si>
  <si>
    <t>Dalies biudžetas su PVM: 4356 Eur</t>
  </si>
  <si>
    <t>23. DALIS</t>
  </si>
  <si>
    <t>VIENKAMERINIS ŠIRDIES STIMULIATORIUS SU STIMULIACIJOS DAŽNIO KEITIMU PAGAL AUTONOMINĖS NERVŲ SISTEMOS TONUSĄ</t>
  </si>
  <si>
    <t>23.</t>
  </si>
  <si>
    <t>Vienkamerinis širdies stimuliatorius su stimuliacijos dažnio keitimu pagal autonominės nervų sistemos tonusą</t>
  </si>
  <si>
    <t>23.1.</t>
  </si>
  <si>
    <t>23.1.1.</t>
  </si>
  <si>
    <t>Vienkamerinis, programuojamas;</t>
  </si>
  <si>
    <t>23.1.2.</t>
  </si>
  <si>
    <t xml:space="preserve">VVIR/AAIR stimuliavimo režimai; </t>
  </si>
  <si>
    <t>23.1.3.</t>
  </si>
  <si>
    <t xml:space="preserve">Prieširdžių ir skilvelių stimuliacijos dažnio adaptacija - būtina; </t>
  </si>
  <si>
    <t>23.1.4.</t>
  </si>
  <si>
    <t xml:space="preserve">Stimuliacijos dažnio keitimas pagal autonominės nervų sistemos tonusą - būtinas. </t>
  </si>
  <si>
    <t>23.1.5.</t>
  </si>
  <si>
    <t xml:space="preserve">Svoris - ne didesnis kaip 25 g; </t>
  </si>
  <si>
    <t>23.1.6.</t>
  </si>
  <si>
    <t xml:space="preserve">Maks. impulso amplitudė - ne mažiau 7,5 V; </t>
  </si>
  <si>
    <t>23.1.7.</t>
  </si>
  <si>
    <t xml:space="preserve">Maks. impulso trukmė - ne mažiau 1,5 ms; </t>
  </si>
  <si>
    <t>23.1.8.</t>
  </si>
  <si>
    <t xml:space="preserve">Keičiamas stimuliuojančio impulso poliškumas (monopolinis ar bipolinis) – būtina; </t>
  </si>
  <si>
    <t>23.1.9.</t>
  </si>
  <si>
    <t xml:space="preserve">Darbo trukmė, stimuliuojant 100 proc. 60 k./min. dažniu 2,5V; 0,4 ms - ne mažiau 10 metų; </t>
  </si>
  <si>
    <t>23.1.10.</t>
  </si>
  <si>
    <t xml:space="preserve">Jautrumas vidiniam signalui skilveliuose – 0,5 mV. </t>
  </si>
  <si>
    <t>23.1.11.</t>
  </si>
  <si>
    <t xml:space="preserve">Intrakardinės elektrogramos registracijos galimybė realiame laike – būtina; </t>
  </si>
  <si>
    <t>23.1.12.</t>
  </si>
  <si>
    <t xml:space="preserve">Stimuliatoriaus veiklos kanalo (“marker channel”) registracija programavimo metu realiame laike – būtina; </t>
  </si>
  <si>
    <t>23.1.13.</t>
  </si>
  <si>
    <t xml:space="preserve">Suminė širdies susitraukimų dažnio histograma – būtina; </t>
  </si>
  <si>
    <t>23.1.14.</t>
  </si>
  <si>
    <t xml:space="preserve">Stimuliacijos ir nuosavos širdies veiklos suminis registravimas (įvykių registratorius) – būtinas; </t>
  </si>
  <si>
    <t>23.1.15.</t>
  </si>
  <si>
    <t xml:space="preserve">Prieširdžių ir skilvelių didelio dažnio veiklos epizodų registracija – būtina; </t>
  </si>
  <si>
    <t>23.1.16.</t>
  </si>
  <si>
    <t xml:space="preserve">Stimuliatoriaus galimybė mažiausiai vieną kartą per parą perduoti stimuliacijos parametrus nuotoliniu būdu į gydymo įstaigą, naudojant portatyvinį siųstuvą (siųstuvas į komplektą neįeina) – būtina. </t>
  </si>
  <si>
    <t>23.1.17.</t>
  </si>
  <si>
    <t xml:space="preserve">Stimuliatorius ir elektrodas turi būti pritaikyti atlikti viso kūno magnetinio rezonanso tyrimą iki 1,5 Teslos stiprumo SAR ≤2W/kg magnetiniu lauku. </t>
  </si>
  <si>
    <t>23.1.18.</t>
  </si>
  <si>
    <t>Komplekte su elektrokardiostimuliatoriumi pateikiamas vienas endokardinis elektrodas. Elektrodas turi būti bipolinis, išskiriantis gliukokortikoidus, pakankamai mažo skersmens, kad būtų galima įvesti, naudojant 7 F vidinio skersmens įvediklį. Pateikiamas pasirinktinai (priklausomai nuo PIRKĖJO poreikių sutarties vykdymo metu) aktyvios arba pasyvios fiksacijos, 45±3 cm, 50±3 cm arba 60±3 cm ilgio elektrodas</t>
  </si>
  <si>
    <t>Dalies biudžetas su PVM: 61710 Eur</t>
  </si>
  <si>
    <t>24. DALIS</t>
  </si>
  <si>
    <t>DVIKAMERINIS ŠIRDIES STIMULIATORIUS SU STIMULIACIJOS DAŽNIO KEITIMU PAGAL AUTONOMINĖS NERVŲ SISTEMOS TONUSĄ</t>
  </si>
  <si>
    <t>24.</t>
  </si>
  <si>
    <t>Dvikamerinis širdies stimuliatorius su stimuliacijos dažnio keitimu pagal autonominės nervų sistemos tonusą</t>
  </si>
  <si>
    <t>24.1.</t>
  </si>
  <si>
    <t>24.1.1.</t>
  </si>
  <si>
    <t xml:space="preserve">Dvikamerinis, programuojamas; </t>
  </si>
  <si>
    <t>24.1.2.</t>
  </si>
  <si>
    <t xml:space="preserve">DDDR ir paprastesni stimuliavimo režimai; </t>
  </si>
  <si>
    <t>24.1.3.</t>
  </si>
  <si>
    <t>24.1.4.</t>
  </si>
  <si>
    <t>Stimuliacijos dažnio adaptacija fiziniam krūviui - būtina;</t>
  </si>
  <si>
    <t>24.1.5.</t>
  </si>
  <si>
    <t>24.1.6.</t>
  </si>
  <si>
    <t xml:space="preserve">Maks. impulso amplitudė ne mažiau 7,5 V; </t>
  </si>
  <si>
    <t>24.1.7.</t>
  </si>
  <si>
    <t>24.1.8.</t>
  </si>
  <si>
    <t>24.1.9.</t>
  </si>
  <si>
    <t xml:space="preserve">Darbo trukmė, stimuliuojant skilvelius 100 proc. 60 k./min. dažniu 2,5V; 0,4 ms - ne mažiau 9 metų; </t>
  </si>
  <si>
    <t>24.1.10.</t>
  </si>
  <si>
    <t xml:space="preserve">Jautrumas vidiniam signalui prieširdžiuose – 0,25 mV; </t>
  </si>
  <si>
    <t>24.1.11.</t>
  </si>
  <si>
    <t xml:space="preserve">Jautrumas vidiniam signalui skilveliuose – 0,5 mV; </t>
  </si>
  <si>
    <t>24.1.12.</t>
  </si>
  <si>
    <t xml:space="preserve">Intrakardinės elektrogramos registracijos galimybė realiame laike būtina; </t>
  </si>
  <si>
    <t>24.1.13.</t>
  </si>
  <si>
    <t xml:space="preserve">Stimuliatoriaus veiklos kanalo (“marker channel”) registracija programavimo metu realiame laike– būtina; </t>
  </si>
  <si>
    <t>24.1.14.</t>
  </si>
  <si>
    <t xml:space="preserve">Suminė širdies susitraukimų dažnio histograma - būtina 80 12; </t>
  </si>
  <si>
    <t>24.1.15.</t>
  </si>
  <si>
    <t>24.1.16.</t>
  </si>
  <si>
    <t>24.1.17.</t>
  </si>
  <si>
    <t xml:space="preserve">Automatinis stimuliacijos režimo perjungimas („auto mode switching“) į DDIR režimą - būtinas; </t>
  </si>
  <si>
    <t>24.1.18.</t>
  </si>
  <si>
    <t xml:space="preserve">Atskirai programuojamas automatiškai perjungto stimuliacijos DDIR režimo („auto mode switching“) bazinis dažnis būtinas.  Stimuliatorius ir elektrodai turi būti pritaikyti atlikti viso kūno magnetinio rezonanso tyrimą iki 1,5 Teslos stiprumo SAR ≤2W/kg magnetiniu lauku. </t>
  </si>
  <si>
    <t>24.1.19.</t>
  </si>
  <si>
    <t>Komplekte su elektrokardiostimuliatoriumi pateikiamas du endokardiniai elektrodai. Elektrodai turi būti bipoliniai, išskiriantys gliukokortikoidus, pakankamai mažo skersmens, kad būtų galima įvesti, naudojant 7 F vidinio skersmens įvediklį. Pateikiami pasirinktinai (priklausomai nuo PIRKĖJO poreikių sutarties vykdymo metu) aktyvios arba pasyvios fiksacijos, 45±3 cm, 50±3 cm arba 60±3 cm ilgio elektrodas</t>
  </si>
  <si>
    <t>Dalies biudžetas su PVM: 156090 Eur</t>
  </si>
  <si>
    <t>25. DALIS</t>
  </si>
  <si>
    <t>DVIKAMERIAI ELEKTROKARDIOSTIMULIATORIAI SERTIFIKUOTI ATLIKTI VISO KŪNO MAGNETO REZONANSO TYRIMU</t>
  </si>
  <si>
    <t>25.</t>
  </si>
  <si>
    <t>Dvikameriai elektrokardiostimuliatoriai sertifikuoti atlikti viso kūno magneto rezonanso tyrimu</t>
  </si>
  <si>
    <t>25.1.</t>
  </si>
  <si>
    <t>25.1.1.</t>
  </si>
  <si>
    <t>Stimuliacijos režimai: AOO, AAI(R), VOO, VVI(R), VDD, DOO, DDI, DDD(R).</t>
  </si>
  <si>
    <t>25.1.2.</t>
  </si>
  <si>
    <t>Stimuliacijos dažnis: 40–170 (±10) imp./min.</t>
  </si>
  <si>
    <t>25.1.3.</t>
  </si>
  <si>
    <t>Maks. impulso trukmė – 0,1–1,5 ms, keičiant mažesne nei 0,1 ms padala – būtina.</t>
  </si>
  <si>
    <t>25.1.4.</t>
  </si>
  <si>
    <t>Stimuliacijos monitoravimo galimybė (įvykių registratorius).</t>
  </si>
  <si>
    <t>25.1.5.</t>
  </si>
  <si>
    <t>Stimuliacijos  amplitudė bent 0,5–7,0 V ar platesnėse ribose, žingsnis ne daugiau 0,5 V.</t>
  </si>
  <si>
    <t>25.1.6.</t>
  </si>
  <si>
    <t>Prieširdžių stimuliacijos amplitudė bent 0,5–5,0 V ar platesnėse ribose, žingsnis ne daugiau 0,5 V.</t>
  </si>
  <si>
    <t>25.1.7.</t>
  </si>
  <si>
    <t>Automatinis stimuliacijos amplitudės parinkimas ir reguliavimas skilveliuose su kiekvienu impulsu ir su 5 V atsargine stimuliacija.</t>
  </si>
  <si>
    <t>25.1.8.</t>
  </si>
  <si>
    <t>Programuojamas jautrumas skilveliuose: 0,5–5,0 V žingsnis kas 0,5 mV ir 6,0–10,0 žingsnis 1,0 mV.</t>
  </si>
  <si>
    <t>25.1.9.</t>
  </si>
  <si>
    <t>Programuojamas jautrumas prieširdžiuose: 0,15 – 1,0 mV žingsnis kas 0,25 mV ir 1,0–4,0 mV žingsnis 0,5 mV.</t>
  </si>
  <si>
    <t>25.1.10.</t>
  </si>
  <si>
    <t>Stimuliacija ir jautrumas vienpoliai arba bipoliai, programuojami nepriklausomai vienas nuo kito.</t>
  </si>
  <si>
    <t>25.1.11.</t>
  </si>
  <si>
    <t>25.1.12.</t>
  </si>
  <si>
    <t>25.1.13.</t>
  </si>
  <si>
    <t>Intrakardinės elektrogramos registravimo galimybė, įvykių žymekliai.</t>
  </si>
  <si>
    <t>25.1.14.</t>
  </si>
  <si>
    <t>Dažnio adaptacijos jutiklis: maks. dažnis 180 imp./min., reguliuojamas nuolydis, slenkstis, reakcijos laikas, atsistatymo laikas, būtinos jutiklio histogramos.</t>
  </si>
  <si>
    <t>25.1.15.</t>
  </si>
  <si>
    <t>Saugomų elektrogramų trukmė ≥10 min, epizodų trukmė ≥ 20 sekundžių, dauginės EKG, žymekliai, registruojami įvykiai: didelis prieširdžių ir skilvelių dažnis.</t>
  </si>
  <si>
    <t>25.1.16.</t>
  </si>
  <si>
    <t>Prietaiso darbo trukmė ≥ 9 metai (60 imp./min., 2,5 V, 0,4 ms, 500 Ω, 1000% DDD stimuliacija, saugomos EKG funkcija įjungta, 18 mėn. galiojimas iki implantacijos)</t>
  </si>
  <si>
    <t>25.1.17.</t>
  </si>
  <si>
    <t>Stimuliacijos režimo perjungimas – „auto mode switch“.</t>
  </si>
  <si>
    <t>25.1.18.</t>
  </si>
  <si>
    <t>Atskirai programuojamas automatiškai perjungto stimuliacijos DDIR režimo („auto mode switching“) bazinis dažnis.</t>
  </si>
  <si>
    <t>25.1.19.</t>
  </si>
  <si>
    <t>Automatiniai AV intervalo ilginimo (nuosavo AV laidumo „paieškos“) algoritmas.</t>
  </si>
  <si>
    <t>25.1.20.</t>
  </si>
  <si>
    <t>Prietaisas gali automatiškai nutraukti atsiradusį prieširdžių plazdėjimą dažna stimuliacija.</t>
  </si>
  <si>
    <t>25.1.21.</t>
  </si>
  <si>
    <t>Galimybė atlikti viso kūno 1,5T ir 3T magneto rezonanso tyrimus (taip pat krūtinės ląstos ir širdies srityse).</t>
  </si>
  <si>
    <t>25.1.22.</t>
  </si>
  <si>
    <t>Komplekte 2 vnt. 6F diametro elektrodai, sertifikuoti  1,5T ir 3T krūtinės zonos/širdies MRT tyrimams atlikti</t>
  </si>
  <si>
    <t>Dalies biudžetas su PVM: 326700 Eur</t>
  </si>
  <si>
    <t>26. DALIS</t>
  </si>
  <si>
    <t>IMPLANTUOJAMAS DVIKAMERINIS PROGRAMUOJAMAS EKS ,TURINTIS DAŽNIO ADAPTACIJOS FUNKCIJĄ (DDDR) IR), LEIDŽIANTIS ATLIKTI MAGNETINIO REZONANSO TYRIMĄ 3T MAGNETINIAME LAUKE BEI PROGRAMUOJAMAS NAUDOJANT SMARTSYNC TECHNOLOGIJĄ; SU DVIEM ELEKTRODAIS</t>
  </si>
  <si>
    <t>26.</t>
  </si>
  <si>
    <t>Implantuojamas dvikamerinis programuojamas EKS ,turintis dažnio adaptacijos funkciją (DDDR) ir), leidžiantis atlikti magnetinio rezonanso tyrimą 3T magnetiniame lauke bei programuojamas naudojant SmartSync technologiją; su dviem elektrodais</t>
  </si>
  <si>
    <t>26.1.</t>
  </si>
  <si>
    <t>26.1.1.</t>
  </si>
  <si>
    <t>Prieširdžių ir skilvelių stimuliacijos dažnio adaptacija fiziniam krūviui.</t>
  </si>
  <si>
    <t>26.1.2.</t>
  </si>
  <si>
    <t>Stimuliavimo režimai: DDDR; AAIR ˂=˃ DDDR; AAI ˂=˃DDD yra privalomi.</t>
  </si>
  <si>
    <t>26.1.3.</t>
  </si>
  <si>
    <t>Svoris: ne didesnis kaip 23 g.</t>
  </si>
  <si>
    <t>26.1.4.</t>
  </si>
  <si>
    <t>Maks. impulso amplitudė: ne mažiau 8 V.</t>
  </si>
  <si>
    <t>26.1.5.</t>
  </si>
  <si>
    <t>Maks. impulso trukmė: ne mažiau 1,5 ms.</t>
  </si>
  <si>
    <t>26.1.6.</t>
  </si>
  <si>
    <t>Keičiamas stimuliuojančio impulso poliškumas (monopolinis ar bipolinis).</t>
  </si>
  <si>
    <t>26.1.7.</t>
  </si>
  <si>
    <t>Tarnavimo trukmė, stimuliuojant DDD režimu 100 proc. 2.5V; 500Ω varža ne mažiau 11 metų.</t>
  </si>
  <si>
    <t>26.1.8.</t>
  </si>
  <si>
    <t>Automatinis stimuliavimo amplitudės parinkimas stimuliacijai prieširdžiuose ir skilveliuose, kai amplitudė ribos didinamos: 1.5x, 2x, 2.5x, 3x (kartus) bei galimybė rinktis minimalią amplitudę: 1.0; 1.5; 2.0; 2.5; 3.0; 3.5V</t>
  </si>
  <si>
    <t>26.1.9.</t>
  </si>
  <si>
    <t>Jautrumas vidiniam signalui prieširdžiuose: ≤ 0,5 mV.</t>
  </si>
  <si>
    <t>26.1.10.</t>
  </si>
  <si>
    <t>Jautrumas vidiniam signalui skilveliuose: ≤ 1 mV.</t>
  </si>
  <si>
    <t>26.1.11.</t>
  </si>
  <si>
    <t>Intrakardinės elektrogramos (EGM) registracijos galimybė.</t>
  </si>
  <si>
    <t>26.1.12.</t>
  </si>
  <si>
    <t>Stimuliatoriaus veiklos kanalo (“marker channel”) registracija.</t>
  </si>
  <si>
    <t>26.1.13.</t>
  </si>
  <si>
    <t>Suminė širdies susitraukimų dažnio histograma.</t>
  </si>
  <si>
    <t>26.1.14.</t>
  </si>
  <si>
    <t>Programuojamas naudojant SmartSync technologiją.</t>
  </si>
  <si>
    <t>26.1.15.</t>
  </si>
  <si>
    <t>Didelio dažnio veiklos epizodų registracija.</t>
  </si>
  <si>
    <t>26.1.16.</t>
  </si>
  <si>
    <t>Komplekte su elektrokardiostimuliatoriumi pateikiamas endokardinis elektrodas. Elektrodas turi būti bipolinis,  išskiriantys gliukokortikoidus, pakankamai mažo skersmens, kad būtų galima įvesti, naudojant 7 F vidinio skersmens įvediklį. Pateikiamas pasirinktinai pagal ligoninės poreikį aktyvios fiksacijos, 45±3 cm, 50±3 cm arba 62±3 cm ilgio elektrodas.</t>
  </si>
  <si>
    <t>26.1.17.</t>
  </si>
  <si>
    <t>Širdies stimuliatorius bei elektrodas leidžia atlikti magnetinio rezonanso tyrimą 3T magnetiniame lauke</t>
  </si>
  <si>
    <t>Dalies biudžetas su PVM: 119790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</si>
  <si>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</si>
  <si>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</si>
  <si>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</si>
  <si>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</si>
  <si>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</si>
  <si>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</si>
  <si>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</si>
  <si>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</si>
  <si>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</si>
  <si>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</si>
  <si>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</si>
  <si>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</si>
  <si>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</si>
  <si>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</si>
  <si>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</si>
  <si>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</si>
  <si>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</si>
  <si>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</si>
  <si>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</si>
  <si>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</si>
  <si>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</si>
  <si>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</si>
  <si>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19118-1 2026-01-29 15:04:57</t>
  </si>
  <si>
    <t xml:space="preserve">Komplekte turi būti: 
1. Įvairaus ilgio (50–65) cm aktyvios fiksacijos skilveliniai elektrodai, išskiriantys gliukokortikoidus, sertifikuoti atlikti magneto rezonanso tyrimus.
2. Įvairaus ilgio (45–55) cm aktyvios fiksacijos tiesūs prieširdiniai elektrodai, išskiriantys. 
3. Įvairaus ilgio (75–95 cm) kairiojo skilvelio stimuliacijos elektrodai – keturpolis elektrodas ≤5F diametro, atstumai tarp kontaktų ≥ 10mm, sertifikuoti atlikti magneto rezonanso tyrimus.  gliukokortikoidus. 
4. Sistema elektrodo įvedimui: – introdiuseris, skirto koronarinio sinuso kaniuliavimui – pasirinktinai pjaustomas (komplekte peiliukas) arba plėšomas, įvairūs lenkimo kampai ir ilgiai.  </t>
  </si>
  <si>
    <t>Turi būti: 
1. Defibriliacijos elektrodai: aktyvios fiksacijos 60-75cm ilgio, išskiriantys gliukokortikoidus, su viena arba dviem aukštos įtampos spiralėmis, introdiuserio diametras ≤7F, sertifikuoti atlikti magneto rezonanso tyrimus. 
2. Prieširdiniai elektrodai: aktyvios fiksacijos tiesūs, 46-52cm ilgio. 
3. Įvairaus ilgio (75–95 cm) kairiojo skilvelio stimuliacijos elektrodai – bipolinis elektrodas ≤5F diametro, Elektrodo distalinė dalis turi linkius, padedančius fiksuoti elektrodą vainikinio ančio šakelėse</t>
  </si>
  <si>
    <t>Bendrieji reikalavimai:</t>
  </si>
  <si>
    <t>1. Tiekėjas kartu su pasiūlymu privalo pateikti savo pasiūlyme nurodytų prekių techninius reikalavimus įrodančią gamintojo dokumentaciją (bukletai, katalogai ir pan.) anglų ir/ar lietuvių kalba, o techninėje specifikacijoje nurodytų techninių reikalavimų reikšmės – ir lietuvių kalbomis. Tuo atveju, jeigu pateiktoje gamintojo dokumentacijoje nėra visos reikalaujamos prekės charakteristikas patvirtinančios informacijos, tiekėjas privalo pateikti gamintojo (arba jo įgalioto atstovo) (tiekėjo deklaracija nėra lygiavertis dokumentas) raštiškus patvirtinimus (prekės gamintojo atitikties deklaracija/eksploatacinių savybių deklaracija) ar kitus atitiktį reikalavimams įrodančius dokumentus (informaciją), kad perkančioji organizacija galėtų įsitikinti siūlomos prekės atitiktimi nustatytiems reikalavimams. Gamintojo dokumente privalo būti atžyma, kurias techninėje specifikacijoje nurodytas techninių reikalavimų reikšmes patvirtina nurodytas parametras (pateikiamos skaitmeninės dokumentų kopijos).</t>
  </si>
  <si>
    <t>3. Jeigu tiekėjas siūlo lygiavertes /analogiškas Techninėje specifikacijoje nurodytas medžiagas / sistemas, turi kartu su pasiūlymu pateikti gamintojo studijas, ar rinkos tyrimus, kurie būtų moksliškai pagrįsti ir įrodytų siūlomų medžiagų / sistemų lygiavertiškumą.</t>
  </si>
  <si>
    <t>4. Tiekėjas, laimėjęs širdies stimuliatorių ir/ar defibriliatorių pozicijas, privalo pateikti panaudos pagrindu bent du programerius.</t>
  </si>
  <si>
    <t>PIRKIMO SĄLYGŲ PRIEDO "PASIŪLYMO FORMA" TĘSINYS  „SIŪLOMŲ PREKIŲ KAINA IR TECHNINĖ SPECIFIKACIJA“</t>
  </si>
  <si>
    <t>2. Prekės turi būti paženklintos CE ženklu (jeigu pagal teisės aktus taikomas CE ženklinimas). Kartu su pasiūlymu tiekėjas privalo pateikti prekių žymėjimą CE ženklu liudijančių galiojančių dokumentų (CE sertifikato arba EB atitikties deklaracijos) pagal Europos Parlamento ir Tarybos reglamentą (ES) 2017/745 dėl medicinos priemonių kopijas anglų kalba (kilus neaiškumams, tiekėjo gali būti prašoma pateikti dokumentų vertimus į lietuvių kalbą). Jeigu tam tikroms tiekėjo siūlomoms prekėms pagal teisės aktus CE ženklinimas netaikomas, tiekėjas kartu su pasiūlymu privalo pateikti laisvos formos prekių gamintojo techniniais duomenimis pagrįstus paaiškinimus raštu, kodėl CE ženklinimas netaikomas.</t>
  </si>
  <si>
    <t>5. Tiekėjas, komisijai pareikalavus, turės pateikti žemiau esančioje lentelėje siūlomos prekės pavyzdžius - 1 vnt. Prekių pavyzdžių nereikalaujama pateikti kartu su pasiūlymu, juos turės pateikti tiekėjas, Viešojo pirkimo komisijai paprašius, techninio vertinimo metu, per 5 darbo dienas į VšĮ Respublikinė Panevėžio ligoninės Viešųjų pirkimų skyrių adresu: Smėlynės g. 25, Panevėžys. 
- Pavyzdžio vertinimas:  savybės nustatomos apžiūrint prekę, tiriant atitinkamais prietaisais (jei taikoma).
- Prekių pavyzdžių pristatymo laikas turi būti suderinamas su ligoninės paskirtu kontaktiniu asmeniu ne vėliau, kaip likus 3 darbo dienoms iki prekių pavyzdžių pristatymo. Kontaktinis asmuo: Evelina Rimkutė, tel. 0 45502104, el.p.: evelina.rimkute@panevezioligonine.lt
- Pristatomo prekės pavyzdžio pakuotė ir (ar) prekės pavyzdys turi būti pažymėti etiketėmis su užrašu „Prekės pavyzdys teikiamas pirkimui – Priemonės elektrofiziologinėms operacijoms (stimuliatoriai ir kt.)“,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 Prekių pavyzdžių pristatymo ir atsiėmimo (jei tokių bus) išlaidas dengia patys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t>
  </si>
  <si>
    <t>Tiekėjo pastabos pasiūlymai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</si>
</sst>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4"/>
      <name val="Calibri"/>
      <family val="2"/>
      <scheme val="minor"/>
    </font>
    <font>
      <b/>
      <sz val="12"/>
      <color theme="4"/>
      <name val="Calibri"/>
      <family val="2"/>
      <scheme val="minor"/>
    </font>
    <font>
      <sz val="12"/>
      <color theme="4"/>
      <name val="Calibri"/>
      <family val="2"/>
      <scheme val="minor"/>
    </font>
    <font>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4" borderId="0" xfId="0" applyFont="1" applyFill="1" applyAlignment="1">
      <alignment vertical="center" wrapText="1"/>
    </xf>
    <xf numFmtId="0" fontId="1" fillId="5" borderId="1" xfId="0" applyFont="1" applyFill="1" applyBorder="1" applyAlignment="1" applyProtection="1">
      <alignment vertical="center" wrapText="1"/>
      <protection locked="0"/>
    </xf>
    <xf numFmtId="0" fontId="2" fillId="4" borderId="23" xfId="0" applyFont="1" applyFill="1" applyBorder="1" applyAlignment="1">
      <alignment vertical="center" wrapText="1"/>
    </xf>
    <xf numFmtId="0" fontId="2" fillId="4" borderId="23" xfId="0" applyFont="1" applyFill="1" applyBorder="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7" fillId="2" borderId="0" xfId="0" applyFont="1" applyFill="1"/>
    <xf numFmtId="0" fontId="1" fillId="2" borderId="1" xfId="0" applyFont="1" applyFill="1" applyBorder="1" applyAlignment="1">
      <alignment vertical="center" wrapText="1"/>
    </xf>
    <xf numFmtId="0" fontId="0" fillId="0" borderId="15" xfId="0" applyBorder="1"/>
    <xf numFmtId="0" fontId="1" fillId="2" borderId="0" xfId="0" applyFont="1" applyFill="1"/>
    <xf numFmtId="0" fontId="1" fillId="4" borderId="23" xfId="0" applyFont="1" applyFill="1" applyBorder="1" applyAlignment="1">
      <alignment vertical="center" wrapText="1"/>
    </xf>
    <xf numFmtId="0" fontId="0" fillId="0" borderId="23" xfId="0" applyBorder="1"/>
    <xf numFmtId="0" fontId="5" fillId="2" borderId="0" xfId="0" applyFont="1" applyFill="1"/>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8" fillId="2" borderId="0" xfId="0" applyFont="1" applyFill="1" applyAlignment="1">
      <alignment wrapText="1"/>
    </xf>
    <xf numFmtId="0" fontId="9" fillId="4" borderId="23" xfId="0" applyFont="1" applyFill="1" applyBorder="1" applyAlignment="1">
      <alignment vertical="center" wrapText="1"/>
    </xf>
    <xf numFmtId="0" fontId="8" fillId="4" borderId="23" xfId="0" applyFont="1" applyFill="1" applyBorder="1" applyAlignment="1">
      <alignment wrapText="1"/>
    </xf>
    <xf numFmtId="0" fontId="8"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3"/>
  <sheetViews>
    <sheetView tabSelected="1" topLeftCell="A28" workbookViewId="0">
      <selection activeCell="A28" sqref="A28:F28"/>
    </sheetView>
  </sheetViews>
  <sheetFormatPr defaultColWidth="10.875" defaultRowHeight="15" x14ac:dyDescent="0.25"/>
  <cols>
    <col min="1" max="1" width="9.125" style="1" customWidth="1"/>
    <col min="2" max="2" width="56.75" style="4" customWidth="1"/>
    <col min="3" max="3" width="14.625" style="11" customWidth="1"/>
    <col min="4" max="4" width="14.125" style="1" customWidth="1"/>
    <col min="5" max="5" width="13" style="11" customWidth="1"/>
    <col min="6" max="6" width="12.625" style="11" customWidth="1"/>
    <col min="7" max="7" width="20.5" style="11" customWidth="1"/>
    <col min="8" max="8" width="44.875" style="85" customWidth="1"/>
    <col min="9" max="15" width="25" style="1" customWidth="1"/>
    <col min="16" max="16" width="10.875" style="1" customWidth="1"/>
    <col min="17" max="16384" width="10.875" style="1"/>
  </cols>
  <sheetData>
    <row r="2" spans="1:6" x14ac:dyDescent="0.25">
      <c r="A2" s="12" t="s">
        <v>588</v>
      </c>
      <c r="B2" s="30"/>
    </row>
    <row r="3" spans="1:6" x14ac:dyDescent="0.25">
      <c r="B3" s="31"/>
    </row>
    <row r="4" spans="1:6" x14ac:dyDescent="0.25">
      <c r="A4" s="12" t="s">
        <v>0</v>
      </c>
      <c r="B4" s="30"/>
    </row>
    <row r="5" spans="1:6" x14ac:dyDescent="0.25">
      <c r="A5" s="2"/>
      <c r="B5" s="30"/>
    </row>
    <row r="6" spans="1:6" x14ac:dyDescent="0.25">
      <c r="A6" s="1" t="s">
        <v>1</v>
      </c>
      <c r="B6" s="32" t="s">
        <v>2</v>
      </c>
    </row>
    <row r="7" spans="1:6" x14ac:dyDescent="0.25">
      <c r="B7" s="30"/>
    </row>
    <row r="8" spans="1:6" x14ac:dyDescent="0.25">
      <c r="A8" s="3" t="s">
        <v>3</v>
      </c>
      <c r="B8" s="33"/>
    </row>
    <row r="9" spans="1:6" x14ac:dyDescent="0.25">
      <c r="A9" s="3" t="s">
        <v>4</v>
      </c>
      <c r="B9" s="33"/>
    </row>
    <row r="10" spans="1:6" x14ac:dyDescent="0.25">
      <c r="A10" s="3" t="s">
        <v>5</v>
      </c>
      <c r="B10" s="33"/>
    </row>
    <row r="12" spans="1:6" ht="15.75" x14ac:dyDescent="0.25">
      <c r="A12" s="46" t="s">
        <v>6</v>
      </c>
      <c r="B12" s="47"/>
      <c r="C12" s="39"/>
      <c r="D12" s="40"/>
      <c r="E12" s="40"/>
      <c r="F12" s="41"/>
    </row>
    <row r="13" spans="1:6" ht="15.95" hidden="1" customHeight="1" x14ac:dyDescent="0.25">
      <c r="A13" s="52" t="s">
        <v>7</v>
      </c>
      <c r="B13" s="43"/>
      <c r="C13" s="39"/>
      <c r="D13" s="40"/>
      <c r="E13" s="40"/>
      <c r="F13" s="41"/>
    </row>
    <row r="14" spans="1:6" ht="15.95" hidden="1" customHeight="1" x14ac:dyDescent="0.25">
      <c r="A14" s="52" t="s">
        <v>8</v>
      </c>
      <c r="B14" s="43"/>
      <c r="C14" s="39"/>
      <c r="D14" s="40"/>
      <c r="E14" s="40"/>
      <c r="F14" s="41"/>
    </row>
    <row r="15" spans="1:6" ht="15.95" hidden="1" customHeight="1" x14ac:dyDescent="0.25">
      <c r="A15" s="46" t="s">
        <v>9</v>
      </c>
      <c r="B15" s="47"/>
      <c r="C15" s="39"/>
      <c r="D15" s="40"/>
      <c r="E15" s="40"/>
      <c r="F15" s="41"/>
    </row>
    <row r="16" spans="1:6" ht="63" hidden="1" customHeight="1" x14ac:dyDescent="0.25">
      <c r="A16" s="42" t="s">
        <v>10</v>
      </c>
      <c r="B16" s="43"/>
      <c r="C16" s="39"/>
      <c r="D16" s="40"/>
      <c r="E16" s="40"/>
      <c r="F16" s="41"/>
    </row>
    <row r="17" spans="1:7" ht="15.95" hidden="1" customHeight="1" x14ac:dyDescent="0.25">
      <c r="A17" s="46" t="s">
        <v>11</v>
      </c>
      <c r="B17" s="47"/>
      <c r="C17" s="39"/>
      <c r="D17" s="40"/>
      <c r="E17" s="40"/>
      <c r="F17" s="41"/>
    </row>
    <row r="18" spans="1:7" ht="15.95" hidden="1" customHeight="1" x14ac:dyDescent="0.25">
      <c r="A18" s="46" t="s">
        <v>12</v>
      </c>
      <c r="B18" s="47"/>
      <c r="C18" s="39"/>
      <c r="D18" s="40"/>
      <c r="E18" s="40"/>
      <c r="F18" s="41"/>
    </row>
    <row r="19" spans="1:7" ht="48" hidden="1" customHeight="1" x14ac:dyDescent="0.25">
      <c r="A19" s="46" t="s">
        <v>13</v>
      </c>
      <c r="B19" s="47"/>
      <c r="C19" s="39"/>
      <c r="D19" s="40"/>
      <c r="E19" s="40"/>
      <c r="F19" s="41"/>
    </row>
    <row r="20" spans="1:7" ht="54.95" hidden="1" customHeight="1" x14ac:dyDescent="0.25">
      <c r="A20" s="46" t="s">
        <v>14</v>
      </c>
      <c r="B20" s="47"/>
      <c r="C20" s="39"/>
      <c r="D20" s="40"/>
      <c r="E20" s="40"/>
      <c r="F20" s="41"/>
    </row>
    <row r="21" spans="1:7" ht="71.099999999999994" hidden="1" customHeight="1" x14ac:dyDescent="0.25">
      <c r="A21" s="49" t="s">
        <v>15</v>
      </c>
      <c r="B21" s="50"/>
      <c r="C21" s="53"/>
      <c r="D21" s="54"/>
      <c r="E21" s="54"/>
      <c r="F21" s="54"/>
      <c r="G21" s="27" t="str">
        <f>IF((SUMPRODUCT(--(C21=""))&gt;0), "Privaloma užpildyti, kai taikomi pašalinimo pagrindai", "")</f>
        <v>Privaloma užpildyti, kai taikomi pašalinimo pagrindai</v>
      </c>
    </row>
    <row r="22" spans="1:7" ht="18" customHeight="1" x14ac:dyDescent="0.25">
      <c r="A22" s="4"/>
      <c r="C22" s="5"/>
      <c r="D22" s="5"/>
      <c r="E22" s="5"/>
      <c r="F22" s="5"/>
    </row>
    <row r="23" spans="1:7" ht="15.75" x14ac:dyDescent="0.25">
      <c r="A23" s="44" t="s">
        <v>584</v>
      </c>
      <c r="B23" s="45"/>
      <c r="C23" s="45"/>
      <c r="D23" s="45"/>
      <c r="E23" s="45"/>
      <c r="F23" s="45"/>
    </row>
    <row r="24" spans="1:7" ht="132.75" customHeight="1" x14ac:dyDescent="0.25">
      <c r="A24" s="38" t="s">
        <v>585</v>
      </c>
      <c r="B24" s="38"/>
      <c r="C24" s="38"/>
      <c r="D24" s="38"/>
      <c r="E24" s="38"/>
      <c r="F24" s="38"/>
    </row>
    <row r="25" spans="1:7" ht="84.75" customHeight="1" x14ac:dyDescent="0.25">
      <c r="A25" s="38" t="s">
        <v>589</v>
      </c>
      <c r="B25" s="38"/>
      <c r="C25" s="38"/>
      <c r="D25" s="38"/>
      <c r="E25" s="38"/>
      <c r="F25" s="38"/>
    </row>
    <row r="26" spans="1:7" ht="34.5" customHeight="1" x14ac:dyDescent="0.25">
      <c r="A26" s="38" t="s">
        <v>586</v>
      </c>
      <c r="B26" s="38"/>
      <c r="C26" s="38"/>
      <c r="D26" s="38"/>
      <c r="E26" s="38"/>
      <c r="F26" s="38"/>
    </row>
    <row r="27" spans="1:7" ht="23.25" customHeight="1" x14ac:dyDescent="0.25">
      <c r="A27" s="37" t="s">
        <v>587</v>
      </c>
      <c r="B27" s="37"/>
      <c r="C27" s="37"/>
      <c r="D27" s="37"/>
      <c r="E27" s="37"/>
      <c r="F27" s="37"/>
    </row>
    <row r="28" spans="1:7" ht="225.75" customHeight="1" x14ac:dyDescent="0.25">
      <c r="A28" s="38" t="s">
        <v>590</v>
      </c>
      <c r="B28" s="51"/>
      <c r="C28" s="51"/>
      <c r="D28" s="51"/>
      <c r="E28" s="51"/>
      <c r="F28" s="51"/>
    </row>
    <row r="29" spans="1:7" hidden="1" x14ac:dyDescent="0.25">
      <c r="A29" s="48" t="s">
        <v>16</v>
      </c>
      <c r="B29" s="48"/>
      <c r="C29" s="48"/>
      <c r="D29" s="48"/>
      <c r="E29" s="48"/>
      <c r="F29" s="48"/>
    </row>
    <row r="30" spans="1:7" hidden="1" x14ac:dyDescent="0.25">
      <c r="A30" s="14" t="s">
        <v>17</v>
      </c>
      <c r="D30" s="15"/>
    </row>
    <row r="31" spans="1:7" hidden="1" x14ac:dyDescent="0.25">
      <c r="A31" s="14" t="s">
        <v>18</v>
      </c>
    </row>
    <row r="32" spans="1:7" ht="37.5" customHeight="1" x14ac:dyDescent="0.25">
      <c r="A32" s="12" t="s">
        <v>19</v>
      </c>
      <c r="B32" s="29" t="s">
        <v>20</v>
      </c>
    </row>
    <row r="34" spans="1:8" x14ac:dyDescent="0.25">
      <c r="A34" s="12" t="s">
        <v>21</v>
      </c>
    </row>
    <row r="35" spans="1:8" s="36" customFormat="1" ht="30" x14ac:dyDescent="0.25">
      <c r="A35" s="35" t="s">
        <v>22</v>
      </c>
      <c r="B35" s="34" t="s">
        <v>23</v>
      </c>
      <c r="C35" s="34" t="s">
        <v>24</v>
      </c>
      <c r="D35" s="35" t="s">
        <v>25</v>
      </c>
      <c r="E35" s="34" t="s">
        <v>26</v>
      </c>
      <c r="F35" s="34" t="s">
        <v>27</v>
      </c>
      <c r="G35" s="34" t="s">
        <v>28</v>
      </c>
      <c r="H35" s="86" t="s">
        <v>591</v>
      </c>
    </row>
    <row r="36" spans="1:8" x14ac:dyDescent="0.25">
      <c r="A36" s="16" t="s">
        <v>29</v>
      </c>
      <c r="B36" s="34" t="s">
        <v>30</v>
      </c>
      <c r="C36" s="25"/>
      <c r="D36" s="17"/>
      <c r="E36" s="25"/>
      <c r="F36" s="25"/>
      <c r="G36" s="25"/>
      <c r="H36" s="87"/>
    </row>
    <row r="37" spans="1:8" x14ac:dyDescent="0.25">
      <c r="A37" s="17" t="s">
        <v>31</v>
      </c>
      <c r="B37" s="13" t="s">
        <v>30</v>
      </c>
      <c r="C37" s="25">
        <v>90</v>
      </c>
      <c r="D37" s="17" t="s">
        <v>32</v>
      </c>
      <c r="E37" s="26"/>
      <c r="F37" s="25" t="str">
        <f>IF(ISBLANK(E37),"", PRODUCT(C37,E37))</f>
        <v/>
      </c>
      <c r="G37" s="28"/>
      <c r="H37" s="87"/>
    </row>
    <row r="38" spans="1:8" x14ac:dyDescent="0.25">
      <c r="A38" s="17" t="s">
        <v>33</v>
      </c>
      <c r="B38" s="13" t="s">
        <v>34</v>
      </c>
      <c r="C38" s="25"/>
      <c r="D38" s="17"/>
      <c r="E38" s="25"/>
      <c r="F38" s="25"/>
      <c r="G38" s="25"/>
      <c r="H38" s="88"/>
    </row>
    <row r="39" spans="1:8" x14ac:dyDescent="0.25">
      <c r="A39" s="17" t="s">
        <v>35</v>
      </c>
      <c r="B39" s="13" t="s">
        <v>36</v>
      </c>
      <c r="C39" s="25"/>
      <c r="D39" s="17"/>
      <c r="E39" s="25"/>
      <c r="F39" s="25"/>
      <c r="G39" s="25"/>
      <c r="H39" s="88"/>
    </row>
    <row r="40" spans="1:8" x14ac:dyDescent="0.25">
      <c r="A40" s="17" t="s">
        <v>37</v>
      </c>
      <c r="B40" s="13" t="s">
        <v>38</v>
      </c>
      <c r="C40" s="25"/>
      <c r="D40" s="17"/>
      <c r="E40" s="25"/>
      <c r="F40" s="25"/>
      <c r="G40" s="25"/>
      <c r="H40" s="88"/>
    </row>
    <row r="41" spans="1:8" x14ac:dyDescent="0.25">
      <c r="A41" s="17" t="s">
        <v>39</v>
      </c>
      <c r="B41" s="13" t="s">
        <v>40</v>
      </c>
      <c r="C41" s="25"/>
      <c r="D41" s="17"/>
      <c r="E41" s="25"/>
      <c r="F41" s="25"/>
      <c r="G41" s="25"/>
      <c r="H41" s="88"/>
    </row>
    <row r="42" spans="1:8" x14ac:dyDescent="0.25">
      <c r="A42" s="17" t="s">
        <v>41</v>
      </c>
      <c r="B42" s="13" t="s">
        <v>42</v>
      </c>
      <c r="C42" s="25"/>
      <c r="D42" s="17"/>
      <c r="E42" s="25"/>
      <c r="F42" s="25"/>
      <c r="G42" s="25"/>
      <c r="H42" s="88"/>
    </row>
    <row r="43" spans="1:8" ht="30" x14ac:dyDescent="0.25">
      <c r="E43" s="24" t="s">
        <v>43</v>
      </c>
      <c r="F43" s="24" t="str">
        <f>IF((COUNT(C37:C42)&lt;&gt;COUNT(F37:F42)),"", ROUND(SUM(F37:F42),2))</f>
        <v/>
      </c>
      <c r="G43" s="27" t="str">
        <f>IF((COUNT(C37:C42)&lt;&gt;COUNT(F37:F42)),"Neužpildytos visų objektų kainos", "")</f>
        <v>Neužpildytos visų objektų kainos</v>
      </c>
    </row>
    <row r="44" spans="1:8" ht="30" x14ac:dyDescent="0.25">
      <c r="C44" s="24" t="s">
        <v>44</v>
      </c>
      <c r="D44" s="18"/>
      <c r="E44" s="24" t="s">
        <v>45</v>
      </c>
      <c r="F44" s="24" t="str">
        <f>IF(OR(F43="",D44=""),"", ROUND(PRODUCT(D44,F43)/100,2))</f>
        <v/>
      </c>
      <c r="G44" s="27" t="str">
        <f>IF(D44="", "Nurodykite taikomą PVM dydį", "")</f>
        <v>Nurodykite taikomą PVM dydį</v>
      </c>
    </row>
    <row r="45" spans="1:8" ht="30" x14ac:dyDescent="0.25">
      <c r="E45" s="24" t="s">
        <v>46</v>
      </c>
      <c r="F45" s="24">
        <f>IF(ISBLANK(F44), "", ROUND(SUM(F43:F44),2))</f>
        <v>0</v>
      </c>
      <c r="G45" s="27" t="s">
        <v>47</v>
      </c>
    </row>
    <row r="49" spans="1:8" x14ac:dyDescent="0.25">
      <c r="A49" s="12" t="s">
        <v>48</v>
      </c>
      <c r="B49" s="32" t="s">
        <v>49</v>
      </c>
    </row>
    <row r="51" spans="1:8" x14ac:dyDescent="0.25">
      <c r="A51" s="12" t="s">
        <v>21</v>
      </c>
    </row>
    <row r="52" spans="1:8" s="36" customFormat="1" ht="30" x14ac:dyDescent="0.25">
      <c r="A52" s="35" t="s">
        <v>22</v>
      </c>
      <c r="B52" s="34" t="s">
        <v>23</v>
      </c>
      <c r="C52" s="34" t="s">
        <v>24</v>
      </c>
      <c r="D52" s="35" t="s">
        <v>25</v>
      </c>
      <c r="E52" s="34" t="s">
        <v>26</v>
      </c>
      <c r="F52" s="34" t="s">
        <v>27</v>
      </c>
      <c r="G52" s="34" t="s">
        <v>28</v>
      </c>
      <c r="H52" s="86" t="s">
        <v>591</v>
      </c>
    </row>
    <row r="53" spans="1:8" x14ac:dyDescent="0.25">
      <c r="A53" s="16" t="s">
        <v>50</v>
      </c>
      <c r="B53" s="34" t="s">
        <v>51</v>
      </c>
      <c r="C53" s="25"/>
      <c r="D53" s="17"/>
      <c r="E53" s="25"/>
      <c r="F53" s="25"/>
      <c r="G53" s="25"/>
      <c r="H53" s="87"/>
    </row>
    <row r="54" spans="1:8" x14ac:dyDescent="0.25">
      <c r="A54" s="17" t="s">
        <v>52</v>
      </c>
      <c r="B54" s="13" t="s">
        <v>51</v>
      </c>
      <c r="C54" s="25">
        <v>300</v>
      </c>
      <c r="D54" s="17" t="s">
        <v>32</v>
      </c>
      <c r="E54" s="26"/>
      <c r="F54" s="25" t="str">
        <f>IF(ISBLANK(E54),"", PRODUCT(C54,E54))</f>
        <v/>
      </c>
      <c r="G54" s="28"/>
      <c r="H54" s="87"/>
    </row>
    <row r="55" spans="1:8" x14ac:dyDescent="0.25">
      <c r="A55" s="17" t="s">
        <v>53</v>
      </c>
      <c r="B55" s="13" t="s">
        <v>54</v>
      </c>
      <c r="C55" s="25"/>
      <c r="D55" s="17"/>
      <c r="E55" s="25"/>
      <c r="F55" s="25"/>
      <c r="G55" s="25"/>
      <c r="H55" s="88"/>
    </row>
    <row r="56" spans="1:8" ht="30" x14ac:dyDescent="0.25">
      <c r="A56" s="17" t="s">
        <v>55</v>
      </c>
      <c r="B56" s="13" t="s">
        <v>56</v>
      </c>
      <c r="C56" s="25"/>
      <c r="D56" s="17"/>
      <c r="E56" s="25"/>
      <c r="F56" s="25"/>
      <c r="G56" s="25"/>
      <c r="H56" s="88"/>
    </row>
    <row r="57" spans="1:8" ht="45" x14ac:dyDescent="0.25">
      <c r="A57" s="17" t="s">
        <v>57</v>
      </c>
      <c r="B57" s="13" t="s">
        <v>58</v>
      </c>
      <c r="C57" s="25"/>
      <c r="D57" s="17"/>
      <c r="E57" s="25"/>
      <c r="F57" s="25"/>
      <c r="G57" s="25"/>
      <c r="H57" s="88"/>
    </row>
    <row r="58" spans="1:8" ht="30" x14ac:dyDescent="0.25">
      <c r="A58" s="17" t="s">
        <v>59</v>
      </c>
      <c r="B58" s="13" t="s">
        <v>60</v>
      </c>
      <c r="C58" s="25"/>
      <c r="D58" s="17"/>
      <c r="E58" s="25"/>
      <c r="F58" s="25"/>
      <c r="G58" s="25"/>
      <c r="H58" s="88"/>
    </row>
    <row r="59" spans="1:8" x14ac:dyDescent="0.25">
      <c r="A59" s="17" t="s">
        <v>61</v>
      </c>
      <c r="B59" s="13" t="s">
        <v>62</v>
      </c>
      <c r="C59" s="25"/>
      <c r="D59" s="17"/>
      <c r="E59" s="25"/>
      <c r="F59" s="25"/>
      <c r="G59" s="25"/>
      <c r="H59" s="88"/>
    </row>
    <row r="60" spans="1:8" ht="30" x14ac:dyDescent="0.25">
      <c r="A60" s="17" t="s">
        <v>63</v>
      </c>
      <c r="B60" s="13" t="s">
        <v>64</v>
      </c>
      <c r="C60" s="25"/>
      <c r="D60" s="17"/>
      <c r="E60" s="25"/>
      <c r="F60" s="25"/>
      <c r="G60" s="25"/>
      <c r="H60" s="88"/>
    </row>
    <row r="61" spans="1:8" ht="30" x14ac:dyDescent="0.25">
      <c r="A61" s="17" t="s">
        <v>65</v>
      </c>
      <c r="B61" s="13" t="s">
        <v>66</v>
      </c>
      <c r="C61" s="25"/>
      <c r="D61" s="17"/>
      <c r="E61" s="25"/>
      <c r="F61" s="25"/>
      <c r="G61" s="25"/>
      <c r="H61" s="88"/>
    </row>
    <row r="62" spans="1:8" ht="30" x14ac:dyDescent="0.25">
      <c r="E62" s="24" t="s">
        <v>43</v>
      </c>
      <c r="F62" s="24" t="str">
        <f>IF((COUNT(C54:C61)&lt;&gt;COUNT(F54:F61)),"", ROUND(SUM(F54:F61),2))</f>
        <v/>
      </c>
      <c r="G62" s="27" t="str">
        <f>IF((COUNT(C54:C61)&lt;&gt;COUNT(F54:F61)),"Neužpildytos visų objektų kainos", "")</f>
        <v>Neužpildytos visų objektų kainos</v>
      </c>
    </row>
    <row r="63" spans="1:8" ht="30" x14ac:dyDescent="0.25">
      <c r="C63" s="24" t="s">
        <v>44</v>
      </c>
      <c r="D63" s="18"/>
      <c r="E63" s="24" t="s">
        <v>45</v>
      </c>
      <c r="F63" s="24" t="str">
        <f>IF(OR(F62="",D63=""),"", ROUND(PRODUCT(D63,F62)/100,2))</f>
        <v/>
      </c>
      <c r="G63" s="27" t="str">
        <f>IF(D63="", "Nurodykite taikomą PVM dydį", "")</f>
        <v>Nurodykite taikomą PVM dydį</v>
      </c>
    </row>
    <row r="64" spans="1:8" ht="30" x14ac:dyDescent="0.25">
      <c r="E64" s="24" t="s">
        <v>46</v>
      </c>
      <c r="F64" s="24">
        <f>IF(ISBLANK(F63), "", ROUND(SUM(F62:F63),2))</f>
        <v>0</v>
      </c>
      <c r="G64" s="27" t="s">
        <v>67</v>
      </c>
    </row>
    <row r="68" spans="1:8" x14ac:dyDescent="0.25">
      <c r="A68" s="12" t="s">
        <v>68</v>
      </c>
      <c r="B68" s="32" t="s">
        <v>69</v>
      </c>
    </row>
    <row r="70" spans="1:8" x14ac:dyDescent="0.25">
      <c r="A70" s="12" t="s">
        <v>21</v>
      </c>
    </row>
    <row r="71" spans="1:8" s="36" customFormat="1" ht="30" x14ac:dyDescent="0.25">
      <c r="A71" s="35" t="s">
        <v>22</v>
      </c>
      <c r="B71" s="34" t="s">
        <v>23</v>
      </c>
      <c r="C71" s="34" t="s">
        <v>24</v>
      </c>
      <c r="D71" s="35" t="s">
        <v>25</v>
      </c>
      <c r="E71" s="34" t="s">
        <v>26</v>
      </c>
      <c r="F71" s="34" t="s">
        <v>27</v>
      </c>
      <c r="G71" s="34" t="s">
        <v>28</v>
      </c>
      <c r="H71" s="86" t="s">
        <v>591</v>
      </c>
    </row>
    <row r="72" spans="1:8" x14ac:dyDescent="0.25">
      <c r="A72" s="16" t="s">
        <v>70</v>
      </c>
      <c r="B72" s="34" t="s">
        <v>71</v>
      </c>
      <c r="C72" s="25"/>
      <c r="D72" s="17"/>
      <c r="E72" s="25"/>
      <c r="F72" s="25"/>
      <c r="G72" s="25"/>
      <c r="H72" s="87"/>
    </row>
    <row r="73" spans="1:8" x14ac:dyDescent="0.25">
      <c r="A73" s="17" t="s">
        <v>72</v>
      </c>
      <c r="B73" s="13" t="s">
        <v>71</v>
      </c>
      <c r="C73" s="25">
        <v>30</v>
      </c>
      <c r="D73" s="17" t="s">
        <v>32</v>
      </c>
      <c r="E73" s="26"/>
      <c r="F73" s="25" t="str">
        <f>IF(ISBLANK(E73),"", PRODUCT(C73,E73))</f>
        <v/>
      </c>
      <c r="G73" s="28"/>
      <c r="H73" s="87"/>
    </row>
    <row r="74" spans="1:8" x14ac:dyDescent="0.25">
      <c r="A74" s="17" t="s">
        <v>73</v>
      </c>
      <c r="B74" s="13" t="s">
        <v>74</v>
      </c>
      <c r="C74" s="25"/>
      <c r="D74" s="17"/>
      <c r="E74" s="25"/>
      <c r="F74" s="25"/>
      <c r="G74" s="25"/>
      <c r="H74" s="88"/>
    </row>
    <row r="75" spans="1:8" x14ac:dyDescent="0.25">
      <c r="A75" s="17" t="s">
        <v>75</v>
      </c>
      <c r="B75" s="13" t="s">
        <v>76</v>
      </c>
      <c r="C75" s="25"/>
      <c r="D75" s="17"/>
      <c r="E75" s="25"/>
      <c r="F75" s="25"/>
      <c r="G75" s="25"/>
      <c r="H75" s="88"/>
    </row>
    <row r="76" spans="1:8" ht="30" x14ac:dyDescent="0.25">
      <c r="A76" s="17" t="s">
        <v>77</v>
      </c>
      <c r="B76" s="13" t="s">
        <v>78</v>
      </c>
      <c r="C76" s="25"/>
      <c r="D76" s="17"/>
      <c r="E76" s="25"/>
      <c r="F76" s="25"/>
      <c r="G76" s="25"/>
      <c r="H76" s="88"/>
    </row>
    <row r="77" spans="1:8" ht="30" x14ac:dyDescent="0.25">
      <c r="A77" s="17" t="s">
        <v>79</v>
      </c>
      <c r="B77" s="13" t="s">
        <v>80</v>
      </c>
      <c r="C77" s="25"/>
      <c r="D77" s="17"/>
      <c r="E77" s="25"/>
      <c r="F77" s="25"/>
      <c r="G77" s="25"/>
      <c r="H77" s="88"/>
    </row>
    <row r="78" spans="1:8" x14ac:dyDescent="0.25">
      <c r="A78" s="17" t="s">
        <v>81</v>
      </c>
      <c r="B78" s="13" t="s">
        <v>82</v>
      </c>
      <c r="C78" s="25"/>
      <c r="D78" s="17"/>
      <c r="E78" s="25"/>
      <c r="F78" s="25"/>
      <c r="G78" s="25"/>
      <c r="H78" s="88"/>
    </row>
    <row r="79" spans="1:8" x14ac:dyDescent="0.25">
      <c r="A79" s="17" t="s">
        <v>83</v>
      </c>
      <c r="B79" s="13" t="s">
        <v>84</v>
      </c>
      <c r="C79" s="25"/>
      <c r="D79" s="17"/>
      <c r="E79" s="25"/>
      <c r="F79" s="25"/>
      <c r="G79" s="25"/>
      <c r="H79" s="88"/>
    </row>
    <row r="80" spans="1:8" ht="30" x14ac:dyDescent="0.25">
      <c r="A80" s="17" t="s">
        <v>85</v>
      </c>
      <c r="B80" s="13" t="s">
        <v>86</v>
      </c>
      <c r="C80" s="25"/>
      <c r="D80" s="17"/>
      <c r="E80" s="25"/>
      <c r="F80" s="25"/>
      <c r="G80" s="25"/>
      <c r="H80" s="88"/>
    </row>
    <row r="81" spans="1:8" x14ac:dyDescent="0.25">
      <c r="A81" s="17" t="s">
        <v>87</v>
      </c>
      <c r="B81" s="13" t="s">
        <v>88</v>
      </c>
      <c r="C81" s="25"/>
      <c r="D81" s="17"/>
      <c r="E81" s="25"/>
      <c r="F81" s="25"/>
      <c r="G81" s="25"/>
      <c r="H81" s="88"/>
    </row>
    <row r="82" spans="1:8" ht="30" x14ac:dyDescent="0.25">
      <c r="A82" s="17" t="s">
        <v>89</v>
      </c>
      <c r="B82" s="13" t="s">
        <v>90</v>
      </c>
      <c r="C82" s="25"/>
      <c r="D82" s="17"/>
      <c r="E82" s="25"/>
      <c r="F82" s="25"/>
      <c r="G82" s="25"/>
      <c r="H82" s="88"/>
    </row>
    <row r="83" spans="1:8" ht="30" x14ac:dyDescent="0.25">
      <c r="A83" s="17" t="s">
        <v>91</v>
      </c>
      <c r="B83" s="13" t="s">
        <v>92</v>
      </c>
      <c r="C83" s="25"/>
      <c r="D83" s="17"/>
      <c r="E83" s="25"/>
      <c r="F83" s="25"/>
      <c r="G83" s="25"/>
      <c r="H83" s="88"/>
    </row>
    <row r="84" spans="1:8" ht="30" x14ac:dyDescent="0.25">
      <c r="A84" s="17" t="s">
        <v>93</v>
      </c>
      <c r="B84" s="13" t="s">
        <v>94</v>
      </c>
      <c r="C84" s="25"/>
      <c r="D84" s="17"/>
      <c r="E84" s="25"/>
      <c r="F84" s="25"/>
      <c r="G84" s="25"/>
      <c r="H84" s="88"/>
    </row>
    <row r="85" spans="1:8" ht="30" x14ac:dyDescent="0.25">
      <c r="A85" s="17" t="s">
        <v>95</v>
      </c>
      <c r="B85" s="13" t="s">
        <v>96</v>
      </c>
      <c r="C85" s="25"/>
      <c r="D85" s="17"/>
      <c r="E85" s="25"/>
      <c r="F85" s="25"/>
      <c r="G85" s="25"/>
      <c r="H85" s="88"/>
    </row>
    <row r="86" spans="1:8" x14ac:dyDescent="0.25">
      <c r="A86" s="17" t="s">
        <v>97</v>
      </c>
      <c r="B86" s="13" t="s">
        <v>98</v>
      </c>
      <c r="C86" s="25"/>
      <c r="D86" s="17"/>
      <c r="E86" s="25"/>
      <c r="F86" s="25"/>
      <c r="G86" s="25"/>
      <c r="H86" s="88"/>
    </row>
    <row r="87" spans="1:8" ht="45" x14ac:dyDescent="0.25">
      <c r="A87" s="17" t="s">
        <v>99</v>
      </c>
      <c r="B87" s="13" t="s">
        <v>100</v>
      </c>
      <c r="C87" s="25"/>
      <c r="D87" s="17"/>
      <c r="E87" s="25"/>
      <c r="F87" s="25"/>
      <c r="G87" s="25"/>
      <c r="H87" s="88"/>
    </row>
    <row r="88" spans="1:8" ht="30" x14ac:dyDescent="0.25">
      <c r="A88" s="17" t="s">
        <v>101</v>
      </c>
      <c r="B88" s="13" t="s">
        <v>102</v>
      </c>
      <c r="C88" s="25"/>
      <c r="D88" s="17"/>
      <c r="E88" s="25"/>
      <c r="F88" s="25"/>
      <c r="G88" s="25"/>
      <c r="H88" s="88"/>
    </row>
    <row r="89" spans="1:8" x14ac:dyDescent="0.25">
      <c r="A89" s="17" t="s">
        <v>103</v>
      </c>
      <c r="B89" s="13" t="s">
        <v>104</v>
      </c>
      <c r="C89" s="25"/>
      <c r="D89" s="17"/>
      <c r="E89" s="25"/>
      <c r="F89" s="25"/>
      <c r="G89" s="25"/>
      <c r="H89" s="88"/>
    </row>
    <row r="90" spans="1:8" ht="60" x14ac:dyDescent="0.25">
      <c r="A90" s="17" t="s">
        <v>105</v>
      </c>
      <c r="B90" s="13" t="s">
        <v>106</v>
      </c>
      <c r="C90" s="25"/>
      <c r="D90" s="17"/>
      <c r="E90" s="25"/>
      <c r="F90" s="25"/>
      <c r="G90" s="25"/>
      <c r="H90" s="88"/>
    </row>
    <row r="91" spans="1:8" ht="30" x14ac:dyDescent="0.25">
      <c r="A91" s="17" t="s">
        <v>107</v>
      </c>
      <c r="B91" s="13" t="s">
        <v>108</v>
      </c>
      <c r="C91" s="25"/>
      <c r="D91" s="17"/>
      <c r="E91" s="25"/>
      <c r="F91" s="25"/>
      <c r="G91" s="25"/>
      <c r="H91" s="88"/>
    </row>
    <row r="92" spans="1:8" ht="45" x14ac:dyDescent="0.25">
      <c r="A92" s="17" t="s">
        <v>109</v>
      </c>
      <c r="B92" s="13" t="s">
        <v>110</v>
      </c>
      <c r="C92" s="25"/>
      <c r="D92" s="17"/>
      <c r="E92" s="25"/>
      <c r="F92" s="25"/>
      <c r="G92" s="25"/>
      <c r="H92" s="88"/>
    </row>
    <row r="93" spans="1:8" ht="45" x14ac:dyDescent="0.25">
      <c r="A93" s="17" t="s">
        <v>111</v>
      </c>
      <c r="B93" s="13" t="s">
        <v>112</v>
      </c>
      <c r="C93" s="25"/>
      <c r="D93" s="17"/>
      <c r="E93" s="25"/>
      <c r="F93" s="25"/>
      <c r="G93" s="25"/>
      <c r="H93" s="88"/>
    </row>
    <row r="94" spans="1:8" ht="30" x14ac:dyDescent="0.25">
      <c r="A94" s="17" t="s">
        <v>113</v>
      </c>
      <c r="B94" s="13" t="s">
        <v>114</v>
      </c>
      <c r="C94" s="25"/>
      <c r="D94" s="17"/>
      <c r="E94" s="25"/>
      <c r="F94" s="25"/>
      <c r="G94" s="25"/>
      <c r="H94" s="88"/>
    </row>
    <row r="95" spans="1:8" x14ac:dyDescent="0.25">
      <c r="A95" s="17" t="s">
        <v>115</v>
      </c>
      <c r="B95" s="13" t="s">
        <v>116</v>
      </c>
      <c r="C95" s="25"/>
      <c r="D95" s="17"/>
      <c r="E95" s="25"/>
      <c r="F95" s="25"/>
      <c r="G95" s="25"/>
      <c r="H95" s="88"/>
    </row>
    <row r="96" spans="1:8" ht="30" x14ac:dyDescent="0.25">
      <c r="A96" s="17" t="s">
        <v>117</v>
      </c>
      <c r="B96" s="13" t="s">
        <v>118</v>
      </c>
      <c r="C96" s="25"/>
      <c r="D96" s="17"/>
      <c r="E96" s="25"/>
      <c r="F96" s="25"/>
      <c r="G96" s="25"/>
      <c r="H96" s="88"/>
    </row>
    <row r="97" spans="1:8" ht="30" x14ac:dyDescent="0.25">
      <c r="E97" s="24" t="s">
        <v>43</v>
      </c>
      <c r="F97" s="24" t="str">
        <f>IF((COUNT(C73:C96)&lt;&gt;COUNT(F73:F96)),"", ROUND(SUM(F73:F96),2))</f>
        <v/>
      </c>
      <c r="G97" s="27" t="str">
        <f>IF((COUNT(C73:C96)&lt;&gt;COUNT(F73:F96)),"Neužpildytos visų objektų kainos", "")</f>
        <v>Neužpildytos visų objektų kainos</v>
      </c>
    </row>
    <row r="98" spans="1:8" ht="30" x14ac:dyDescent="0.25">
      <c r="C98" s="24" t="s">
        <v>44</v>
      </c>
      <c r="D98" s="18"/>
      <c r="E98" s="24" t="s">
        <v>45</v>
      </c>
      <c r="F98" s="24" t="str">
        <f>IF(OR(F97="",D98=""),"", ROUND(PRODUCT(D98,F97)/100,2))</f>
        <v/>
      </c>
      <c r="G98" s="27" t="str">
        <f>IF(D98="", "Nurodykite taikomą PVM dydį", "")</f>
        <v>Nurodykite taikomą PVM dydį</v>
      </c>
    </row>
    <row r="99" spans="1:8" ht="30" x14ac:dyDescent="0.25">
      <c r="E99" s="24" t="s">
        <v>46</v>
      </c>
      <c r="F99" s="24">
        <f>IF(ISBLANK(F98), "", ROUND(SUM(F97:F98),2))</f>
        <v>0</v>
      </c>
      <c r="G99" s="27" t="s">
        <v>119</v>
      </c>
    </row>
    <row r="103" spans="1:8" ht="30" x14ac:dyDescent="0.25">
      <c r="A103" s="12" t="s">
        <v>120</v>
      </c>
      <c r="B103" s="32" t="s">
        <v>121</v>
      </c>
    </row>
    <row r="105" spans="1:8" x14ac:dyDescent="0.25">
      <c r="A105" s="12" t="s">
        <v>21</v>
      </c>
    </row>
    <row r="106" spans="1:8" s="36" customFormat="1" ht="30" x14ac:dyDescent="0.25">
      <c r="A106" s="35" t="s">
        <v>22</v>
      </c>
      <c r="B106" s="34" t="s">
        <v>23</v>
      </c>
      <c r="C106" s="34" t="s">
        <v>24</v>
      </c>
      <c r="D106" s="35" t="s">
        <v>25</v>
      </c>
      <c r="E106" s="34" t="s">
        <v>26</v>
      </c>
      <c r="F106" s="34" t="s">
        <v>27</v>
      </c>
      <c r="G106" s="34" t="s">
        <v>28</v>
      </c>
      <c r="H106" s="86" t="s">
        <v>591</v>
      </c>
    </row>
    <row r="107" spans="1:8" ht="30" x14ac:dyDescent="0.25">
      <c r="A107" s="16" t="s">
        <v>122</v>
      </c>
      <c r="B107" s="34" t="s">
        <v>123</v>
      </c>
      <c r="C107" s="25"/>
      <c r="D107" s="17"/>
      <c r="E107" s="25"/>
      <c r="F107" s="25"/>
      <c r="G107" s="25"/>
      <c r="H107" s="87"/>
    </row>
    <row r="108" spans="1:8" ht="30" x14ac:dyDescent="0.25">
      <c r="A108" s="17" t="s">
        <v>124</v>
      </c>
      <c r="B108" s="13" t="s">
        <v>123</v>
      </c>
      <c r="C108" s="25">
        <v>45</v>
      </c>
      <c r="D108" s="17" t="s">
        <v>32</v>
      </c>
      <c r="E108" s="26"/>
      <c r="F108" s="25" t="str">
        <f>IF(ISBLANK(E108),"", PRODUCT(C108,E108))</f>
        <v/>
      </c>
      <c r="G108" s="28"/>
      <c r="H108" s="87"/>
    </row>
    <row r="109" spans="1:8" x14ac:dyDescent="0.25">
      <c r="A109" s="17" t="s">
        <v>125</v>
      </c>
      <c r="B109" s="13" t="s">
        <v>74</v>
      </c>
      <c r="C109" s="25"/>
      <c r="D109" s="17"/>
      <c r="E109" s="25"/>
      <c r="F109" s="25"/>
      <c r="G109" s="25"/>
      <c r="H109" s="88"/>
    </row>
    <row r="110" spans="1:8" ht="30" x14ac:dyDescent="0.25">
      <c r="A110" s="17" t="s">
        <v>126</v>
      </c>
      <c r="B110" s="13" t="s">
        <v>127</v>
      </c>
      <c r="C110" s="25"/>
      <c r="D110" s="17"/>
      <c r="E110" s="25"/>
      <c r="F110" s="25"/>
      <c r="G110" s="25"/>
      <c r="H110" s="88"/>
    </row>
    <row r="111" spans="1:8" ht="30" x14ac:dyDescent="0.25">
      <c r="A111" s="17" t="s">
        <v>128</v>
      </c>
      <c r="B111" s="13" t="s">
        <v>129</v>
      </c>
      <c r="C111" s="25"/>
      <c r="D111" s="17"/>
      <c r="E111" s="25"/>
      <c r="F111" s="25"/>
      <c r="G111" s="25"/>
      <c r="H111" s="88"/>
    </row>
    <row r="112" spans="1:8" x14ac:dyDescent="0.25">
      <c r="A112" s="17" t="s">
        <v>130</v>
      </c>
      <c r="B112" s="13" t="s">
        <v>82</v>
      </c>
      <c r="C112" s="25"/>
      <c r="D112" s="17"/>
      <c r="E112" s="25"/>
      <c r="F112" s="25"/>
      <c r="G112" s="25"/>
      <c r="H112" s="88"/>
    </row>
    <row r="113" spans="1:8" x14ac:dyDescent="0.25">
      <c r="A113" s="17" t="s">
        <v>131</v>
      </c>
      <c r="B113" s="13" t="s">
        <v>84</v>
      </c>
      <c r="C113" s="25"/>
      <c r="D113" s="17"/>
      <c r="E113" s="25"/>
      <c r="F113" s="25"/>
      <c r="G113" s="25"/>
      <c r="H113" s="88"/>
    </row>
    <row r="114" spans="1:8" ht="30" x14ac:dyDescent="0.25">
      <c r="A114" s="17" t="s">
        <v>132</v>
      </c>
      <c r="B114" s="13" t="s">
        <v>133</v>
      </c>
      <c r="C114" s="25"/>
      <c r="D114" s="17"/>
      <c r="E114" s="25"/>
      <c r="F114" s="25"/>
      <c r="G114" s="25"/>
      <c r="H114" s="88"/>
    </row>
    <row r="115" spans="1:8" x14ac:dyDescent="0.25">
      <c r="A115" s="17" t="s">
        <v>134</v>
      </c>
      <c r="B115" s="13" t="s">
        <v>135</v>
      </c>
      <c r="C115" s="25"/>
      <c r="D115" s="17"/>
      <c r="E115" s="25"/>
      <c r="F115" s="25"/>
      <c r="G115" s="25"/>
      <c r="H115" s="88"/>
    </row>
    <row r="116" spans="1:8" ht="30" x14ac:dyDescent="0.25">
      <c r="A116" s="17" t="s">
        <v>136</v>
      </c>
      <c r="B116" s="13" t="s">
        <v>90</v>
      </c>
      <c r="C116" s="25"/>
      <c r="D116" s="17"/>
      <c r="E116" s="25"/>
      <c r="F116" s="25"/>
      <c r="G116" s="25"/>
      <c r="H116" s="88"/>
    </row>
    <row r="117" spans="1:8" ht="30" x14ac:dyDescent="0.25">
      <c r="A117" s="17" t="s">
        <v>137</v>
      </c>
      <c r="B117" s="13" t="s">
        <v>92</v>
      </c>
      <c r="C117" s="25"/>
      <c r="D117" s="17"/>
      <c r="E117" s="25"/>
      <c r="F117" s="25"/>
      <c r="G117" s="25"/>
      <c r="H117" s="88"/>
    </row>
    <row r="118" spans="1:8" ht="30" x14ac:dyDescent="0.25">
      <c r="A118" s="17" t="s">
        <v>138</v>
      </c>
      <c r="B118" s="13" t="s">
        <v>94</v>
      </c>
      <c r="C118" s="25"/>
      <c r="D118" s="17"/>
      <c r="E118" s="25"/>
      <c r="F118" s="25"/>
      <c r="G118" s="25"/>
      <c r="H118" s="88"/>
    </row>
    <row r="119" spans="1:8" ht="30" x14ac:dyDescent="0.25">
      <c r="A119" s="17" t="s">
        <v>139</v>
      </c>
      <c r="B119" s="13" t="s">
        <v>96</v>
      </c>
      <c r="C119" s="25"/>
      <c r="D119" s="17"/>
      <c r="E119" s="25"/>
      <c r="F119" s="25"/>
      <c r="G119" s="25"/>
      <c r="H119" s="88"/>
    </row>
    <row r="120" spans="1:8" x14ac:dyDescent="0.25">
      <c r="A120" s="17" t="s">
        <v>140</v>
      </c>
      <c r="B120" s="13" t="s">
        <v>98</v>
      </c>
      <c r="C120" s="25"/>
      <c r="D120" s="17"/>
      <c r="E120" s="25"/>
      <c r="F120" s="25"/>
      <c r="G120" s="25"/>
      <c r="H120" s="88"/>
    </row>
    <row r="121" spans="1:8" ht="45" x14ac:dyDescent="0.25">
      <c r="A121" s="17" t="s">
        <v>141</v>
      </c>
      <c r="B121" s="13" t="s">
        <v>142</v>
      </c>
      <c r="C121" s="25"/>
      <c r="D121" s="17"/>
      <c r="E121" s="25"/>
      <c r="F121" s="25"/>
      <c r="G121" s="25"/>
      <c r="H121" s="88"/>
    </row>
    <row r="122" spans="1:8" ht="30" x14ac:dyDescent="0.25">
      <c r="A122" s="17" t="s">
        <v>143</v>
      </c>
      <c r="B122" s="13" t="s">
        <v>144</v>
      </c>
      <c r="C122" s="25"/>
      <c r="D122" s="17"/>
      <c r="E122" s="25"/>
      <c r="F122" s="25"/>
      <c r="G122" s="25"/>
      <c r="H122" s="88"/>
    </row>
    <row r="123" spans="1:8" x14ac:dyDescent="0.25">
      <c r="A123" s="17" t="s">
        <v>145</v>
      </c>
      <c r="B123" s="13" t="s">
        <v>146</v>
      </c>
      <c r="C123" s="25"/>
      <c r="D123" s="17"/>
      <c r="E123" s="25"/>
      <c r="F123" s="25"/>
      <c r="G123" s="25"/>
      <c r="H123" s="88"/>
    </row>
    <row r="124" spans="1:8" ht="45" x14ac:dyDescent="0.25">
      <c r="A124" s="17" t="s">
        <v>147</v>
      </c>
      <c r="B124" s="13" t="s">
        <v>148</v>
      </c>
      <c r="C124" s="25"/>
      <c r="D124" s="17"/>
      <c r="E124" s="25"/>
      <c r="F124" s="25"/>
      <c r="G124" s="25"/>
      <c r="H124" s="88"/>
    </row>
    <row r="125" spans="1:8" ht="30" x14ac:dyDescent="0.25">
      <c r="A125" s="17" t="s">
        <v>149</v>
      </c>
      <c r="B125" s="13" t="s">
        <v>150</v>
      </c>
      <c r="C125" s="25"/>
      <c r="D125" s="17"/>
      <c r="E125" s="25"/>
      <c r="F125" s="25"/>
      <c r="G125" s="25"/>
      <c r="H125" s="88"/>
    </row>
    <row r="126" spans="1:8" ht="30" x14ac:dyDescent="0.25">
      <c r="A126" s="17" t="s">
        <v>151</v>
      </c>
      <c r="B126" s="13" t="s">
        <v>108</v>
      </c>
      <c r="C126" s="25"/>
      <c r="D126" s="17"/>
      <c r="E126" s="25"/>
      <c r="F126" s="25"/>
      <c r="G126" s="25"/>
      <c r="H126" s="88"/>
    </row>
    <row r="127" spans="1:8" ht="30" x14ac:dyDescent="0.25">
      <c r="A127" s="17" t="s">
        <v>152</v>
      </c>
      <c r="B127" s="13" t="s">
        <v>153</v>
      </c>
      <c r="C127" s="25"/>
      <c r="D127" s="17"/>
      <c r="E127" s="25"/>
      <c r="F127" s="25"/>
      <c r="G127" s="25"/>
      <c r="H127" s="88"/>
    </row>
    <row r="128" spans="1:8" ht="45" x14ac:dyDescent="0.25">
      <c r="A128" s="17" t="s">
        <v>154</v>
      </c>
      <c r="B128" s="13" t="s">
        <v>155</v>
      </c>
      <c r="C128" s="25"/>
      <c r="D128" s="17"/>
      <c r="E128" s="25"/>
      <c r="F128" s="25"/>
      <c r="G128" s="25"/>
      <c r="H128" s="88"/>
    </row>
    <row r="129" spans="1:8" ht="45" x14ac:dyDescent="0.25">
      <c r="A129" s="17" t="s">
        <v>156</v>
      </c>
      <c r="B129" s="13" t="s">
        <v>157</v>
      </c>
      <c r="C129" s="25"/>
      <c r="D129" s="17"/>
      <c r="E129" s="25"/>
      <c r="F129" s="25"/>
      <c r="G129" s="25"/>
      <c r="H129" s="88"/>
    </row>
    <row r="130" spans="1:8" ht="30" x14ac:dyDescent="0.25">
      <c r="A130" s="17" t="s">
        <v>158</v>
      </c>
      <c r="B130" s="13" t="s">
        <v>159</v>
      </c>
      <c r="C130" s="25"/>
      <c r="D130" s="17"/>
      <c r="E130" s="25"/>
      <c r="F130" s="25"/>
      <c r="G130" s="25"/>
      <c r="H130" s="88"/>
    </row>
    <row r="131" spans="1:8" x14ac:dyDescent="0.25">
      <c r="A131" s="17" t="s">
        <v>160</v>
      </c>
      <c r="B131" s="13" t="s">
        <v>161</v>
      </c>
      <c r="C131" s="25"/>
      <c r="D131" s="17"/>
      <c r="E131" s="25"/>
      <c r="F131" s="25"/>
      <c r="G131" s="25"/>
      <c r="H131" s="88"/>
    </row>
    <row r="132" spans="1:8" x14ac:dyDescent="0.25">
      <c r="A132" s="17" t="s">
        <v>162</v>
      </c>
      <c r="B132" s="13" t="s">
        <v>163</v>
      </c>
      <c r="C132" s="25"/>
      <c r="D132" s="17"/>
      <c r="E132" s="25"/>
      <c r="F132" s="25"/>
      <c r="G132" s="25"/>
      <c r="H132" s="88"/>
    </row>
    <row r="133" spans="1:8" x14ac:dyDescent="0.25">
      <c r="A133" s="17" t="s">
        <v>164</v>
      </c>
      <c r="B133" s="13" t="s">
        <v>165</v>
      </c>
      <c r="C133" s="25"/>
      <c r="D133" s="17"/>
      <c r="E133" s="25"/>
      <c r="F133" s="25"/>
      <c r="G133" s="25"/>
      <c r="H133" s="88"/>
    </row>
    <row r="134" spans="1:8" ht="30" x14ac:dyDescent="0.25">
      <c r="A134" s="17" t="s">
        <v>166</v>
      </c>
      <c r="B134" s="13" t="s">
        <v>167</v>
      </c>
      <c r="C134" s="25"/>
      <c r="D134" s="17"/>
      <c r="E134" s="25"/>
      <c r="F134" s="25"/>
      <c r="G134" s="25"/>
      <c r="H134" s="88"/>
    </row>
    <row r="135" spans="1:8" ht="180" x14ac:dyDescent="0.25">
      <c r="A135" s="17" t="s">
        <v>168</v>
      </c>
      <c r="B135" s="13" t="s">
        <v>582</v>
      </c>
      <c r="C135" s="25"/>
      <c r="D135" s="17"/>
      <c r="E135" s="25"/>
      <c r="F135" s="25"/>
      <c r="G135" s="25"/>
      <c r="H135" s="88"/>
    </row>
    <row r="136" spans="1:8" ht="30" x14ac:dyDescent="0.25">
      <c r="E136" s="24" t="s">
        <v>43</v>
      </c>
      <c r="F136" s="24" t="str">
        <f>IF((COUNT(C108:C135)&lt;&gt;COUNT(F108:F135)),"", ROUND(SUM(F108:F135),2))</f>
        <v/>
      </c>
      <c r="G136" s="27" t="str">
        <f>IF((COUNT(C108:C135)&lt;&gt;COUNT(F108:F135)),"Neužpildytos visų objektų kainos", "")</f>
        <v>Neužpildytos visų objektų kainos</v>
      </c>
    </row>
    <row r="137" spans="1:8" ht="30" x14ac:dyDescent="0.25">
      <c r="C137" s="24" t="s">
        <v>44</v>
      </c>
      <c r="D137" s="18"/>
      <c r="E137" s="24" t="s">
        <v>45</v>
      </c>
      <c r="F137" s="24" t="str">
        <f>IF(OR(F136="",D137=""),"", ROUND(PRODUCT(D137,F136)/100,2))</f>
        <v/>
      </c>
      <c r="G137" s="27" t="str">
        <f>IF(D137="", "Nurodykite taikomą PVM dydį", "")</f>
        <v>Nurodykite taikomą PVM dydį</v>
      </c>
    </row>
    <row r="138" spans="1:8" ht="30" x14ac:dyDescent="0.25">
      <c r="E138" s="24" t="s">
        <v>46</v>
      </c>
      <c r="F138" s="24">
        <f>IF(ISBLANK(F137), "", ROUND(SUM(F136:F137),2))</f>
        <v>0</v>
      </c>
      <c r="G138" s="27" t="s">
        <v>169</v>
      </c>
    </row>
    <row r="142" spans="1:8" ht="30" x14ac:dyDescent="0.25">
      <c r="A142" s="12" t="s">
        <v>170</v>
      </c>
      <c r="B142" s="32" t="s">
        <v>171</v>
      </c>
    </row>
    <row r="144" spans="1:8" x14ac:dyDescent="0.25">
      <c r="A144" s="12" t="s">
        <v>21</v>
      </c>
    </row>
    <row r="145" spans="1:8" s="36" customFormat="1" ht="30" x14ac:dyDescent="0.25">
      <c r="A145" s="35" t="s">
        <v>22</v>
      </c>
      <c r="B145" s="34" t="s">
        <v>23</v>
      </c>
      <c r="C145" s="34" t="s">
        <v>24</v>
      </c>
      <c r="D145" s="35" t="s">
        <v>25</v>
      </c>
      <c r="E145" s="34" t="s">
        <v>26</v>
      </c>
      <c r="F145" s="34" t="s">
        <v>27</v>
      </c>
      <c r="G145" s="34" t="s">
        <v>28</v>
      </c>
      <c r="H145" s="86" t="s">
        <v>591</v>
      </c>
    </row>
    <row r="146" spans="1:8" ht="30" x14ac:dyDescent="0.25">
      <c r="A146" s="16" t="s">
        <v>172</v>
      </c>
      <c r="B146" s="34" t="s">
        <v>173</v>
      </c>
      <c r="C146" s="25"/>
      <c r="D146" s="17"/>
      <c r="E146" s="25"/>
      <c r="F146" s="25"/>
      <c r="G146" s="25"/>
      <c r="H146" s="87"/>
    </row>
    <row r="147" spans="1:8" ht="30" x14ac:dyDescent="0.25">
      <c r="A147" s="17" t="s">
        <v>174</v>
      </c>
      <c r="B147" s="13" t="s">
        <v>173</v>
      </c>
      <c r="C147" s="25">
        <v>30</v>
      </c>
      <c r="D147" s="17" t="s">
        <v>32</v>
      </c>
      <c r="E147" s="26"/>
      <c r="F147" s="25" t="str">
        <f>IF(ISBLANK(E147),"", PRODUCT(C147,E147))</f>
        <v/>
      </c>
      <c r="G147" s="28"/>
      <c r="H147" s="87"/>
    </row>
    <row r="148" spans="1:8" x14ac:dyDescent="0.25">
      <c r="A148" s="17" t="s">
        <v>175</v>
      </c>
      <c r="B148" s="13" t="s">
        <v>176</v>
      </c>
      <c r="C148" s="25"/>
      <c r="D148" s="17"/>
      <c r="E148" s="25"/>
      <c r="F148" s="25"/>
      <c r="G148" s="25"/>
      <c r="H148" s="88"/>
    </row>
    <row r="149" spans="1:8" ht="45" x14ac:dyDescent="0.25">
      <c r="A149" s="17" t="s">
        <v>177</v>
      </c>
      <c r="B149" s="13" t="s">
        <v>178</v>
      </c>
      <c r="C149" s="25"/>
      <c r="D149" s="17"/>
      <c r="E149" s="25"/>
      <c r="F149" s="25"/>
      <c r="G149" s="25"/>
      <c r="H149" s="88"/>
    </row>
    <row r="150" spans="1:8" x14ac:dyDescent="0.25">
      <c r="A150" s="17" t="s">
        <v>179</v>
      </c>
      <c r="B150" s="13" t="s">
        <v>180</v>
      </c>
      <c r="C150" s="25"/>
      <c r="D150" s="17"/>
      <c r="E150" s="25"/>
      <c r="F150" s="25"/>
      <c r="G150" s="25"/>
      <c r="H150" s="88"/>
    </row>
    <row r="151" spans="1:8" ht="30" x14ac:dyDescent="0.25">
      <c r="A151" s="17" t="s">
        <v>181</v>
      </c>
      <c r="B151" s="13" t="s">
        <v>182</v>
      </c>
      <c r="C151" s="25"/>
      <c r="D151" s="17"/>
      <c r="E151" s="25"/>
      <c r="F151" s="25"/>
      <c r="G151" s="25"/>
      <c r="H151" s="88"/>
    </row>
    <row r="152" spans="1:8" ht="30" x14ac:dyDescent="0.25">
      <c r="A152" s="17" t="s">
        <v>183</v>
      </c>
      <c r="B152" s="13" t="s">
        <v>184</v>
      </c>
      <c r="C152" s="25"/>
      <c r="D152" s="17"/>
      <c r="E152" s="25"/>
      <c r="F152" s="25"/>
      <c r="G152" s="25"/>
      <c r="H152" s="88"/>
    </row>
    <row r="153" spans="1:8" x14ac:dyDescent="0.25">
      <c r="A153" s="17" t="s">
        <v>185</v>
      </c>
      <c r="B153" s="13" t="s">
        <v>186</v>
      </c>
      <c r="C153" s="25"/>
      <c r="D153" s="17"/>
      <c r="E153" s="25"/>
      <c r="F153" s="25"/>
      <c r="G153" s="25"/>
      <c r="H153" s="88"/>
    </row>
    <row r="154" spans="1:8" x14ac:dyDescent="0.25">
      <c r="A154" s="17" t="s">
        <v>187</v>
      </c>
      <c r="B154" s="13" t="s">
        <v>188</v>
      </c>
      <c r="C154" s="25"/>
      <c r="D154" s="17"/>
      <c r="E154" s="25"/>
      <c r="F154" s="25"/>
      <c r="G154" s="25"/>
      <c r="H154" s="88"/>
    </row>
    <row r="155" spans="1:8" x14ac:dyDescent="0.25">
      <c r="A155" s="17" t="s">
        <v>189</v>
      </c>
      <c r="B155" s="13" t="s">
        <v>190</v>
      </c>
      <c r="C155" s="25"/>
      <c r="D155" s="17"/>
      <c r="E155" s="25"/>
      <c r="F155" s="25"/>
      <c r="G155" s="25"/>
      <c r="H155" s="88"/>
    </row>
    <row r="156" spans="1:8" ht="30" x14ac:dyDescent="0.25">
      <c r="A156" s="17" t="s">
        <v>191</v>
      </c>
      <c r="B156" s="13" t="s">
        <v>192</v>
      </c>
      <c r="C156" s="25"/>
      <c r="D156" s="17"/>
      <c r="E156" s="25"/>
      <c r="F156" s="25"/>
      <c r="G156" s="25"/>
      <c r="H156" s="88"/>
    </row>
    <row r="157" spans="1:8" x14ac:dyDescent="0.25">
      <c r="A157" s="17" t="s">
        <v>193</v>
      </c>
      <c r="B157" s="13" t="s">
        <v>194</v>
      </c>
      <c r="C157" s="25"/>
      <c r="D157" s="17"/>
      <c r="E157" s="25"/>
      <c r="F157" s="25"/>
      <c r="G157" s="25"/>
      <c r="H157" s="88"/>
    </row>
    <row r="158" spans="1:8" x14ac:dyDescent="0.25">
      <c r="A158" s="17" t="s">
        <v>195</v>
      </c>
      <c r="B158" s="13" t="s">
        <v>196</v>
      </c>
      <c r="C158" s="25"/>
      <c r="D158" s="17"/>
      <c r="E158" s="25"/>
      <c r="F158" s="25"/>
      <c r="G158" s="25"/>
      <c r="H158" s="88"/>
    </row>
    <row r="159" spans="1:8" ht="30" x14ac:dyDescent="0.25">
      <c r="A159" s="17" t="s">
        <v>197</v>
      </c>
      <c r="B159" s="13" t="s">
        <v>198</v>
      </c>
      <c r="C159" s="25"/>
      <c r="D159" s="17"/>
      <c r="E159" s="25"/>
      <c r="F159" s="25"/>
      <c r="G159" s="25"/>
      <c r="H159" s="88"/>
    </row>
    <row r="160" spans="1:8" ht="30" x14ac:dyDescent="0.25">
      <c r="A160" s="17" t="s">
        <v>199</v>
      </c>
      <c r="B160" s="13" t="s">
        <v>200</v>
      </c>
      <c r="C160" s="25"/>
      <c r="D160" s="17"/>
      <c r="E160" s="25"/>
      <c r="F160" s="25"/>
      <c r="G160" s="25"/>
      <c r="H160" s="88"/>
    </row>
    <row r="161" spans="1:8" ht="30" x14ac:dyDescent="0.25">
      <c r="A161" s="17" t="s">
        <v>201</v>
      </c>
      <c r="B161" s="13" t="s">
        <v>92</v>
      </c>
      <c r="C161" s="25"/>
      <c r="D161" s="17"/>
      <c r="E161" s="25"/>
      <c r="F161" s="25"/>
      <c r="G161" s="25"/>
      <c r="H161" s="88"/>
    </row>
    <row r="162" spans="1:8" ht="30" x14ac:dyDescent="0.25">
      <c r="A162" s="17" t="s">
        <v>202</v>
      </c>
      <c r="B162" s="13" t="s">
        <v>203</v>
      </c>
      <c r="C162" s="25"/>
      <c r="D162" s="17"/>
      <c r="E162" s="25"/>
      <c r="F162" s="25"/>
      <c r="G162" s="25"/>
      <c r="H162" s="88"/>
    </row>
    <row r="163" spans="1:8" ht="30" x14ac:dyDescent="0.25">
      <c r="A163" s="17" t="s">
        <v>204</v>
      </c>
      <c r="B163" s="13" t="s">
        <v>205</v>
      </c>
      <c r="C163" s="25"/>
      <c r="D163" s="17"/>
      <c r="E163" s="25"/>
      <c r="F163" s="25"/>
      <c r="G163" s="25"/>
      <c r="H163" s="88"/>
    </row>
    <row r="164" spans="1:8" ht="30" x14ac:dyDescent="0.25">
      <c r="A164" s="17" t="s">
        <v>206</v>
      </c>
      <c r="B164" s="13" t="s">
        <v>207</v>
      </c>
      <c r="C164" s="25"/>
      <c r="D164" s="17"/>
      <c r="E164" s="25"/>
      <c r="F164" s="25"/>
      <c r="G164" s="25"/>
      <c r="H164" s="88"/>
    </row>
    <row r="165" spans="1:8" ht="30" x14ac:dyDescent="0.25">
      <c r="A165" s="17" t="s">
        <v>208</v>
      </c>
      <c r="B165" s="13" t="s">
        <v>209</v>
      </c>
      <c r="C165" s="25"/>
      <c r="D165" s="17"/>
      <c r="E165" s="25"/>
      <c r="F165" s="25"/>
      <c r="G165" s="25"/>
      <c r="H165" s="88"/>
    </row>
    <row r="166" spans="1:8" ht="30" x14ac:dyDescent="0.25">
      <c r="A166" s="17" t="s">
        <v>210</v>
      </c>
      <c r="B166" s="13" t="s">
        <v>211</v>
      </c>
      <c r="C166" s="25"/>
      <c r="D166" s="17"/>
      <c r="E166" s="25"/>
      <c r="F166" s="25"/>
      <c r="G166" s="25"/>
      <c r="H166" s="88"/>
    </row>
    <row r="167" spans="1:8" x14ac:dyDescent="0.25">
      <c r="A167" s="17" t="s">
        <v>212</v>
      </c>
      <c r="B167" s="13" t="s">
        <v>213</v>
      </c>
      <c r="C167" s="25"/>
      <c r="D167" s="17"/>
      <c r="E167" s="25"/>
      <c r="F167" s="25"/>
      <c r="G167" s="25"/>
      <c r="H167" s="88"/>
    </row>
    <row r="168" spans="1:8" ht="30" x14ac:dyDescent="0.25">
      <c r="A168" s="17" t="s">
        <v>214</v>
      </c>
      <c r="B168" s="13" t="s">
        <v>215</v>
      </c>
      <c r="C168" s="25"/>
      <c r="D168" s="17"/>
      <c r="E168" s="25"/>
      <c r="F168" s="25"/>
      <c r="G168" s="25"/>
      <c r="H168" s="88"/>
    </row>
    <row r="169" spans="1:8" x14ac:dyDescent="0.25">
      <c r="A169" s="17" t="s">
        <v>216</v>
      </c>
      <c r="B169" s="13" t="s">
        <v>217</v>
      </c>
      <c r="C169" s="25"/>
      <c r="D169" s="17"/>
      <c r="E169" s="25"/>
      <c r="F169" s="25"/>
      <c r="G169" s="25"/>
      <c r="H169" s="88"/>
    </row>
    <row r="170" spans="1:8" ht="30" x14ac:dyDescent="0.25">
      <c r="A170" s="17" t="s">
        <v>218</v>
      </c>
      <c r="B170" s="13" t="s">
        <v>219</v>
      </c>
      <c r="C170" s="25"/>
      <c r="D170" s="17"/>
      <c r="E170" s="25"/>
      <c r="F170" s="25"/>
      <c r="G170" s="25"/>
      <c r="H170" s="88"/>
    </row>
    <row r="171" spans="1:8" x14ac:dyDescent="0.25">
      <c r="A171" s="17" t="s">
        <v>220</v>
      </c>
      <c r="B171" s="13" t="s">
        <v>221</v>
      </c>
      <c r="C171" s="25"/>
      <c r="D171" s="17"/>
      <c r="E171" s="25"/>
      <c r="F171" s="25"/>
      <c r="G171" s="25"/>
      <c r="H171" s="88"/>
    </row>
    <row r="172" spans="1:8" ht="60" x14ac:dyDescent="0.25">
      <c r="A172" s="17" t="s">
        <v>222</v>
      </c>
      <c r="B172" s="13" t="s">
        <v>223</v>
      </c>
      <c r="C172" s="25"/>
      <c r="D172" s="17"/>
      <c r="E172" s="25"/>
      <c r="F172" s="25"/>
      <c r="G172" s="25"/>
      <c r="H172" s="88"/>
    </row>
    <row r="173" spans="1:8" ht="30" x14ac:dyDescent="0.25">
      <c r="A173" s="17" t="s">
        <v>224</v>
      </c>
      <c r="B173" s="13" t="s">
        <v>225</v>
      </c>
      <c r="C173" s="25"/>
      <c r="D173" s="17"/>
      <c r="E173" s="25"/>
      <c r="F173" s="25"/>
      <c r="G173" s="25"/>
      <c r="H173" s="88"/>
    </row>
    <row r="174" spans="1:8" ht="30" x14ac:dyDescent="0.25">
      <c r="A174" s="17" t="s">
        <v>226</v>
      </c>
      <c r="B174" s="13" t="s">
        <v>227</v>
      </c>
      <c r="C174" s="25"/>
      <c r="D174" s="17"/>
      <c r="E174" s="25"/>
      <c r="F174" s="25"/>
      <c r="G174" s="25"/>
      <c r="H174" s="88"/>
    </row>
    <row r="175" spans="1:8" ht="45" x14ac:dyDescent="0.25">
      <c r="A175" s="17" t="s">
        <v>228</v>
      </c>
      <c r="B175" s="13" t="s">
        <v>229</v>
      </c>
      <c r="C175" s="25"/>
      <c r="D175" s="17"/>
      <c r="E175" s="25"/>
      <c r="F175" s="25"/>
      <c r="G175" s="25"/>
      <c r="H175" s="88"/>
    </row>
    <row r="176" spans="1:8" ht="30" x14ac:dyDescent="0.25">
      <c r="A176" s="17" t="s">
        <v>230</v>
      </c>
      <c r="B176" s="13" t="s">
        <v>231</v>
      </c>
      <c r="C176" s="25"/>
      <c r="D176" s="17"/>
      <c r="E176" s="25"/>
      <c r="F176" s="25"/>
      <c r="G176" s="25"/>
      <c r="H176" s="88"/>
    </row>
    <row r="177" spans="1:8" ht="135" x14ac:dyDescent="0.25">
      <c r="A177" s="17" t="s">
        <v>232</v>
      </c>
      <c r="B177" s="13" t="s">
        <v>583</v>
      </c>
      <c r="C177" s="25"/>
      <c r="D177" s="17"/>
      <c r="E177" s="25"/>
      <c r="F177" s="25"/>
      <c r="G177" s="25"/>
      <c r="H177" s="88"/>
    </row>
    <row r="178" spans="1:8" ht="30" x14ac:dyDescent="0.25">
      <c r="E178" s="24" t="s">
        <v>43</v>
      </c>
      <c r="F178" s="24" t="str">
        <f>IF((COUNT(C147:C177)&lt;&gt;COUNT(F147:F177)),"", ROUND(SUM(F147:F177),2))</f>
        <v/>
      </c>
      <c r="G178" s="27" t="str">
        <f>IF((COUNT(C147:C177)&lt;&gt;COUNT(F147:F177)),"Neužpildytos visų objektų kainos", "")</f>
        <v>Neužpildytos visų objektų kainos</v>
      </c>
    </row>
    <row r="179" spans="1:8" ht="30" x14ac:dyDescent="0.25">
      <c r="C179" s="24" t="s">
        <v>44</v>
      </c>
      <c r="D179" s="18"/>
      <c r="E179" s="24" t="s">
        <v>45</v>
      </c>
      <c r="F179" s="24" t="str">
        <f>IF(OR(F178="",D179=""),"", ROUND(PRODUCT(D179,F178)/100,2))</f>
        <v/>
      </c>
      <c r="G179" s="27" t="str">
        <f>IF(D179="", "Nurodykite taikomą PVM dydį", "")</f>
        <v>Nurodykite taikomą PVM dydį</v>
      </c>
    </row>
    <row r="180" spans="1:8" ht="30" x14ac:dyDescent="0.25">
      <c r="E180" s="24" t="s">
        <v>46</v>
      </c>
      <c r="F180" s="24">
        <f>IF(ISBLANK(F179), "", ROUND(SUM(F178:F179),2))</f>
        <v>0</v>
      </c>
      <c r="G180" s="27" t="s">
        <v>233</v>
      </c>
    </row>
    <row r="184" spans="1:8" x14ac:dyDescent="0.25">
      <c r="A184" s="12" t="s">
        <v>234</v>
      </c>
      <c r="B184" s="32" t="s">
        <v>235</v>
      </c>
    </row>
    <row r="186" spans="1:8" x14ac:dyDescent="0.25">
      <c r="A186" s="12" t="s">
        <v>21</v>
      </c>
    </row>
    <row r="187" spans="1:8" s="36" customFormat="1" ht="30" x14ac:dyDescent="0.25">
      <c r="A187" s="35" t="s">
        <v>22</v>
      </c>
      <c r="B187" s="34" t="s">
        <v>23</v>
      </c>
      <c r="C187" s="34" t="s">
        <v>24</v>
      </c>
      <c r="D187" s="35" t="s">
        <v>25</v>
      </c>
      <c r="E187" s="34" t="s">
        <v>26</v>
      </c>
      <c r="F187" s="34" t="s">
        <v>27</v>
      </c>
      <c r="G187" s="34" t="s">
        <v>28</v>
      </c>
      <c r="H187" s="86" t="s">
        <v>591</v>
      </c>
    </row>
    <row r="188" spans="1:8" x14ac:dyDescent="0.25">
      <c r="A188" s="16" t="s">
        <v>236</v>
      </c>
      <c r="B188" s="34" t="s">
        <v>237</v>
      </c>
      <c r="C188" s="25"/>
      <c r="D188" s="17"/>
      <c r="E188" s="25"/>
      <c r="F188" s="25"/>
      <c r="G188" s="25"/>
      <c r="H188" s="87"/>
    </row>
    <row r="189" spans="1:8" x14ac:dyDescent="0.25">
      <c r="A189" s="17" t="s">
        <v>238</v>
      </c>
      <c r="B189" s="13" t="s">
        <v>237</v>
      </c>
      <c r="C189" s="25">
        <v>60</v>
      </c>
      <c r="D189" s="17" t="s">
        <v>32</v>
      </c>
      <c r="E189" s="26"/>
      <c r="F189" s="25" t="str">
        <f>IF(ISBLANK(E189),"", PRODUCT(C189,E189))</f>
        <v/>
      </c>
      <c r="G189" s="28"/>
      <c r="H189" s="87"/>
    </row>
    <row r="190" spans="1:8" ht="30" x14ac:dyDescent="0.25">
      <c r="A190" s="17" t="s">
        <v>239</v>
      </c>
      <c r="B190" s="13" t="s">
        <v>240</v>
      </c>
      <c r="C190" s="25"/>
      <c r="D190" s="17"/>
      <c r="E190" s="25"/>
      <c r="F190" s="25"/>
      <c r="G190" s="25"/>
      <c r="H190" s="88"/>
    </row>
    <row r="191" spans="1:8" x14ac:dyDescent="0.25">
      <c r="A191" s="17" t="s">
        <v>241</v>
      </c>
      <c r="B191" s="13" t="s">
        <v>242</v>
      </c>
      <c r="C191" s="25"/>
      <c r="D191" s="17"/>
      <c r="E191" s="25"/>
      <c r="F191" s="25"/>
      <c r="G191" s="25"/>
      <c r="H191" s="88"/>
    </row>
    <row r="192" spans="1:8" ht="30" x14ac:dyDescent="0.25">
      <c r="E192" s="24" t="s">
        <v>43</v>
      </c>
      <c r="F192" s="24" t="str">
        <f>IF((COUNT(C189:C191)&lt;&gt;COUNT(F189:F191)),"", ROUND(SUM(F189:F191),2))</f>
        <v/>
      </c>
      <c r="G192" s="27" t="str">
        <f>IF((COUNT(C189:C191)&lt;&gt;COUNT(F189:F191)),"Neužpildytos visų objektų kainos", "")</f>
        <v>Neužpildytos visų objektų kainos</v>
      </c>
    </row>
    <row r="193" spans="1:8" ht="30" x14ac:dyDescent="0.25">
      <c r="C193" s="24" t="s">
        <v>44</v>
      </c>
      <c r="D193" s="18"/>
      <c r="E193" s="24" t="s">
        <v>45</v>
      </c>
      <c r="F193" s="24" t="str">
        <f>IF(OR(F192="",D193=""),"", ROUND(PRODUCT(D193,F192)/100,2))</f>
        <v/>
      </c>
      <c r="G193" s="27" t="str">
        <f>IF(D193="", "Nurodykite taikomą PVM dydį", "")</f>
        <v>Nurodykite taikomą PVM dydį</v>
      </c>
    </row>
    <row r="194" spans="1:8" ht="30" x14ac:dyDescent="0.25">
      <c r="E194" s="24" t="s">
        <v>46</v>
      </c>
      <c r="F194" s="24">
        <f>IF(ISBLANK(F193), "", ROUND(SUM(F192:F193),2))</f>
        <v>0</v>
      </c>
      <c r="G194" s="27" t="s">
        <v>243</v>
      </c>
    </row>
    <row r="198" spans="1:8" x14ac:dyDescent="0.25">
      <c r="A198" s="12" t="s">
        <v>244</v>
      </c>
      <c r="B198" s="32" t="s">
        <v>245</v>
      </c>
    </row>
    <row r="200" spans="1:8" x14ac:dyDescent="0.25">
      <c r="A200" s="12" t="s">
        <v>21</v>
      </c>
    </row>
    <row r="201" spans="1:8" s="36" customFormat="1" ht="30" x14ac:dyDescent="0.25">
      <c r="A201" s="35" t="s">
        <v>22</v>
      </c>
      <c r="B201" s="34" t="s">
        <v>23</v>
      </c>
      <c r="C201" s="34" t="s">
        <v>24</v>
      </c>
      <c r="D201" s="35" t="s">
        <v>25</v>
      </c>
      <c r="E201" s="34" t="s">
        <v>26</v>
      </c>
      <c r="F201" s="34" t="s">
        <v>27</v>
      </c>
      <c r="G201" s="34" t="s">
        <v>28</v>
      </c>
      <c r="H201" s="86" t="s">
        <v>591</v>
      </c>
    </row>
    <row r="202" spans="1:8" x14ac:dyDescent="0.25">
      <c r="A202" s="16" t="s">
        <v>246</v>
      </c>
      <c r="B202" s="34" t="s">
        <v>247</v>
      </c>
      <c r="C202" s="25"/>
      <c r="D202" s="17"/>
      <c r="E202" s="25"/>
      <c r="F202" s="25"/>
      <c r="G202" s="25"/>
      <c r="H202" s="87"/>
    </row>
    <row r="203" spans="1:8" x14ac:dyDescent="0.25">
      <c r="A203" s="17" t="s">
        <v>248</v>
      </c>
      <c r="B203" s="13" t="s">
        <v>247</v>
      </c>
      <c r="C203" s="25">
        <v>60</v>
      </c>
      <c r="D203" s="17" t="s">
        <v>32</v>
      </c>
      <c r="E203" s="26"/>
      <c r="F203" s="25" t="str">
        <f>IF(ISBLANK(E203),"", PRODUCT(C203,E203))</f>
        <v/>
      </c>
      <c r="G203" s="28"/>
      <c r="H203" s="87"/>
    </row>
    <row r="204" spans="1:8" ht="30" x14ac:dyDescent="0.25">
      <c r="A204" s="17" t="s">
        <v>249</v>
      </c>
      <c r="B204" s="13" t="s">
        <v>250</v>
      </c>
      <c r="C204" s="25"/>
      <c r="D204" s="17"/>
      <c r="E204" s="25"/>
      <c r="F204" s="25"/>
      <c r="G204" s="25"/>
      <c r="H204" s="88"/>
    </row>
    <row r="205" spans="1:8" x14ac:dyDescent="0.25">
      <c r="A205" s="17" t="s">
        <v>251</v>
      </c>
      <c r="B205" s="13" t="s">
        <v>252</v>
      </c>
      <c r="C205" s="25"/>
      <c r="D205" s="17"/>
      <c r="E205" s="25"/>
      <c r="F205" s="25"/>
      <c r="G205" s="25"/>
      <c r="H205" s="88"/>
    </row>
    <row r="206" spans="1:8" ht="30" x14ac:dyDescent="0.25">
      <c r="E206" s="24" t="s">
        <v>43</v>
      </c>
      <c r="F206" s="24" t="str">
        <f>IF((COUNT(C203:C205)&lt;&gt;COUNT(F203:F205)),"", ROUND(SUM(F203:F205),2))</f>
        <v/>
      </c>
      <c r="G206" s="27" t="str">
        <f>IF((COUNT(C203:C205)&lt;&gt;COUNT(F203:F205)),"Neužpildytos visų objektų kainos", "")</f>
        <v>Neužpildytos visų objektų kainos</v>
      </c>
    </row>
    <row r="207" spans="1:8" ht="30" x14ac:dyDescent="0.25">
      <c r="C207" s="24" t="s">
        <v>44</v>
      </c>
      <c r="D207" s="18"/>
      <c r="E207" s="24" t="s">
        <v>45</v>
      </c>
      <c r="F207" s="24" t="str">
        <f>IF(OR(F206="",D207=""),"", ROUND(PRODUCT(D207,F206)/100,2))</f>
        <v/>
      </c>
      <c r="G207" s="27" t="str">
        <f>IF(D207="", "Nurodykite taikomą PVM dydį", "")</f>
        <v>Nurodykite taikomą PVM dydį</v>
      </c>
    </row>
    <row r="208" spans="1:8" ht="30" x14ac:dyDescent="0.25">
      <c r="E208" s="24" t="s">
        <v>46</v>
      </c>
      <c r="F208" s="24">
        <f>IF(ISBLANK(F207), "", ROUND(SUM(F206:F207),2))</f>
        <v>0</v>
      </c>
      <c r="G208" s="27" t="s">
        <v>253</v>
      </c>
    </row>
    <row r="212" spans="1:8" x14ac:dyDescent="0.25">
      <c r="A212" s="12" t="s">
        <v>254</v>
      </c>
      <c r="B212" s="32" t="s">
        <v>245</v>
      </c>
    </row>
    <row r="214" spans="1:8" x14ac:dyDescent="0.25">
      <c r="A214" s="12" t="s">
        <v>21</v>
      </c>
    </row>
    <row r="215" spans="1:8" s="36" customFormat="1" ht="30" x14ac:dyDescent="0.25">
      <c r="A215" s="35" t="s">
        <v>22</v>
      </c>
      <c r="B215" s="34" t="s">
        <v>23</v>
      </c>
      <c r="C215" s="34" t="s">
        <v>24</v>
      </c>
      <c r="D215" s="35" t="s">
        <v>25</v>
      </c>
      <c r="E215" s="34" t="s">
        <v>26</v>
      </c>
      <c r="F215" s="34" t="s">
        <v>27</v>
      </c>
      <c r="G215" s="34" t="s">
        <v>28</v>
      </c>
      <c r="H215" s="86" t="s">
        <v>591</v>
      </c>
    </row>
    <row r="216" spans="1:8" x14ac:dyDescent="0.25">
      <c r="A216" s="16" t="s">
        <v>255</v>
      </c>
      <c r="B216" s="34" t="s">
        <v>247</v>
      </c>
      <c r="C216" s="25"/>
      <c r="D216" s="17"/>
      <c r="E216" s="25"/>
      <c r="F216" s="25"/>
      <c r="G216" s="25"/>
      <c r="H216" s="87"/>
    </row>
    <row r="217" spans="1:8" x14ac:dyDescent="0.25">
      <c r="A217" s="17" t="s">
        <v>256</v>
      </c>
      <c r="B217" s="13" t="s">
        <v>247</v>
      </c>
      <c r="C217" s="25">
        <v>60</v>
      </c>
      <c r="D217" s="17" t="s">
        <v>32</v>
      </c>
      <c r="E217" s="26"/>
      <c r="F217" s="25" t="str">
        <f>IF(ISBLANK(E217),"", PRODUCT(C217,E217))</f>
        <v/>
      </c>
      <c r="G217" s="28"/>
      <c r="H217" s="87"/>
    </row>
    <row r="218" spans="1:8" ht="30" x14ac:dyDescent="0.25">
      <c r="A218" s="17" t="s">
        <v>257</v>
      </c>
      <c r="B218" s="13" t="s">
        <v>258</v>
      </c>
      <c r="C218" s="25"/>
      <c r="D218" s="17"/>
      <c r="E218" s="25"/>
      <c r="F218" s="25"/>
      <c r="G218" s="25"/>
      <c r="H218" s="88"/>
    </row>
    <row r="219" spans="1:8" x14ac:dyDescent="0.25">
      <c r="A219" s="17" t="s">
        <v>259</v>
      </c>
      <c r="B219" s="13" t="s">
        <v>260</v>
      </c>
      <c r="C219" s="25"/>
      <c r="D219" s="17"/>
      <c r="E219" s="25"/>
      <c r="F219" s="25"/>
      <c r="G219" s="25"/>
      <c r="H219" s="88"/>
    </row>
    <row r="220" spans="1:8" x14ac:dyDescent="0.25">
      <c r="A220" s="17" t="s">
        <v>261</v>
      </c>
      <c r="B220" s="13" t="s">
        <v>262</v>
      </c>
      <c r="C220" s="25"/>
      <c r="D220" s="17"/>
      <c r="E220" s="25"/>
      <c r="F220" s="25"/>
      <c r="G220" s="25"/>
      <c r="H220" s="88"/>
    </row>
    <row r="221" spans="1:8" ht="30" x14ac:dyDescent="0.25">
      <c r="E221" s="24" t="s">
        <v>43</v>
      </c>
      <c r="F221" s="24" t="str">
        <f>IF((COUNT(C217:C220)&lt;&gt;COUNT(F217:F220)),"", ROUND(SUM(F217:F220),2))</f>
        <v/>
      </c>
      <c r="G221" s="27" t="str">
        <f>IF((COUNT(C217:C220)&lt;&gt;COUNT(F217:F220)),"Neužpildytos visų objektų kainos", "")</f>
        <v>Neužpildytos visų objektų kainos</v>
      </c>
    </row>
    <row r="222" spans="1:8" ht="30" x14ac:dyDescent="0.25">
      <c r="C222" s="24" t="s">
        <v>44</v>
      </c>
      <c r="D222" s="18"/>
      <c r="E222" s="24" t="s">
        <v>45</v>
      </c>
      <c r="F222" s="24" t="str">
        <f>IF(OR(F221="",D222=""),"", ROUND(PRODUCT(D222,F221)/100,2))</f>
        <v/>
      </c>
      <c r="G222" s="27" t="str">
        <f>IF(D222="", "Nurodykite taikomą PVM dydį", "")</f>
        <v>Nurodykite taikomą PVM dydį</v>
      </c>
    </row>
    <row r="223" spans="1:8" ht="30" x14ac:dyDescent="0.25">
      <c r="E223" s="24" t="s">
        <v>46</v>
      </c>
      <c r="F223" s="24">
        <f>IF(ISBLANK(F222), "", ROUND(SUM(F221:F222),2))</f>
        <v>0</v>
      </c>
      <c r="G223" s="27" t="s">
        <v>253</v>
      </c>
    </row>
    <row r="227" spans="1:8" x14ac:dyDescent="0.25">
      <c r="A227" s="12" t="s">
        <v>263</v>
      </c>
      <c r="B227" s="32" t="s">
        <v>264</v>
      </c>
    </row>
    <row r="229" spans="1:8" x14ac:dyDescent="0.25">
      <c r="A229" s="12" t="s">
        <v>21</v>
      </c>
    </row>
    <row r="230" spans="1:8" s="36" customFormat="1" ht="30" x14ac:dyDescent="0.25">
      <c r="A230" s="35" t="s">
        <v>22</v>
      </c>
      <c r="B230" s="34" t="s">
        <v>23</v>
      </c>
      <c r="C230" s="34" t="s">
        <v>24</v>
      </c>
      <c r="D230" s="35" t="s">
        <v>25</v>
      </c>
      <c r="E230" s="34" t="s">
        <v>26</v>
      </c>
      <c r="F230" s="34" t="s">
        <v>27</v>
      </c>
      <c r="G230" s="34" t="s">
        <v>28</v>
      </c>
      <c r="H230" s="86" t="s">
        <v>591</v>
      </c>
    </row>
    <row r="231" spans="1:8" x14ac:dyDescent="0.25">
      <c r="A231" s="16" t="s">
        <v>265</v>
      </c>
      <c r="B231" s="34" t="s">
        <v>266</v>
      </c>
      <c r="C231" s="25"/>
      <c r="D231" s="17"/>
      <c r="E231" s="25"/>
      <c r="F231" s="25"/>
      <c r="G231" s="25"/>
      <c r="H231" s="87"/>
    </row>
    <row r="232" spans="1:8" x14ac:dyDescent="0.25">
      <c r="A232" s="17" t="s">
        <v>267</v>
      </c>
      <c r="B232" s="13" t="s">
        <v>266</v>
      </c>
      <c r="C232" s="25">
        <v>90</v>
      </c>
      <c r="D232" s="17" t="s">
        <v>32</v>
      </c>
      <c r="E232" s="26"/>
      <c r="F232" s="25" t="str">
        <f>IF(ISBLANK(E232),"", PRODUCT(C232,E232))</f>
        <v/>
      </c>
      <c r="G232" s="28"/>
      <c r="H232" s="87"/>
    </row>
    <row r="233" spans="1:8" ht="30" x14ac:dyDescent="0.25">
      <c r="A233" s="17" t="s">
        <v>268</v>
      </c>
      <c r="B233" s="13" t="s">
        <v>269</v>
      </c>
      <c r="C233" s="25"/>
      <c r="D233" s="17"/>
      <c r="E233" s="25"/>
      <c r="F233" s="25"/>
      <c r="G233" s="25"/>
      <c r="H233" s="88"/>
    </row>
    <row r="234" spans="1:8" ht="30" x14ac:dyDescent="0.25">
      <c r="E234" s="24" t="s">
        <v>43</v>
      </c>
      <c r="F234" s="24" t="str">
        <f>IF((COUNT(C232:C233)&lt;&gt;COUNT(F232:F233)),"", ROUND(SUM(F232:F233),2))</f>
        <v/>
      </c>
      <c r="G234" s="27" t="str">
        <f>IF((COUNT(C232:C233)&lt;&gt;COUNT(F232:F233)),"Neužpildytos visų objektų kainos", "")</f>
        <v>Neužpildytos visų objektų kainos</v>
      </c>
    </row>
    <row r="235" spans="1:8" ht="30" x14ac:dyDescent="0.25">
      <c r="C235" s="24" t="s">
        <v>44</v>
      </c>
      <c r="D235" s="18"/>
      <c r="E235" s="24" t="s">
        <v>45</v>
      </c>
      <c r="F235" s="24" t="str">
        <f>IF(OR(F234="",D235=""),"", ROUND(PRODUCT(D235,F234)/100,2))</f>
        <v/>
      </c>
      <c r="G235" s="27" t="str">
        <f>IF(D235="", "Nurodykite taikomą PVM dydį", "")</f>
        <v>Nurodykite taikomą PVM dydį</v>
      </c>
    </row>
    <row r="236" spans="1:8" ht="30" x14ac:dyDescent="0.25">
      <c r="E236" s="24" t="s">
        <v>46</v>
      </c>
      <c r="F236" s="24">
        <f>IF(ISBLANK(F235), "", ROUND(SUM(F234:F235),2))</f>
        <v>0</v>
      </c>
      <c r="G236" s="27" t="s">
        <v>270</v>
      </c>
    </row>
    <row r="240" spans="1:8" ht="30" x14ac:dyDescent="0.25">
      <c r="A240" s="12" t="s">
        <v>271</v>
      </c>
      <c r="B240" s="32" t="s">
        <v>272</v>
      </c>
    </row>
    <row r="242" spans="1:8" x14ac:dyDescent="0.25">
      <c r="A242" s="12" t="s">
        <v>21</v>
      </c>
    </row>
    <row r="243" spans="1:8" s="36" customFormat="1" ht="30" x14ac:dyDescent="0.25">
      <c r="A243" s="35" t="s">
        <v>22</v>
      </c>
      <c r="B243" s="34" t="s">
        <v>23</v>
      </c>
      <c r="C243" s="34" t="s">
        <v>24</v>
      </c>
      <c r="D243" s="35" t="s">
        <v>25</v>
      </c>
      <c r="E243" s="34" t="s">
        <v>26</v>
      </c>
      <c r="F243" s="34" t="s">
        <v>27</v>
      </c>
      <c r="G243" s="34" t="s">
        <v>28</v>
      </c>
      <c r="H243" s="86" t="s">
        <v>591</v>
      </c>
    </row>
    <row r="244" spans="1:8" x14ac:dyDescent="0.25">
      <c r="A244" s="16" t="s">
        <v>273</v>
      </c>
      <c r="B244" s="34" t="s">
        <v>274</v>
      </c>
      <c r="C244" s="25"/>
      <c r="D244" s="17"/>
      <c r="E244" s="25"/>
      <c r="F244" s="25"/>
      <c r="G244" s="25"/>
      <c r="H244" s="87"/>
    </row>
    <row r="245" spans="1:8" x14ac:dyDescent="0.25">
      <c r="A245" s="17" t="s">
        <v>275</v>
      </c>
      <c r="B245" s="13" t="s">
        <v>274</v>
      </c>
      <c r="C245" s="25">
        <v>60</v>
      </c>
      <c r="D245" s="17" t="s">
        <v>32</v>
      </c>
      <c r="E245" s="26"/>
      <c r="F245" s="25" t="str">
        <f>IF(ISBLANK(E245),"", PRODUCT(C245,E245))</f>
        <v/>
      </c>
      <c r="G245" s="28"/>
      <c r="H245" s="87"/>
    </row>
    <row r="246" spans="1:8" x14ac:dyDescent="0.25">
      <c r="A246" s="17" t="s">
        <v>276</v>
      </c>
      <c r="B246" s="13" t="s">
        <v>277</v>
      </c>
      <c r="C246" s="25"/>
      <c r="D246" s="17"/>
      <c r="E246" s="25"/>
      <c r="F246" s="25"/>
      <c r="G246" s="25"/>
      <c r="H246" s="88"/>
    </row>
    <row r="247" spans="1:8" x14ac:dyDescent="0.25">
      <c r="A247" s="17" t="s">
        <v>278</v>
      </c>
      <c r="B247" s="13" t="s">
        <v>279</v>
      </c>
      <c r="C247" s="25"/>
      <c r="D247" s="17"/>
      <c r="E247" s="25"/>
      <c r="F247" s="25"/>
      <c r="G247" s="25"/>
      <c r="H247" s="88"/>
    </row>
    <row r="248" spans="1:8" x14ac:dyDescent="0.25">
      <c r="A248" s="17" t="s">
        <v>280</v>
      </c>
      <c r="B248" s="13" t="s">
        <v>281</v>
      </c>
      <c r="C248" s="25"/>
      <c r="D248" s="17"/>
      <c r="E248" s="25"/>
      <c r="F248" s="25"/>
      <c r="G248" s="25"/>
      <c r="H248" s="88"/>
    </row>
    <row r="249" spans="1:8" ht="30" x14ac:dyDescent="0.25">
      <c r="A249" s="17" t="s">
        <v>282</v>
      </c>
      <c r="B249" s="13" t="s">
        <v>283</v>
      </c>
      <c r="C249" s="25"/>
      <c r="D249" s="17"/>
      <c r="E249" s="25"/>
      <c r="F249" s="25"/>
      <c r="G249" s="25"/>
      <c r="H249" s="88"/>
    </row>
    <row r="250" spans="1:8" ht="30" x14ac:dyDescent="0.25">
      <c r="E250" s="24" t="s">
        <v>43</v>
      </c>
      <c r="F250" s="24" t="str">
        <f>IF((COUNT(C245:C249)&lt;&gt;COUNT(F245:F249)),"", ROUND(SUM(F245:F249),2))</f>
        <v/>
      </c>
      <c r="G250" s="27" t="str">
        <f>IF((COUNT(C245:C249)&lt;&gt;COUNT(F245:F249)),"Neužpildytos visų objektų kainos", "")</f>
        <v>Neužpildytos visų objektų kainos</v>
      </c>
    </row>
    <row r="251" spans="1:8" ht="30" x14ac:dyDescent="0.25">
      <c r="C251" s="24" t="s">
        <v>44</v>
      </c>
      <c r="D251" s="18"/>
      <c r="E251" s="24" t="s">
        <v>45</v>
      </c>
      <c r="F251" s="24" t="str">
        <f>IF(OR(F250="",D251=""),"", ROUND(PRODUCT(D251,F250)/100,2))</f>
        <v/>
      </c>
      <c r="G251" s="27" t="str">
        <f>IF(D251="", "Nurodykite taikomą PVM dydį", "")</f>
        <v>Nurodykite taikomą PVM dydį</v>
      </c>
    </row>
    <row r="252" spans="1:8" ht="30" x14ac:dyDescent="0.25">
      <c r="E252" s="24" t="s">
        <v>46</v>
      </c>
      <c r="F252" s="24">
        <f>IF(ISBLANK(F251), "", ROUND(SUM(F250:F251),2))</f>
        <v>0</v>
      </c>
      <c r="G252" s="27" t="s">
        <v>284</v>
      </c>
    </row>
    <row r="256" spans="1:8" x14ac:dyDescent="0.25">
      <c r="A256" s="12" t="s">
        <v>285</v>
      </c>
      <c r="B256" s="32" t="s">
        <v>286</v>
      </c>
    </row>
    <row r="258" spans="1:8" x14ac:dyDescent="0.25">
      <c r="A258" s="12" t="s">
        <v>21</v>
      </c>
    </row>
    <row r="259" spans="1:8" s="36" customFormat="1" ht="30" x14ac:dyDescent="0.25">
      <c r="A259" s="35" t="s">
        <v>22</v>
      </c>
      <c r="B259" s="34" t="s">
        <v>23</v>
      </c>
      <c r="C259" s="34" t="s">
        <v>24</v>
      </c>
      <c r="D259" s="35" t="s">
        <v>25</v>
      </c>
      <c r="E259" s="34" t="s">
        <v>26</v>
      </c>
      <c r="F259" s="34" t="s">
        <v>27</v>
      </c>
      <c r="G259" s="34" t="s">
        <v>28</v>
      </c>
      <c r="H259" s="86" t="s">
        <v>591</v>
      </c>
    </row>
    <row r="260" spans="1:8" x14ac:dyDescent="0.25">
      <c r="A260" s="16" t="s">
        <v>287</v>
      </c>
      <c r="B260" s="34" t="s">
        <v>288</v>
      </c>
      <c r="C260" s="25"/>
      <c r="D260" s="17"/>
      <c r="E260" s="25"/>
      <c r="F260" s="25"/>
      <c r="G260" s="25"/>
      <c r="H260" s="87"/>
    </row>
    <row r="261" spans="1:8" x14ac:dyDescent="0.25">
      <c r="A261" s="17" t="s">
        <v>289</v>
      </c>
      <c r="B261" s="13" t="s">
        <v>288</v>
      </c>
      <c r="C261" s="25">
        <v>300</v>
      </c>
      <c r="D261" s="17" t="s">
        <v>32</v>
      </c>
      <c r="E261" s="26"/>
      <c r="F261" s="25" t="str">
        <f>IF(ISBLANK(E261),"", PRODUCT(C261,E261))</f>
        <v/>
      </c>
      <c r="G261" s="28"/>
      <c r="H261" s="87"/>
    </row>
    <row r="262" spans="1:8" ht="30" x14ac:dyDescent="0.25">
      <c r="A262" s="17" t="s">
        <v>290</v>
      </c>
      <c r="B262" s="13" t="s">
        <v>291</v>
      </c>
      <c r="C262" s="25"/>
      <c r="D262" s="17"/>
      <c r="E262" s="25"/>
      <c r="F262" s="25"/>
      <c r="G262" s="25"/>
      <c r="H262" s="88"/>
    </row>
    <row r="263" spans="1:8" x14ac:dyDescent="0.25">
      <c r="A263" s="17" t="s">
        <v>292</v>
      </c>
      <c r="B263" s="13" t="s">
        <v>293</v>
      </c>
      <c r="C263" s="25"/>
      <c r="D263" s="17"/>
      <c r="E263" s="25"/>
      <c r="F263" s="25"/>
      <c r="G263" s="25"/>
      <c r="H263" s="88"/>
    </row>
    <row r="264" spans="1:8" x14ac:dyDescent="0.25">
      <c r="A264" s="17" t="s">
        <v>294</v>
      </c>
      <c r="B264" s="13" t="s">
        <v>295</v>
      </c>
      <c r="C264" s="25"/>
      <c r="D264" s="17"/>
      <c r="E264" s="25"/>
      <c r="F264" s="25"/>
      <c r="G264" s="25"/>
      <c r="H264" s="88"/>
    </row>
    <row r="265" spans="1:8" ht="30" x14ac:dyDescent="0.25">
      <c r="E265" s="24" t="s">
        <v>43</v>
      </c>
      <c r="F265" s="24" t="str">
        <f>IF((COUNT(C261:C264)&lt;&gt;COUNT(F261:F264)),"", ROUND(SUM(F261:F264),2))</f>
        <v/>
      </c>
      <c r="G265" s="27" t="str">
        <f>IF((COUNT(C261:C264)&lt;&gt;COUNT(F261:F264)),"Neužpildytos visų objektų kainos", "")</f>
        <v>Neužpildytos visų objektų kainos</v>
      </c>
    </row>
    <row r="266" spans="1:8" ht="30" x14ac:dyDescent="0.25">
      <c r="C266" s="24" t="s">
        <v>44</v>
      </c>
      <c r="D266" s="18"/>
      <c r="E266" s="24" t="s">
        <v>45</v>
      </c>
      <c r="F266" s="24" t="str">
        <f>IF(OR(F265="",D266=""),"", ROUND(PRODUCT(D266,F265)/100,2))</f>
        <v/>
      </c>
      <c r="G266" s="27" t="str">
        <f>IF(D266="", "Nurodykite taikomą PVM dydį", "")</f>
        <v>Nurodykite taikomą PVM dydį</v>
      </c>
    </row>
    <row r="267" spans="1:8" ht="30" x14ac:dyDescent="0.25">
      <c r="E267" s="24" t="s">
        <v>46</v>
      </c>
      <c r="F267" s="24">
        <f>IF(ISBLANK(F266), "", ROUND(SUM(F265:F266),2))</f>
        <v>0</v>
      </c>
      <c r="G267" s="27" t="s">
        <v>169</v>
      </c>
    </row>
    <row r="271" spans="1:8" x14ac:dyDescent="0.25">
      <c r="A271" s="12" t="s">
        <v>296</v>
      </c>
      <c r="B271" s="32" t="s">
        <v>297</v>
      </c>
    </row>
    <row r="273" spans="1:8" x14ac:dyDescent="0.25">
      <c r="A273" s="12" t="s">
        <v>21</v>
      </c>
    </row>
    <row r="274" spans="1:8" s="36" customFormat="1" ht="30" x14ac:dyDescent="0.25">
      <c r="A274" s="35" t="s">
        <v>22</v>
      </c>
      <c r="B274" s="34" t="s">
        <v>23</v>
      </c>
      <c r="C274" s="34" t="s">
        <v>24</v>
      </c>
      <c r="D274" s="35" t="s">
        <v>25</v>
      </c>
      <c r="E274" s="34" t="s">
        <v>26</v>
      </c>
      <c r="F274" s="34" t="s">
        <v>27</v>
      </c>
      <c r="G274" s="34" t="s">
        <v>28</v>
      </c>
      <c r="H274" s="86" t="s">
        <v>591</v>
      </c>
    </row>
    <row r="275" spans="1:8" x14ac:dyDescent="0.25">
      <c r="A275" s="16" t="s">
        <v>298</v>
      </c>
      <c r="B275" s="34" t="s">
        <v>299</v>
      </c>
      <c r="C275" s="25"/>
      <c r="D275" s="17"/>
      <c r="E275" s="25"/>
      <c r="F275" s="25"/>
      <c r="G275" s="25"/>
      <c r="H275" s="87"/>
    </row>
    <row r="276" spans="1:8" x14ac:dyDescent="0.25">
      <c r="A276" s="17" t="s">
        <v>300</v>
      </c>
      <c r="B276" s="13" t="s">
        <v>299</v>
      </c>
      <c r="C276" s="25">
        <v>300</v>
      </c>
      <c r="D276" s="17" t="s">
        <v>32</v>
      </c>
      <c r="E276" s="26"/>
      <c r="F276" s="25" t="str">
        <f>IF(ISBLANK(E276),"", PRODUCT(C276,E276))</f>
        <v/>
      </c>
      <c r="G276" s="28"/>
      <c r="H276" s="87"/>
    </row>
    <row r="277" spans="1:8" ht="30" x14ac:dyDescent="0.25">
      <c r="A277" s="17" t="s">
        <v>301</v>
      </c>
      <c r="B277" s="13" t="s">
        <v>302</v>
      </c>
      <c r="C277" s="25"/>
      <c r="D277" s="17"/>
      <c r="E277" s="25"/>
      <c r="F277" s="25"/>
      <c r="G277" s="25"/>
      <c r="H277" s="88"/>
    </row>
    <row r="278" spans="1:8" ht="30" x14ac:dyDescent="0.25">
      <c r="E278" s="24" t="s">
        <v>43</v>
      </c>
      <c r="F278" s="24" t="str">
        <f>IF((COUNT(C276:C277)&lt;&gt;COUNT(F276:F277)),"", ROUND(SUM(F276:F277),2))</f>
        <v/>
      </c>
      <c r="G278" s="27" t="str">
        <f>IF((COUNT(C276:C277)&lt;&gt;COUNT(F276:F277)),"Neužpildytos visų objektų kainos", "")</f>
        <v>Neužpildytos visų objektų kainos</v>
      </c>
    </row>
    <row r="279" spans="1:8" ht="30" x14ac:dyDescent="0.25">
      <c r="C279" s="24" t="s">
        <v>44</v>
      </c>
      <c r="D279" s="18"/>
      <c r="E279" s="24" t="s">
        <v>45</v>
      </c>
      <c r="F279" s="24" t="str">
        <f>IF(OR(F278="",D279=""),"", ROUND(PRODUCT(D279,F278)/100,2))</f>
        <v/>
      </c>
      <c r="G279" s="27" t="str">
        <f>IF(D279="", "Nurodykite taikomą PVM dydį", "")</f>
        <v>Nurodykite taikomą PVM dydį</v>
      </c>
    </row>
    <row r="280" spans="1:8" ht="30" x14ac:dyDescent="0.25">
      <c r="E280" s="24" t="s">
        <v>46</v>
      </c>
      <c r="F280" s="24">
        <f>IF(ISBLANK(F279), "", ROUND(SUM(F278:F279),2))</f>
        <v>0</v>
      </c>
      <c r="G280" s="27" t="s">
        <v>303</v>
      </c>
    </row>
    <row r="284" spans="1:8" x14ac:dyDescent="0.25">
      <c r="A284" s="12" t="s">
        <v>304</v>
      </c>
      <c r="B284" s="32" t="s">
        <v>286</v>
      </c>
    </row>
    <row r="286" spans="1:8" x14ac:dyDescent="0.25">
      <c r="A286" s="12" t="s">
        <v>21</v>
      </c>
    </row>
    <row r="287" spans="1:8" s="36" customFormat="1" ht="30" x14ac:dyDescent="0.25">
      <c r="A287" s="35" t="s">
        <v>22</v>
      </c>
      <c r="B287" s="34" t="s">
        <v>23</v>
      </c>
      <c r="C287" s="34" t="s">
        <v>24</v>
      </c>
      <c r="D287" s="35" t="s">
        <v>25</v>
      </c>
      <c r="E287" s="34" t="s">
        <v>26</v>
      </c>
      <c r="F287" s="34" t="s">
        <v>27</v>
      </c>
      <c r="G287" s="34" t="s">
        <v>28</v>
      </c>
      <c r="H287" s="86" t="s">
        <v>591</v>
      </c>
    </row>
    <row r="288" spans="1:8" x14ac:dyDescent="0.25">
      <c r="A288" s="16" t="s">
        <v>305</v>
      </c>
      <c r="B288" s="34" t="s">
        <v>288</v>
      </c>
      <c r="C288" s="25"/>
      <c r="D288" s="17"/>
      <c r="E288" s="25"/>
      <c r="F288" s="25"/>
      <c r="G288" s="25"/>
      <c r="H288" s="87"/>
    </row>
    <row r="289" spans="1:8" x14ac:dyDescent="0.25">
      <c r="A289" s="17" t="s">
        <v>306</v>
      </c>
      <c r="B289" s="13" t="s">
        <v>288</v>
      </c>
      <c r="C289" s="25">
        <v>60</v>
      </c>
      <c r="D289" s="17" t="s">
        <v>32</v>
      </c>
      <c r="E289" s="26"/>
      <c r="F289" s="25" t="str">
        <f>IF(ISBLANK(E289),"", PRODUCT(C289,E289))</f>
        <v/>
      </c>
      <c r="G289" s="28"/>
      <c r="H289" s="87"/>
    </row>
    <row r="290" spans="1:8" ht="30" x14ac:dyDescent="0.25">
      <c r="A290" s="17" t="s">
        <v>307</v>
      </c>
      <c r="B290" s="13" t="s">
        <v>308</v>
      </c>
      <c r="C290" s="25"/>
      <c r="D290" s="17"/>
      <c r="E290" s="25"/>
      <c r="F290" s="25"/>
      <c r="G290" s="25"/>
      <c r="H290" s="88"/>
    </row>
    <row r="291" spans="1:8" x14ac:dyDescent="0.25">
      <c r="A291" s="17" t="s">
        <v>309</v>
      </c>
      <c r="B291" s="13" t="s">
        <v>293</v>
      </c>
      <c r="C291" s="25"/>
      <c r="D291" s="17"/>
      <c r="E291" s="25"/>
      <c r="F291" s="25"/>
      <c r="G291" s="25"/>
      <c r="H291" s="88"/>
    </row>
    <row r="292" spans="1:8" x14ac:dyDescent="0.25">
      <c r="A292" s="17" t="s">
        <v>310</v>
      </c>
      <c r="B292" s="13" t="s">
        <v>295</v>
      </c>
      <c r="C292" s="25"/>
      <c r="D292" s="17"/>
      <c r="E292" s="25"/>
      <c r="F292" s="25"/>
      <c r="G292" s="25"/>
      <c r="H292" s="88"/>
    </row>
    <row r="293" spans="1:8" x14ac:dyDescent="0.25">
      <c r="A293" s="17" t="s">
        <v>311</v>
      </c>
      <c r="B293" s="13" t="s">
        <v>312</v>
      </c>
      <c r="C293" s="25"/>
      <c r="D293" s="17"/>
      <c r="E293" s="25"/>
      <c r="F293" s="25"/>
      <c r="G293" s="25"/>
      <c r="H293" s="88"/>
    </row>
    <row r="294" spans="1:8" x14ac:dyDescent="0.25">
      <c r="A294" s="17" t="s">
        <v>313</v>
      </c>
      <c r="B294" s="13" t="s">
        <v>314</v>
      </c>
      <c r="C294" s="25"/>
      <c r="D294" s="17"/>
      <c r="E294" s="25"/>
      <c r="F294" s="25"/>
      <c r="G294" s="25"/>
      <c r="H294" s="88"/>
    </row>
    <row r="295" spans="1:8" ht="30" x14ac:dyDescent="0.25">
      <c r="E295" s="24" t="s">
        <v>43</v>
      </c>
      <c r="F295" s="24" t="str">
        <f>IF((COUNT(C289:C294)&lt;&gt;COUNT(F289:F294)),"", ROUND(SUM(F289:F294),2))</f>
        <v/>
      </c>
      <c r="G295" s="27" t="str">
        <f>IF((COUNT(C289:C294)&lt;&gt;COUNT(F289:F294)),"Neužpildytos visų objektų kainos", "")</f>
        <v>Neužpildytos visų objektų kainos</v>
      </c>
    </row>
    <row r="296" spans="1:8" ht="30" x14ac:dyDescent="0.25">
      <c r="C296" s="24" t="s">
        <v>44</v>
      </c>
      <c r="D296" s="18"/>
      <c r="E296" s="24" t="s">
        <v>45</v>
      </c>
      <c r="F296" s="24" t="str">
        <f>IF(OR(F295="",D296=""),"", ROUND(PRODUCT(D296,F295)/100,2))</f>
        <v/>
      </c>
      <c r="G296" s="27" t="str">
        <f>IF(D296="", "Nurodykite taikomą PVM dydį", "")</f>
        <v>Nurodykite taikomą PVM dydį</v>
      </c>
    </row>
    <row r="297" spans="1:8" ht="30" x14ac:dyDescent="0.25">
      <c r="E297" s="24" t="s">
        <v>46</v>
      </c>
      <c r="F297" s="24">
        <f>IF(ISBLANK(F296), "", ROUND(SUM(F295:F296),2))</f>
        <v>0</v>
      </c>
      <c r="G297" s="27" t="s">
        <v>67</v>
      </c>
    </row>
    <row r="301" spans="1:8" x14ac:dyDescent="0.25">
      <c r="A301" s="12" t="s">
        <v>315</v>
      </c>
      <c r="B301" s="32" t="s">
        <v>316</v>
      </c>
    </row>
    <row r="303" spans="1:8" x14ac:dyDescent="0.25">
      <c r="A303" s="12" t="s">
        <v>21</v>
      </c>
    </row>
    <row r="304" spans="1:8" s="36" customFormat="1" ht="30" x14ac:dyDescent="0.25">
      <c r="A304" s="35" t="s">
        <v>22</v>
      </c>
      <c r="B304" s="34" t="s">
        <v>23</v>
      </c>
      <c r="C304" s="34" t="s">
        <v>24</v>
      </c>
      <c r="D304" s="35" t="s">
        <v>25</v>
      </c>
      <c r="E304" s="34" t="s">
        <v>26</v>
      </c>
      <c r="F304" s="34" t="s">
        <v>27</v>
      </c>
      <c r="G304" s="34" t="s">
        <v>28</v>
      </c>
      <c r="H304" s="86" t="s">
        <v>591</v>
      </c>
    </row>
    <row r="305" spans="1:8" x14ac:dyDescent="0.25">
      <c r="A305" s="16" t="s">
        <v>317</v>
      </c>
      <c r="B305" s="34" t="s">
        <v>318</v>
      </c>
      <c r="C305" s="25"/>
      <c r="D305" s="17"/>
      <c r="E305" s="25"/>
      <c r="F305" s="25"/>
      <c r="G305" s="25"/>
      <c r="H305" s="87"/>
    </row>
    <row r="306" spans="1:8" x14ac:dyDescent="0.25">
      <c r="A306" s="17" t="s">
        <v>319</v>
      </c>
      <c r="B306" s="13" t="s">
        <v>318</v>
      </c>
      <c r="C306" s="25">
        <v>120</v>
      </c>
      <c r="D306" s="17" t="s">
        <v>32</v>
      </c>
      <c r="E306" s="26"/>
      <c r="F306" s="25" t="str">
        <f>IF(ISBLANK(E306),"", PRODUCT(C306,E306))</f>
        <v/>
      </c>
      <c r="G306" s="28"/>
      <c r="H306" s="87"/>
    </row>
    <row r="307" spans="1:8" ht="30" x14ac:dyDescent="0.25">
      <c r="A307" s="17" t="s">
        <v>320</v>
      </c>
      <c r="B307" s="13" t="s">
        <v>321</v>
      </c>
      <c r="C307" s="25"/>
      <c r="D307" s="17"/>
      <c r="E307" s="25"/>
      <c r="F307" s="25"/>
      <c r="G307" s="25"/>
      <c r="H307" s="88"/>
    </row>
    <row r="308" spans="1:8" x14ac:dyDescent="0.25">
      <c r="A308" s="17" t="s">
        <v>322</v>
      </c>
      <c r="B308" s="13" t="s">
        <v>323</v>
      </c>
      <c r="C308" s="25"/>
      <c r="D308" s="17"/>
      <c r="E308" s="25"/>
      <c r="F308" s="25"/>
      <c r="G308" s="25"/>
      <c r="H308" s="88"/>
    </row>
    <row r="309" spans="1:8" x14ac:dyDescent="0.25">
      <c r="A309" s="17" t="s">
        <v>324</v>
      </c>
      <c r="B309" s="13" t="s">
        <v>325</v>
      </c>
      <c r="C309" s="25"/>
      <c r="D309" s="17"/>
      <c r="E309" s="25"/>
      <c r="F309" s="25"/>
      <c r="G309" s="25"/>
      <c r="H309" s="88"/>
    </row>
    <row r="310" spans="1:8" ht="30" x14ac:dyDescent="0.25">
      <c r="E310" s="24" t="s">
        <v>43</v>
      </c>
      <c r="F310" s="24" t="str">
        <f>IF((COUNT(C306:C309)&lt;&gt;COUNT(F306:F309)),"", ROUND(SUM(F306:F309),2))</f>
        <v/>
      </c>
      <c r="G310" s="27" t="str">
        <f>IF((COUNT(C306:C309)&lt;&gt;COUNT(F306:F309)),"Neužpildytos visų objektų kainos", "")</f>
        <v>Neužpildytos visų objektų kainos</v>
      </c>
    </row>
    <row r="311" spans="1:8" ht="30" x14ac:dyDescent="0.25">
      <c r="C311" s="24" t="s">
        <v>44</v>
      </c>
      <c r="D311" s="18"/>
      <c r="E311" s="24" t="s">
        <v>45</v>
      </c>
      <c r="F311" s="24" t="str">
        <f>IF(OR(F310="",D311=""),"", ROUND(PRODUCT(D311,F310)/100,2))</f>
        <v/>
      </c>
      <c r="G311" s="27" t="str">
        <f>IF(D311="", "Nurodykite taikomą PVM dydį", "")</f>
        <v>Nurodykite taikomą PVM dydį</v>
      </c>
    </row>
    <row r="312" spans="1:8" ht="30" x14ac:dyDescent="0.25">
      <c r="E312" s="24" t="s">
        <v>46</v>
      </c>
      <c r="F312" s="24">
        <f>IF(ISBLANK(F311), "", ROUND(SUM(F310:F311),2))</f>
        <v>0</v>
      </c>
      <c r="G312" s="27" t="s">
        <v>326</v>
      </c>
    </row>
    <row r="316" spans="1:8" ht="30" x14ac:dyDescent="0.25">
      <c r="A316" s="12" t="s">
        <v>327</v>
      </c>
      <c r="B316" s="32" t="s">
        <v>328</v>
      </c>
    </row>
    <row r="318" spans="1:8" x14ac:dyDescent="0.25">
      <c r="A318" s="12" t="s">
        <v>21</v>
      </c>
    </row>
    <row r="319" spans="1:8" s="36" customFormat="1" ht="30" x14ac:dyDescent="0.25">
      <c r="A319" s="35" t="s">
        <v>22</v>
      </c>
      <c r="B319" s="34" t="s">
        <v>23</v>
      </c>
      <c r="C319" s="34" t="s">
        <v>24</v>
      </c>
      <c r="D319" s="35" t="s">
        <v>25</v>
      </c>
      <c r="E319" s="34" t="s">
        <v>26</v>
      </c>
      <c r="F319" s="34" t="s">
        <v>27</v>
      </c>
      <c r="G319" s="34" t="s">
        <v>28</v>
      </c>
      <c r="H319" s="86" t="s">
        <v>591</v>
      </c>
    </row>
    <row r="320" spans="1:8" x14ac:dyDescent="0.25">
      <c r="A320" s="16" t="s">
        <v>329</v>
      </c>
      <c r="B320" s="34" t="s">
        <v>330</v>
      </c>
      <c r="C320" s="25"/>
      <c r="D320" s="17"/>
      <c r="E320" s="25"/>
      <c r="F320" s="25"/>
      <c r="G320" s="25"/>
      <c r="H320" s="87"/>
    </row>
    <row r="321" spans="1:8" x14ac:dyDescent="0.25">
      <c r="A321" s="17" t="s">
        <v>331</v>
      </c>
      <c r="B321" s="13" t="s">
        <v>330</v>
      </c>
      <c r="C321" s="25">
        <v>90</v>
      </c>
      <c r="D321" s="17" t="s">
        <v>32</v>
      </c>
      <c r="E321" s="26"/>
      <c r="F321" s="25" t="str">
        <f>IF(ISBLANK(E321),"", PRODUCT(C321,E321))</f>
        <v/>
      </c>
      <c r="G321" s="28"/>
      <c r="H321" s="87"/>
    </row>
    <row r="322" spans="1:8" x14ac:dyDescent="0.25">
      <c r="A322" s="17" t="s">
        <v>332</v>
      </c>
      <c r="B322" s="13" t="s">
        <v>333</v>
      </c>
      <c r="C322" s="25"/>
      <c r="D322" s="17"/>
      <c r="E322" s="25"/>
      <c r="F322" s="25"/>
      <c r="G322" s="25"/>
      <c r="H322" s="88"/>
    </row>
    <row r="323" spans="1:8" ht="30" x14ac:dyDescent="0.25">
      <c r="A323" s="17" t="s">
        <v>334</v>
      </c>
      <c r="B323" s="13" t="s">
        <v>335</v>
      </c>
      <c r="C323" s="25"/>
      <c r="D323" s="17"/>
      <c r="E323" s="25"/>
      <c r="F323" s="25"/>
      <c r="G323" s="25"/>
      <c r="H323" s="88"/>
    </row>
    <row r="324" spans="1:8" x14ac:dyDescent="0.25">
      <c r="A324" s="17" t="s">
        <v>336</v>
      </c>
      <c r="B324" s="13" t="s">
        <v>337</v>
      </c>
      <c r="C324" s="25"/>
      <c r="D324" s="17"/>
      <c r="E324" s="25"/>
      <c r="F324" s="25"/>
      <c r="G324" s="25"/>
      <c r="H324" s="88"/>
    </row>
    <row r="325" spans="1:8" x14ac:dyDescent="0.25">
      <c r="A325" s="17" t="s">
        <v>338</v>
      </c>
      <c r="B325" s="13" t="s">
        <v>339</v>
      </c>
      <c r="C325" s="25"/>
      <c r="D325" s="17"/>
      <c r="E325" s="25"/>
      <c r="F325" s="25"/>
      <c r="G325" s="25"/>
      <c r="H325" s="88"/>
    </row>
    <row r="326" spans="1:8" ht="30" x14ac:dyDescent="0.25">
      <c r="E326" s="24" t="s">
        <v>43</v>
      </c>
      <c r="F326" s="24" t="str">
        <f>IF((COUNT(C321:C325)&lt;&gt;COUNT(F321:F325)),"", ROUND(SUM(F321:F325),2))</f>
        <v/>
      </c>
      <c r="G326" s="27" t="str">
        <f>IF((COUNT(C321:C325)&lt;&gt;COUNT(F321:F325)),"Neužpildytos visų objektų kainos", "")</f>
        <v>Neužpildytos visų objektų kainos</v>
      </c>
    </row>
    <row r="327" spans="1:8" ht="30" x14ac:dyDescent="0.25">
      <c r="C327" s="24" t="s">
        <v>44</v>
      </c>
      <c r="D327" s="18"/>
      <c r="E327" s="24" t="s">
        <v>45</v>
      </c>
      <c r="F327" s="24" t="str">
        <f>IF(OR(F326="",D327=""),"", ROUND(PRODUCT(D327,F326)/100,2))</f>
        <v/>
      </c>
      <c r="G327" s="27" t="str">
        <f>IF(D327="", "Nurodykite taikomą PVM dydį", "")</f>
        <v>Nurodykite taikomą PVM dydį</v>
      </c>
    </row>
    <row r="328" spans="1:8" ht="30" x14ac:dyDescent="0.25">
      <c r="E328" s="24" t="s">
        <v>46</v>
      </c>
      <c r="F328" s="24">
        <f>IF(ISBLANK(F327), "", ROUND(SUM(F326:F327),2))</f>
        <v>0</v>
      </c>
      <c r="G328" s="27" t="s">
        <v>340</v>
      </c>
    </row>
    <row r="332" spans="1:8" x14ac:dyDescent="0.25">
      <c r="A332" s="12" t="s">
        <v>341</v>
      </c>
      <c r="B332" s="32" t="s">
        <v>342</v>
      </c>
    </row>
    <row r="334" spans="1:8" x14ac:dyDescent="0.25">
      <c r="A334" s="12" t="s">
        <v>21</v>
      </c>
    </row>
    <row r="335" spans="1:8" s="36" customFormat="1" ht="30" x14ac:dyDescent="0.25">
      <c r="A335" s="35" t="s">
        <v>22</v>
      </c>
      <c r="B335" s="34" t="s">
        <v>23</v>
      </c>
      <c r="C335" s="34" t="s">
        <v>24</v>
      </c>
      <c r="D335" s="35" t="s">
        <v>25</v>
      </c>
      <c r="E335" s="34" t="s">
        <v>26</v>
      </c>
      <c r="F335" s="34" t="s">
        <v>27</v>
      </c>
      <c r="G335" s="34" t="s">
        <v>28</v>
      </c>
      <c r="H335" s="86" t="s">
        <v>591</v>
      </c>
    </row>
    <row r="336" spans="1:8" x14ac:dyDescent="0.25">
      <c r="A336" s="16" t="s">
        <v>343</v>
      </c>
      <c r="B336" s="34" t="s">
        <v>344</v>
      </c>
      <c r="C336" s="25"/>
      <c r="D336" s="17"/>
      <c r="E336" s="25"/>
      <c r="F336" s="25"/>
      <c r="G336" s="25"/>
      <c r="H336" s="87"/>
    </row>
    <row r="337" spans="1:8" x14ac:dyDescent="0.25">
      <c r="A337" s="17" t="s">
        <v>345</v>
      </c>
      <c r="B337" s="13" t="s">
        <v>344</v>
      </c>
      <c r="C337" s="25">
        <v>60</v>
      </c>
      <c r="D337" s="17" t="s">
        <v>32</v>
      </c>
      <c r="E337" s="26"/>
      <c r="F337" s="25" t="str">
        <f>IF(ISBLANK(E337),"", PRODUCT(C337,E337))</f>
        <v/>
      </c>
      <c r="G337" s="28"/>
      <c r="H337" s="87"/>
    </row>
    <row r="338" spans="1:8" x14ac:dyDescent="0.25">
      <c r="A338" s="17" t="s">
        <v>346</v>
      </c>
      <c r="B338" s="13" t="s">
        <v>347</v>
      </c>
      <c r="C338" s="25"/>
      <c r="D338" s="17"/>
      <c r="E338" s="25"/>
      <c r="F338" s="25"/>
      <c r="G338" s="25"/>
      <c r="H338" s="88"/>
    </row>
    <row r="339" spans="1:8" ht="30" x14ac:dyDescent="0.25">
      <c r="E339" s="24" t="s">
        <v>43</v>
      </c>
      <c r="F339" s="24" t="str">
        <f>IF((COUNT(C337:C338)&lt;&gt;COUNT(F337:F338)),"", ROUND(SUM(F337:F338),2))</f>
        <v/>
      </c>
      <c r="G339" s="27" t="str">
        <f>IF((COUNT(C337:C338)&lt;&gt;COUNT(F337:F338)),"Neužpildytos visų objektų kainos", "")</f>
        <v>Neužpildytos visų objektų kainos</v>
      </c>
    </row>
    <row r="340" spans="1:8" ht="30" x14ac:dyDescent="0.25">
      <c r="C340" s="24" t="s">
        <v>44</v>
      </c>
      <c r="D340" s="18"/>
      <c r="E340" s="24" t="s">
        <v>45</v>
      </c>
      <c r="F340" s="24" t="str">
        <f>IF(OR(F339="",D340=""),"", ROUND(PRODUCT(D340,F339)/100,2))</f>
        <v/>
      </c>
      <c r="G340" s="27" t="str">
        <f>IF(D340="", "Nurodykite taikomą PVM dydį", "")</f>
        <v>Nurodykite taikomą PVM dydį</v>
      </c>
    </row>
    <row r="341" spans="1:8" ht="30" x14ac:dyDescent="0.25">
      <c r="E341" s="24" t="s">
        <v>46</v>
      </c>
      <c r="F341" s="24">
        <f>IF(ISBLANK(F340), "", ROUND(SUM(F339:F340),2))</f>
        <v>0</v>
      </c>
      <c r="G341" s="27" t="s">
        <v>348</v>
      </c>
    </row>
    <row r="345" spans="1:8" x14ac:dyDescent="0.25">
      <c r="A345" s="12" t="s">
        <v>349</v>
      </c>
      <c r="B345" s="32" t="s">
        <v>342</v>
      </c>
    </row>
    <row r="347" spans="1:8" x14ac:dyDescent="0.25">
      <c r="A347" s="12" t="s">
        <v>21</v>
      </c>
    </row>
    <row r="348" spans="1:8" s="36" customFormat="1" ht="30" x14ac:dyDescent="0.25">
      <c r="A348" s="35" t="s">
        <v>22</v>
      </c>
      <c r="B348" s="34" t="s">
        <v>23</v>
      </c>
      <c r="C348" s="34" t="s">
        <v>24</v>
      </c>
      <c r="D348" s="35" t="s">
        <v>25</v>
      </c>
      <c r="E348" s="34" t="s">
        <v>26</v>
      </c>
      <c r="F348" s="34" t="s">
        <v>27</v>
      </c>
      <c r="G348" s="34" t="s">
        <v>28</v>
      </c>
      <c r="H348" s="86" t="s">
        <v>591</v>
      </c>
    </row>
    <row r="349" spans="1:8" x14ac:dyDescent="0.25">
      <c r="A349" s="16" t="s">
        <v>350</v>
      </c>
      <c r="B349" s="34" t="s">
        <v>344</v>
      </c>
      <c r="C349" s="25"/>
      <c r="D349" s="17"/>
      <c r="E349" s="25"/>
      <c r="F349" s="25"/>
      <c r="G349" s="25"/>
      <c r="H349" s="87"/>
    </row>
    <row r="350" spans="1:8" x14ac:dyDescent="0.25">
      <c r="A350" s="17" t="s">
        <v>351</v>
      </c>
      <c r="B350" s="13" t="s">
        <v>344</v>
      </c>
      <c r="C350" s="25">
        <v>60</v>
      </c>
      <c r="D350" s="17" t="s">
        <v>32</v>
      </c>
      <c r="E350" s="26"/>
      <c r="F350" s="25" t="str">
        <f>IF(ISBLANK(E350),"", PRODUCT(C350,E350))</f>
        <v/>
      </c>
      <c r="G350" s="28"/>
      <c r="H350" s="87"/>
    </row>
    <row r="351" spans="1:8" x14ac:dyDescent="0.25">
      <c r="A351" s="17" t="s">
        <v>352</v>
      </c>
      <c r="B351" s="13" t="s">
        <v>353</v>
      </c>
      <c r="C351" s="25"/>
      <c r="D351" s="17"/>
      <c r="E351" s="25"/>
      <c r="F351" s="25"/>
      <c r="G351" s="25"/>
      <c r="H351" s="88"/>
    </row>
    <row r="352" spans="1:8" ht="30" x14ac:dyDescent="0.25">
      <c r="E352" s="24" t="s">
        <v>43</v>
      </c>
      <c r="F352" s="24" t="str">
        <f>IF((COUNT(C350:C351)&lt;&gt;COUNT(F350:F351)),"", ROUND(SUM(F350:F351),2))</f>
        <v/>
      </c>
      <c r="G352" s="27" t="str">
        <f>IF((COUNT(C350:C351)&lt;&gt;COUNT(F350:F351)),"Neužpildytos visų objektų kainos", "")</f>
        <v>Neužpildytos visų objektų kainos</v>
      </c>
    </row>
    <row r="353" spans="1:8" ht="30" x14ac:dyDescent="0.25">
      <c r="C353" s="24" t="s">
        <v>44</v>
      </c>
      <c r="D353" s="18"/>
      <c r="E353" s="24" t="s">
        <v>45</v>
      </c>
      <c r="F353" s="24" t="str">
        <f>IF(OR(F352="",D353=""),"", ROUND(PRODUCT(D353,F352)/100,2))</f>
        <v/>
      </c>
      <c r="G353" s="27" t="str">
        <f>IF(D353="", "Nurodykite taikomą PVM dydį", "")</f>
        <v>Nurodykite taikomą PVM dydį</v>
      </c>
    </row>
    <row r="354" spans="1:8" ht="30" x14ac:dyDescent="0.25">
      <c r="E354" s="24" t="s">
        <v>46</v>
      </c>
      <c r="F354" s="24">
        <f>IF(ISBLANK(F353), "", ROUND(SUM(F352:F353),2))</f>
        <v>0</v>
      </c>
      <c r="G354" s="27" t="s">
        <v>348</v>
      </c>
    </row>
    <row r="358" spans="1:8" x14ac:dyDescent="0.25">
      <c r="A358" s="12" t="s">
        <v>354</v>
      </c>
      <c r="B358" s="32" t="s">
        <v>355</v>
      </c>
    </row>
    <row r="360" spans="1:8" x14ac:dyDescent="0.25">
      <c r="A360" s="12" t="s">
        <v>21</v>
      </c>
    </row>
    <row r="361" spans="1:8" s="36" customFormat="1" ht="30" x14ac:dyDescent="0.25">
      <c r="A361" s="35" t="s">
        <v>22</v>
      </c>
      <c r="B361" s="34" t="s">
        <v>23</v>
      </c>
      <c r="C361" s="34" t="s">
        <v>24</v>
      </c>
      <c r="D361" s="35" t="s">
        <v>25</v>
      </c>
      <c r="E361" s="34" t="s">
        <v>26</v>
      </c>
      <c r="F361" s="34" t="s">
        <v>27</v>
      </c>
      <c r="G361" s="34" t="s">
        <v>28</v>
      </c>
      <c r="H361" s="86" t="s">
        <v>591</v>
      </c>
    </row>
    <row r="362" spans="1:8" x14ac:dyDescent="0.25">
      <c r="A362" s="16" t="s">
        <v>356</v>
      </c>
      <c r="B362" s="34" t="s">
        <v>357</v>
      </c>
      <c r="C362" s="25"/>
      <c r="D362" s="17"/>
      <c r="E362" s="25"/>
      <c r="F362" s="25"/>
      <c r="G362" s="25"/>
      <c r="H362" s="87"/>
    </row>
    <row r="363" spans="1:8" x14ac:dyDescent="0.25">
      <c r="A363" s="17" t="s">
        <v>358</v>
      </c>
      <c r="B363" s="13" t="s">
        <v>357</v>
      </c>
      <c r="C363" s="25">
        <v>60</v>
      </c>
      <c r="D363" s="17" t="s">
        <v>32</v>
      </c>
      <c r="E363" s="26"/>
      <c r="F363" s="25" t="str">
        <f>IF(ISBLANK(E363),"", PRODUCT(C363,E363))</f>
        <v/>
      </c>
      <c r="G363" s="28"/>
      <c r="H363" s="87"/>
    </row>
    <row r="364" spans="1:8" x14ac:dyDescent="0.25">
      <c r="A364" s="17" t="s">
        <v>359</v>
      </c>
      <c r="B364" s="13" t="s">
        <v>360</v>
      </c>
      <c r="C364" s="25"/>
      <c r="D364" s="17"/>
      <c r="E364" s="25"/>
      <c r="F364" s="25"/>
      <c r="G364" s="25"/>
      <c r="H364" s="88"/>
    </row>
    <row r="365" spans="1:8" ht="30" x14ac:dyDescent="0.25">
      <c r="E365" s="24" t="s">
        <v>43</v>
      </c>
      <c r="F365" s="24" t="str">
        <f>IF((COUNT(C363:C364)&lt;&gt;COUNT(F363:F364)),"", ROUND(SUM(F363:F364),2))</f>
        <v/>
      </c>
      <c r="G365" s="27" t="str">
        <f>IF((COUNT(C363:C364)&lt;&gt;COUNT(F363:F364)),"Neužpildytos visų objektų kainos", "")</f>
        <v>Neužpildytos visų objektų kainos</v>
      </c>
    </row>
    <row r="366" spans="1:8" ht="30" x14ac:dyDescent="0.25">
      <c r="C366" s="24" t="s">
        <v>44</v>
      </c>
      <c r="D366" s="18"/>
      <c r="E366" s="24" t="s">
        <v>45</v>
      </c>
      <c r="F366" s="24" t="str">
        <f>IF(OR(F365="",D366=""),"", ROUND(PRODUCT(D366,F365)/100,2))</f>
        <v/>
      </c>
      <c r="G366" s="27" t="str">
        <f>IF(D366="", "Nurodykite taikomą PVM dydį", "")</f>
        <v>Nurodykite taikomą PVM dydį</v>
      </c>
    </row>
    <row r="367" spans="1:8" ht="30" x14ac:dyDescent="0.25">
      <c r="E367" s="24" t="s">
        <v>46</v>
      </c>
      <c r="F367" s="24">
        <f>IF(ISBLANK(F366), "", ROUND(SUM(F365:F366),2))</f>
        <v>0</v>
      </c>
      <c r="G367" s="27" t="s">
        <v>348</v>
      </c>
    </row>
    <row r="371" spans="1:8" x14ac:dyDescent="0.25">
      <c r="A371" s="12" t="s">
        <v>361</v>
      </c>
      <c r="B371" s="32" t="s">
        <v>362</v>
      </c>
    </row>
    <row r="373" spans="1:8" x14ac:dyDescent="0.25">
      <c r="A373" s="12" t="s">
        <v>21</v>
      </c>
    </row>
    <row r="374" spans="1:8" s="36" customFormat="1" ht="30" x14ac:dyDescent="0.25">
      <c r="A374" s="35" t="s">
        <v>22</v>
      </c>
      <c r="B374" s="34" t="s">
        <v>23</v>
      </c>
      <c r="C374" s="34" t="s">
        <v>24</v>
      </c>
      <c r="D374" s="35" t="s">
        <v>25</v>
      </c>
      <c r="E374" s="34" t="s">
        <v>26</v>
      </c>
      <c r="F374" s="34" t="s">
        <v>27</v>
      </c>
      <c r="G374" s="34" t="s">
        <v>28</v>
      </c>
      <c r="H374" s="86" t="s">
        <v>591</v>
      </c>
    </row>
    <row r="375" spans="1:8" x14ac:dyDescent="0.25">
      <c r="A375" s="16" t="s">
        <v>363</v>
      </c>
      <c r="B375" s="34" t="s">
        <v>364</v>
      </c>
      <c r="C375" s="25"/>
      <c r="D375" s="17"/>
      <c r="E375" s="25"/>
      <c r="F375" s="25"/>
      <c r="G375" s="25"/>
      <c r="H375" s="87"/>
    </row>
    <row r="376" spans="1:8" x14ac:dyDescent="0.25">
      <c r="A376" s="17" t="s">
        <v>365</v>
      </c>
      <c r="B376" s="13" t="s">
        <v>364</v>
      </c>
      <c r="C376" s="25">
        <v>60</v>
      </c>
      <c r="D376" s="17" t="s">
        <v>32</v>
      </c>
      <c r="E376" s="26"/>
      <c r="F376" s="25" t="str">
        <f>IF(ISBLANK(E376),"", PRODUCT(C376,E376))</f>
        <v/>
      </c>
      <c r="G376" s="28"/>
      <c r="H376" s="87"/>
    </row>
    <row r="377" spans="1:8" x14ac:dyDescent="0.25">
      <c r="A377" s="17" t="s">
        <v>366</v>
      </c>
      <c r="B377" s="13" t="s">
        <v>367</v>
      </c>
      <c r="C377" s="25"/>
      <c r="D377" s="17"/>
      <c r="E377" s="25"/>
      <c r="F377" s="25"/>
      <c r="G377" s="25"/>
      <c r="H377" s="88"/>
    </row>
    <row r="378" spans="1:8" ht="30" x14ac:dyDescent="0.25">
      <c r="E378" s="24" t="s">
        <v>43</v>
      </c>
      <c r="F378" s="24" t="str">
        <f>IF((COUNT(C376:C377)&lt;&gt;COUNT(F376:F377)),"", ROUND(SUM(F376:F377),2))</f>
        <v/>
      </c>
      <c r="G378" s="27" t="str">
        <f>IF((COUNT(C376:C377)&lt;&gt;COUNT(F376:F377)),"Neužpildytos visų objektų kainos", "")</f>
        <v>Neužpildytos visų objektų kainos</v>
      </c>
    </row>
    <row r="379" spans="1:8" ht="30" x14ac:dyDescent="0.25">
      <c r="C379" s="24" t="s">
        <v>44</v>
      </c>
      <c r="D379" s="18"/>
      <c r="E379" s="24" t="s">
        <v>45</v>
      </c>
      <c r="F379" s="24" t="str">
        <f>IF(OR(F378="",D379=""),"", ROUND(PRODUCT(D379,F378)/100,2))</f>
        <v/>
      </c>
      <c r="G379" s="27" t="str">
        <f>IF(D379="", "Nurodykite taikomą PVM dydį", "")</f>
        <v>Nurodykite taikomą PVM dydį</v>
      </c>
    </row>
    <row r="380" spans="1:8" ht="30" x14ac:dyDescent="0.25">
      <c r="E380" s="24" t="s">
        <v>46</v>
      </c>
      <c r="F380" s="24">
        <f>IF(ISBLANK(F379), "", ROUND(SUM(F378:F379),2))</f>
        <v>0</v>
      </c>
      <c r="G380" s="27" t="s">
        <v>348</v>
      </c>
    </row>
    <row r="384" spans="1:8" x14ac:dyDescent="0.25">
      <c r="A384" s="12" t="s">
        <v>368</v>
      </c>
      <c r="B384" s="32" t="s">
        <v>369</v>
      </c>
    </row>
    <row r="386" spans="1:8" x14ac:dyDescent="0.25">
      <c r="A386" s="12" t="s">
        <v>21</v>
      </c>
    </row>
    <row r="387" spans="1:8" s="36" customFormat="1" ht="30" x14ac:dyDescent="0.25">
      <c r="A387" s="35" t="s">
        <v>22</v>
      </c>
      <c r="B387" s="34" t="s">
        <v>23</v>
      </c>
      <c r="C387" s="34" t="s">
        <v>24</v>
      </c>
      <c r="D387" s="35" t="s">
        <v>25</v>
      </c>
      <c r="E387" s="34" t="s">
        <v>26</v>
      </c>
      <c r="F387" s="34" t="s">
        <v>27</v>
      </c>
      <c r="G387" s="34" t="s">
        <v>28</v>
      </c>
      <c r="H387" s="86" t="s">
        <v>591</v>
      </c>
    </row>
    <row r="388" spans="1:8" x14ac:dyDescent="0.25">
      <c r="A388" s="16" t="s">
        <v>370</v>
      </c>
      <c r="B388" s="34" t="s">
        <v>371</v>
      </c>
      <c r="C388" s="25"/>
      <c r="D388" s="17"/>
      <c r="E388" s="25"/>
      <c r="F388" s="25"/>
      <c r="G388" s="25"/>
      <c r="H388" s="87"/>
    </row>
    <row r="389" spans="1:8" x14ac:dyDescent="0.25">
      <c r="A389" s="17" t="s">
        <v>372</v>
      </c>
      <c r="B389" s="13" t="s">
        <v>371</v>
      </c>
      <c r="C389" s="25">
        <v>60</v>
      </c>
      <c r="D389" s="17" t="s">
        <v>32</v>
      </c>
      <c r="E389" s="26"/>
      <c r="F389" s="25" t="str">
        <f>IF(ISBLANK(E389),"", PRODUCT(C389,E389))</f>
        <v/>
      </c>
      <c r="G389" s="28"/>
      <c r="H389" s="87"/>
    </row>
    <row r="390" spans="1:8" x14ac:dyDescent="0.25">
      <c r="A390" s="17" t="s">
        <v>373</v>
      </c>
      <c r="B390" s="13" t="s">
        <v>374</v>
      </c>
      <c r="C390" s="25"/>
      <c r="D390" s="17"/>
      <c r="E390" s="25"/>
      <c r="F390" s="25"/>
      <c r="G390" s="25"/>
      <c r="H390" s="88"/>
    </row>
    <row r="391" spans="1:8" ht="30" x14ac:dyDescent="0.25">
      <c r="E391" s="24" t="s">
        <v>43</v>
      </c>
      <c r="F391" s="24" t="str">
        <f>IF((COUNT(C389:C390)&lt;&gt;COUNT(F389:F390)),"", ROUND(SUM(F389:F390),2))</f>
        <v/>
      </c>
      <c r="G391" s="27" t="str">
        <f>IF((COUNT(C389:C390)&lt;&gt;COUNT(F389:F390)),"Neužpildytos visų objektų kainos", "")</f>
        <v>Neužpildytos visų objektų kainos</v>
      </c>
    </row>
    <row r="392" spans="1:8" ht="30" x14ac:dyDescent="0.25">
      <c r="C392" s="24" t="s">
        <v>44</v>
      </c>
      <c r="D392" s="18"/>
      <c r="E392" s="24" t="s">
        <v>45</v>
      </c>
      <c r="F392" s="24" t="str">
        <f>IF(OR(F391="",D392=""),"", ROUND(PRODUCT(D392,F391)/100,2))</f>
        <v/>
      </c>
      <c r="G392" s="27" t="str">
        <f>IF(D392="", "Nurodykite taikomą PVM dydį", "")</f>
        <v>Nurodykite taikomą PVM dydį</v>
      </c>
    </row>
    <row r="393" spans="1:8" ht="30" x14ac:dyDescent="0.25">
      <c r="E393" s="24" t="s">
        <v>46</v>
      </c>
      <c r="F393" s="24">
        <f>IF(ISBLANK(F392), "", ROUND(SUM(F391:F392),2))</f>
        <v>0</v>
      </c>
      <c r="G393" s="27" t="s">
        <v>348</v>
      </c>
    </row>
    <row r="397" spans="1:8" x14ac:dyDescent="0.25">
      <c r="A397" s="12" t="s">
        <v>375</v>
      </c>
      <c r="B397" s="32" t="s">
        <v>376</v>
      </c>
    </row>
    <row r="399" spans="1:8" x14ac:dyDescent="0.25">
      <c r="A399" s="12" t="s">
        <v>21</v>
      </c>
    </row>
    <row r="400" spans="1:8" s="36" customFormat="1" ht="30" x14ac:dyDescent="0.25">
      <c r="A400" s="35" t="s">
        <v>22</v>
      </c>
      <c r="B400" s="34" t="s">
        <v>23</v>
      </c>
      <c r="C400" s="34" t="s">
        <v>24</v>
      </c>
      <c r="D400" s="35" t="s">
        <v>25</v>
      </c>
      <c r="E400" s="34" t="s">
        <v>26</v>
      </c>
      <c r="F400" s="34" t="s">
        <v>27</v>
      </c>
      <c r="G400" s="34" t="s">
        <v>28</v>
      </c>
      <c r="H400" s="86" t="s">
        <v>591</v>
      </c>
    </row>
    <row r="401" spans="1:8" x14ac:dyDescent="0.25">
      <c r="A401" s="16" t="s">
        <v>377</v>
      </c>
      <c r="B401" s="34" t="s">
        <v>378</v>
      </c>
      <c r="C401" s="25"/>
      <c r="D401" s="17"/>
      <c r="E401" s="25"/>
      <c r="F401" s="25"/>
      <c r="G401" s="25"/>
      <c r="H401" s="87"/>
    </row>
    <row r="402" spans="1:8" x14ac:dyDescent="0.25">
      <c r="A402" s="17" t="s">
        <v>379</v>
      </c>
      <c r="B402" s="13" t="s">
        <v>378</v>
      </c>
      <c r="C402" s="25">
        <v>30</v>
      </c>
      <c r="D402" s="17" t="s">
        <v>32</v>
      </c>
      <c r="E402" s="26"/>
      <c r="F402" s="25" t="str">
        <f>IF(ISBLANK(E402),"", PRODUCT(C402,E402))</f>
        <v/>
      </c>
      <c r="G402" s="28"/>
      <c r="H402" s="87"/>
    </row>
    <row r="403" spans="1:8" x14ac:dyDescent="0.25">
      <c r="A403" s="17" t="s">
        <v>380</v>
      </c>
      <c r="B403" s="13" t="s">
        <v>381</v>
      </c>
      <c r="C403" s="25"/>
      <c r="D403" s="17"/>
      <c r="E403" s="25"/>
      <c r="F403" s="25"/>
      <c r="G403" s="25"/>
      <c r="H403" s="88"/>
    </row>
    <row r="404" spans="1:8" ht="30" x14ac:dyDescent="0.25">
      <c r="E404" s="24" t="s">
        <v>43</v>
      </c>
      <c r="F404" s="24" t="str">
        <f>IF((COUNT(C402:C403)&lt;&gt;COUNT(F402:F403)),"", ROUND(SUM(F402:F403),2))</f>
        <v/>
      </c>
      <c r="G404" s="27" t="str">
        <f>IF((COUNT(C402:C403)&lt;&gt;COUNT(F402:F403)),"Neužpildytos visų objektų kainos", "")</f>
        <v>Neužpildytos visų objektų kainos</v>
      </c>
    </row>
    <row r="405" spans="1:8" ht="30" x14ac:dyDescent="0.25">
      <c r="C405" s="24" t="s">
        <v>44</v>
      </c>
      <c r="D405" s="18"/>
      <c r="E405" s="24" t="s">
        <v>45</v>
      </c>
      <c r="F405" s="24" t="str">
        <f>IF(OR(F404="",D405=""),"", ROUND(PRODUCT(D405,F404)/100,2))</f>
        <v/>
      </c>
      <c r="G405" s="27" t="str">
        <f>IF(D405="", "Nurodykite taikomą PVM dydį", "")</f>
        <v>Nurodykite taikomą PVM dydį</v>
      </c>
    </row>
    <row r="406" spans="1:8" ht="30" x14ac:dyDescent="0.25">
      <c r="E406" s="24" t="s">
        <v>46</v>
      </c>
      <c r="F406" s="24">
        <f>IF(ISBLANK(F405), "", ROUND(SUM(F404:F405),2))</f>
        <v>0</v>
      </c>
      <c r="G406" s="27" t="s">
        <v>382</v>
      </c>
    </row>
    <row r="410" spans="1:8" ht="30" x14ac:dyDescent="0.25">
      <c r="A410" s="12" t="s">
        <v>383</v>
      </c>
      <c r="B410" s="32" t="s">
        <v>384</v>
      </c>
    </row>
    <row r="412" spans="1:8" x14ac:dyDescent="0.25">
      <c r="A412" s="12" t="s">
        <v>21</v>
      </c>
    </row>
    <row r="413" spans="1:8" s="36" customFormat="1" ht="30" x14ac:dyDescent="0.25">
      <c r="A413" s="35" t="s">
        <v>22</v>
      </c>
      <c r="B413" s="34" t="s">
        <v>23</v>
      </c>
      <c r="C413" s="34" t="s">
        <v>24</v>
      </c>
      <c r="D413" s="35" t="s">
        <v>25</v>
      </c>
      <c r="E413" s="34" t="s">
        <v>26</v>
      </c>
      <c r="F413" s="34" t="s">
        <v>27</v>
      </c>
      <c r="G413" s="34" t="s">
        <v>28</v>
      </c>
      <c r="H413" s="86" t="s">
        <v>591</v>
      </c>
    </row>
    <row r="414" spans="1:8" ht="30" x14ac:dyDescent="0.25">
      <c r="A414" s="16" t="s">
        <v>385</v>
      </c>
      <c r="B414" s="34" t="s">
        <v>386</v>
      </c>
      <c r="C414" s="25"/>
      <c r="D414" s="17"/>
      <c r="E414" s="25"/>
      <c r="F414" s="25"/>
      <c r="G414" s="25"/>
      <c r="H414" s="87"/>
    </row>
    <row r="415" spans="1:8" ht="30" x14ac:dyDescent="0.25">
      <c r="A415" s="17" t="s">
        <v>387</v>
      </c>
      <c r="B415" s="13" t="s">
        <v>386</v>
      </c>
      <c r="C415" s="25">
        <v>150</v>
      </c>
      <c r="D415" s="17" t="s">
        <v>32</v>
      </c>
      <c r="E415" s="26"/>
      <c r="F415" s="25" t="str">
        <f>IF(ISBLANK(E415),"", PRODUCT(C415,E415))</f>
        <v/>
      </c>
      <c r="G415" s="28"/>
      <c r="H415" s="87"/>
    </row>
    <row r="416" spans="1:8" ht="45" x14ac:dyDescent="0.25">
      <c r="A416" s="17" t="s">
        <v>388</v>
      </c>
      <c r="B416" s="13" t="s">
        <v>389</v>
      </c>
      <c r="C416" s="25"/>
      <c r="D416" s="17"/>
      <c r="E416" s="25"/>
      <c r="F416" s="25"/>
      <c r="G416" s="25"/>
      <c r="H416" s="88"/>
    </row>
    <row r="417" spans="1:8" ht="30" x14ac:dyDescent="0.25">
      <c r="E417" s="24" t="s">
        <v>43</v>
      </c>
      <c r="F417" s="24" t="str">
        <f>IF((COUNT(C415:C416)&lt;&gt;COUNT(F415:F416)),"", ROUND(SUM(F415:F416),2))</f>
        <v/>
      </c>
      <c r="G417" s="27" t="str">
        <f>IF((COUNT(C415:C416)&lt;&gt;COUNT(F415:F416)),"Neužpildytos visų objektų kainos", "")</f>
        <v>Neužpildytos visų objektų kainos</v>
      </c>
    </row>
    <row r="418" spans="1:8" ht="30" x14ac:dyDescent="0.25">
      <c r="C418" s="24" t="s">
        <v>44</v>
      </c>
      <c r="D418" s="18"/>
      <c r="E418" s="24" t="s">
        <v>45</v>
      </c>
      <c r="F418" s="24" t="str">
        <f>IF(OR(F417="",D418=""),"", ROUND(PRODUCT(D418,F417)/100,2))</f>
        <v/>
      </c>
      <c r="G418" s="27" t="str">
        <f>IF(D418="", "Nurodykite taikomą PVM dydį", "")</f>
        <v>Nurodykite taikomą PVM dydį</v>
      </c>
    </row>
    <row r="419" spans="1:8" ht="30" x14ac:dyDescent="0.25">
      <c r="E419" s="24" t="s">
        <v>46</v>
      </c>
      <c r="F419" s="24">
        <f>IF(ISBLANK(F418), "", ROUND(SUM(F417:F418),2))</f>
        <v>0</v>
      </c>
      <c r="G419" s="27" t="s">
        <v>390</v>
      </c>
    </row>
    <row r="423" spans="1:8" ht="30" x14ac:dyDescent="0.25">
      <c r="A423" s="12" t="s">
        <v>391</v>
      </c>
      <c r="B423" s="32" t="s">
        <v>392</v>
      </c>
    </row>
    <row r="425" spans="1:8" x14ac:dyDescent="0.25">
      <c r="A425" s="12" t="s">
        <v>21</v>
      </c>
    </row>
    <row r="426" spans="1:8" s="36" customFormat="1" ht="30" x14ac:dyDescent="0.25">
      <c r="A426" s="35" t="s">
        <v>22</v>
      </c>
      <c r="B426" s="34" t="s">
        <v>23</v>
      </c>
      <c r="C426" s="34" t="s">
        <v>24</v>
      </c>
      <c r="D426" s="35" t="s">
        <v>25</v>
      </c>
      <c r="E426" s="34" t="s">
        <v>26</v>
      </c>
      <c r="F426" s="34" t="s">
        <v>27</v>
      </c>
      <c r="G426" s="34" t="s">
        <v>28</v>
      </c>
      <c r="H426" s="86" t="s">
        <v>591</v>
      </c>
    </row>
    <row r="427" spans="1:8" ht="30" x14ac:dyDescent="0.25">
      <c r="A427" s="16" t="s">
        <v>393</v>
      </c>
      <c r="B427" s="34" t="s">
        <v>394</v>
      </c>
      <c r="C427" s="25"/>
      <c r="D427" s="17"/>
      <c r="E427" s="25"/>
      <c r="F427" s="25"/>
      <c r="G427" s="25"/>
      <c r="H427" s="87"/>
    </row>
    <row r="428" spans="1:8" ht="30" x14ac:dyDescent="0.25">
      <c r="A428" s="17" t="s">
        <v>395</v>
      </c>
      <c r="B428" s="13" t="s">
        <v>394</v>
      </c>
      <c r="C428" s="25">
        <v>30</v>
      </c>
      <c r="D428" s="17" t="s">
        <v>32</v>
      </c>
      <c r="E428" s="26"/>
      <c r="F428" s="25" t="str">
        <f>IF(ISBLANK(E428),"", PRODUCT(C428,E428))</f>
        <v/>
      </c>
      <c r="G428" s="28"/>
      <c r="H428" s="87"/>
    </row>
    <row r="429" spans="1:8" x14ac:dyDescent="0.25">
      <c r="A429" s="17" t="s">
        <v>396</v>
      </c>
      <c r="B429" s="13" t="s">
        <v>397</v>
      </c>
      <c r="C429" s="25"/>
      <c r="D429" s="17"/>
      <c r="E429" s="25"/>
      <c r="F429" s="25"/>
      <c r="G429" s="25"/>
      <c r="H429" s="88"/>
    </row>
    <row r="430" spans="1:8" x14ac:dyDescent="0.25">
      <c r="A430" s="17" t="s">
        <v>398</v>
      </c>
      <c r="B430" s="13" t="s">
        <v>399</v>
      </c>
      <c r="C430" s="25"/>
      <c r="D430" s="17"/>
      <c r="E430" s="25"/>
      <c r="F430" s="25"/>
      <c r="G430" s="25"/>
      <c r="H430" s="88"/>
    </row>
    <row r="431" spans="1:8" x14ac:dyDescent="0.25">
      <c r="A431" s="17" t="s">
        <v>400</v>
      </c>
      <c r="B431" s="13" t="s">
        <v>401</v>
      </c>
      <c r="C431" s="25"/>
      <c r="D431" s="17"/>
      <c r="E431" s="25"/>
      <c r="F431" s="25"/>
      <c r="G431" s="25"/>
      <c r="H431" s="88"/>
    </row>
    <row r="432" spans="1:8" ht="30" x14ac:dyDescent="0.25">
      <c r="A432" s="17" t="s">
        <v>402</v>
      </c>
      <c r="B432" s="13" t="s">
        <v>403</v>
      </c>
      <c r="C432" s="25"/>
      <c r="D432" s="17"/>
      <c r="E432" s="25"/>
      <c r="F432" s="25"/>
      <c r="G432" s="25"/>
      <c r="H432" s="88"/>
    </row>
    <row r="433" spans="1:8" x14ac:dyDescent="0.25">
      <c r="A433" s="17" t="s">
        <v>404</v>
      </c>
      <c r="B433" s="13" t="s">
        <v>405</v>
      </c>
      <c r="C433" s="25"/>
      <c r="D433" s="17"/>
      <c r="E433" s="25"/>
      <c r="F433" s="25"/>
      <c r="G433" s="25"/>
      <c r="H433" s="88"/>
    </row>
    <row r="434" spans="1:8" x14ac:dyDescent="0.25">
      <c r="A434" s="17" t="s">
        <v>406</v>
      </c>
      <c r="B434" s="13" t="s">
        <v>407</v>
      </c>
      <c r="C434" s="25"/>
      <c r="D434" s="17"/>
      <c r="E434" s="25"/>
      <c r="F434" s="25"/>
      <c r="G434" s="25"/>
      <c r="H434" s="88"/>
    </row>
    <row r="435" spans="1:8" x14ac:dyDescent="0.25">
      <c r="A435" s="17" t="s">
        <v>408</v>
      </c>
      <c r="B435" s="13" t="s">
        <v>409</v>
      </c>
      <c r="C435" s="25"/>
      <c r="D435" s="17"/>
      <c r="E435" s="25"/>
      <c r="F435" s="25"/>
      <c r="G435" s="25"/>
      <c r="H435" s="88"/>
    </row>
    <row r="436" spans="1:8" ht="30" x14ac:dyDescent="0.25">
      <c r="A436" s="17" t="s">
        <v>410</v>
      </c>
      <c r="B436" s="13" t="s">
        <v>411</v>
      </c>
      <c r="C436" s="25"/>
      <c r="D436" s="17"/>
      <c r="E436" s="25"/>
      <c r="F436" s="25"/>
      <c r="G436" s="25"/>
      <c r="H436" s="88"/>
    </row>
    <row r="437" spans="1:8" ht="30" x14ac:dyDescent="0.25">
      <c r="A437" s="17" t="s">
        <v>412</v>
      </c>
      <c r="B437" s="13" t="s">
        <v>413</v>
      </c>
      <c r="C437" s="25"/>
      <c r="D437" s="17"/>
      <c r="E437" s="25"/>
      <c r="F437" s="25"/>
      <c r="G437" s="25"/>
      <c r="H437" s="88"/>
    </row>
    <row r="438" spans="1:8" x14ac:dyDescent="0.25">
      <c r="A438" s="17" t="s">
        <v>414</v>
      </c>
      <c r="B438" s="13" t="s">
        <v>415</v>
      </c>
      <c r="C438" s="25"/>
      <c r="D438" s="17"/>
      <c r="E438" s="25"/>
      <c r="F438" s="25"/>
      <c r="G438" s="25"/>
      <c r="H438" s="88"/>
    </row>
    <row r="439" spans="1:8" ht="30" x14ac:dyDescent="0.25">
      <c r="A439" s="17" t="s">
        <v>416</v>
      </c>
      <c r="B439" s="13" t="s">
        <v>417</v>
      </c>
      <c r="C439" s="25"/>
      <c r="D439" s="17"/>
      <c r="E439" s="25"/>
      <c r="F439" s="25"/>
      <c r="G439" s="25"/>
      <c r="H439" s="88"/>
    </row>
    <row r="440" spans="1:8" ht="30" x14ac:dyDescent="0.25">
      <c r="A440" s="17" t="s">
        <v>418</v>
      </c>
      <c r="B440" s="13" t="s">
        <v>419</v>
      </c>
      <c r="C440" s="25"/>
      <c r="D440" s="17"/>
      <c r="E440" s="25"/>
      <c r="F440" s="25"/>
      <c r="G440" s="25"/>
      <c r="H440" s="88"/>
    </row>
    <row r="441" spans="1:8" x14ac:dyDescent="0.25">
      <c r="A441" s="17" t="s">
        <v>420</v>
      </c>
      <c r="B441" s="13" t="s">
        <v>421</v>
      </c>
      <c r="C441" s="25"/>
      <c r="D441" s="17"/>
      <c r="E441" s="25"/>
      <c r="F441" s="25"/>
      <c r="G441" s="25"/>
      <c r="H441" s="88"/>
    </row>
    <row r="442" spans="1:8" ht="30" x14ac:dyDescent="0.25">
      <c r="A442" s="17" t="s">
        <v>422</v>
      </c>
      <c r="B442" s="13" t="s">
        <v>423</v>
      </c>
      <c r="C442" s="25"/>
      <c r="D442" s="17"/>
      <c r="E442" s="25"/>
      <c r="F442" s="25"/>
      <c r="G442" s="25"/>
      <c r="H442" s="88"/>
    </row>
    <row r="443" spans="1:8" ht="30" x14ac:dyDescent="0.25">
      <c r="A443" s="17" t="s">
        <v>424</v>
      </c>
      <c r="B443" s="13" t="s">
        <v>425</v>
      </c>
      <c r="C443" s="25"/>
      <c r="D443" s="17"/>
      <c r="E443" s="25"/>
      <c r="F443" s="25"/>
      <c r="G443" s="25"/>
      <c r="H443" s="88"/>
    </row>
    <row r="444" spans="1:8" ht="45" x14ac:dyDescent="0.25">
      <c r="A444" s="17" t="s">
        <v>426</v>
      </c>
      <c r="B444" s="13" t="s">
        <v>427</v>
      </c>
      <c r="C444" s="25"/>
      <c r="D444" s="17"/>
      <c r="E444" s="25"/>
      <c r="F444" s="25"/>
      <c r="G444" s="25"/>
      <c r="H444" s="88"/>
    </row>
    <row r="445" spans="1:8" ht="45" x14ac:dyDescent="0.25">
      <c r="A445" s="17" t="s">
        <v>428</v>
      </c>
      <c r="B445" s="13" t="s">
        <v>429</v>
      </c>
      <c r="C445" s="25"/>
      <c r="D445" s="17"/>
      <c r="E445" s="25"/>
      <c r="F445" s="25"/>
      <c r="G445" s="25"/>
      <c r="H445" s="88"/>
    </row>
    <row r="446" spans="1:8" ht="105" x14ac:dyDescent="0.25">
      <c r="A446" s="17" t="s">
        <v>430</v>
      </c>
      <c r="B446" s="13" t="s">
        <v>431</v>
      </c>
      <c r="C446" s="25"/>
      <c r="D446" s="17"/>
      <c r="E446" s="25"/>
      <c r="F446" s="25"/>
      <c r="G446" s="25"/>
      <c r="H446" s="88"/>
    </row>
    <row r="447" spans="1:8" ht="30" x14ac:dyDescent="0.25">
      <c r="E447" s="24" t="s">
        <v>43</v>
      </c>
      <c r="F447" s="24" t="str">
        <f>IF((COUNT(C428:C446)&lt;&gt;COUNT(F428:F446)),"", ROUND(SUM(F428:F446),2))</f>
        <v/>
      </c>
      <c r="G447" s="27" t="str">
        <f>IF((COUNT(C428:C446)&lt;&gt;COUNT(F428:F446)),"Neužpildytos visų objektų kainos", "")</f>
        <v>Neužpildytos visų objektų kainos</v>
      </c>
    </row>
    <row r="448" spans="1:8" ht="30" x14ac:dyDescent="0.25">
      <c r="C448" s="24" t="s">
        <v>44</v>
      </c>
      <c r="D448" s="18"/>
      <c r="E448" s="24" t="s">
        <v>45</v>
      </c>
      <c r="F448" s="24" t="str">
        <f>IF(OR(F447="",D448=""),"", ROUND(PRODUCT(D448,F447)/100,2))</f>
        <v/>
      </c>
      <c r="G448" s="27" t="str">
        <f>IF(D448="", "Nurodykite taikomą PVM dydį", "")</f>
        <v>Nurodykite taikomą PVM dydį</v>
      </c>
    </row>
    <row r="449" spans="1:8" ht="30" x14ac:dyDescent="0.25">
      <c r="E449" s="24" t="s">
        <v>46</v>
      </c>
      <c r="F449" s="24">
        <f>IF(ISBLANK(F448), "", ROUND(SUM(F447:F448),2))</f>
        <v>0</v>
      </c>
      <c r="G449" s="27" t="s">
        <v>432</v>
      </c>
    </row>
    <row r="453" spans="1:8" ht="30" x14ac:dyDescent="0.25">
      <c r="A453" s="12" t="s">
        <v>433</v>
      </c>
      <c r="B453" s="32" t="s">
        <v>434</v>
      </c>
    </row>
    <row r="455" spans="1:8" x14ac:dyDescent="0.25">
      <c r="A455" s="12" t="s">
        <v>21</v>
      </c>
    </row>
    <row r="456" spans="1:8" s="36" customFormat="1" ht="30" x14ac:dyDescent="0.25">
      <c r="A456" s="35" t="s">
        <v>22</v>
      </c>
      <c r="B456" s="34" t="s">
        <v>23</v>
      </c>
      <c r="C456" s="34" t="s">
        <v>24</v>
      </c>
      <c r="D456" s="35" t="s">
        <v>25</v>
      </c>
      <c r="E456" s="34" t="s">
        <v>26</v>
      </c>
      <c r="F456" s="34" t="s">
        <v>27</v>
      </c>
      <c r="G456" s="34" t="s">
        <v>28</v>
      </c>
      <c r="H456" s="86" t="s">
        <v>591</v>
      </c>
    </row>
    <row r="457" spans="1:8" ht="30" x14ac:dyDescent="0.25">
      <c r="A457" s="16" t="s">
        <v>435</v>
      </c>
      <c r="B457" s="34" t="s">
        <v>436</v>
      </c>
      <c r="C457" s="25"/>
      <c r="D457" s="17"/>
      <c r="E457" s="25"/>
      <c r="F457" s="25"/>
      <c r="G457" s="25"/>
      <c r="H457" s="87"/>
    </row>
    <row r="458" spans="1:8" ht="30" x14ac:dyDescent="0.25">
      <c r="A458" s="17" t="s">
        <v>437</v>
      </c>
      <c r="B458" s="13" t="s">
        <v>436</v>
      </c>
      <c r="C458" s="25">
        <v>60</v>
      </c>
      <c r="D458" s="17" t="s">
        <v>32</v>
      </c>
      <c r="E458" s="26"/>
      <c r="F458" s="25" t="str">
        <f>IF(ISBLANK(E458),"", PRODUCT(C458,E458))</f>
        <v/>
      </c>
      <c r="G458" s="28"/>
      <c r="H458" s="87"/>
    </row>
    <row r="459" spans="1:8" x14ac:dyDescent="0.25">
      <c r="A459" s="17" t="s">
        <v>438</v>
      </c>
      <c r="B459" s="13" t="s">
        <v>439</v>
      </c>
      <c r="C459" s="25"/>
      <c r="D459" s="17"/>
      <c r="E459" s="25"/>
      <c r="F459" s="25"/>
      <c r="G459" s="25"/>
      <c r="H459" s="88"/>
    </row>
    <row r="460" spans="1:8" x14ac:dyDescent="0.25">
      <c r="A460" s="17" t="s">
        <v>440</v>
      </c>
      <c r="B460" s="13" t="s">
        <v>441</v>
      </c>
      <c r="C460" s="25"/>
      <c r="D460" s="17"/>
      <c r="E460" s="25"/>
      <c r="F460" s="25"/>
      <c r="G460" s="25"/>
      <c r="H460" s="88"/>
    </row>
    <row r="461" spans="1:8" x14ac:dyDescent="0.25">
      <c r="A461" s="17" t="s">
        <v>442</v>
      </c>
      <c r="B461" s="13" t="s">
        <v>405</v>
      </c>
      <c r="C461" s="25"/>
      <c r="D461" s="17"/>
      <c r="E461" s="25"/>
      <c r="F461" s="25"/>
      <c r="G461" s="25"/>
      <c r="H461" s="88"/>
    </row>
    <row r="462" spans="1:8" x14ac:dyDescent="0.25">
      <c r="A462" s="17" t="s">
        <v>443</v>
      </c>
      <c r="B462" s="13" t="s">
        <v>444</v>
      </c>
      <c r="C462" s="25"/>
      <c r="D462" s="17"/>
      <c r="E462" s="25"/>
      <c r="F462" s="25"/>
      <c r="G462" s="25"/>
      <c r="H462" s="88"/>
    </row>
    <row r="463" spans="1:8" ht="30" x14ac:dyDescent="0.25">
      <c r="A463" s="17" t="s">
        <v>445</v>
      </c>
      <c r="B463" s="13" t="s">
        <v>403</v>
      </c>
      <c r="C463" s="25"/>
      <c r="D463" s="17"/>
      <c r="E463" s="25"/>
      <c r="F463" s="25"/>
      <c r="G463" s="25"/>
      <c r="H463" s="88"/>
    </row>
    <row r="464" spans="1:8" x14ac:dyDescent="0.25">
      <c r="A464" s="17" t="s">
        <v>446</v>
      </c>
      <c r="B464" s="13" t="s">
        <v>447</v>
      </c>
      <c r="C464" s="25"/>
      <c r="D464" s="17"/>
      <c r="E464" s="25"/>
      <c r="F464" s="25"/>
      <c r="G464" s="25"/>
      <c r="H464" s="88"/>
    </row>
    <row r="465" spans="1:8" x14ac:dyDescent="0.25">
      <c r="A465" s="17" t="s">
        <v>448</v>
      </c>
      <c r="B465" s="13" t="s">
        <v>409</v>
      </c>
      <c r="C465" s="25"/>
      <c r="D465" s="17"/>
      <c r="E465" s="25"/>
      <c r="F465" s="25"/>
      <c r="G465" s="25"/>
      <c r="H465" s="88"/>
    </row>
    <row r="466" spans="1:8" ht="30" x14ac:dyDescent="0.25">
      <c r="A466" s="17" t="s">
        <v>449</v>
      </c>
      <c r="B466" s="13" t="s">
        <v>411</v>
      </c>
      <c r="C466" s="25"/>
      <c r="D466" s="17"/>
      <c r="E466" s="25"/>
      <c r="F466" s="25"/>
      <c r="G466" s="25"/>
      <c r="H466" s="88"/>
    </row>
    <row r="467" spans="1:8" ht="30" x14ac:dyDescent="0.25">
      <c r="A467" s="17" t="s">
        <v>450</v>
      </c>
      <c r="B467" s="13" t="s">
        <v>451</v>
      </c>
      <c r="C467" s="25"/>
      <c r="D467" s="17"/>
      <c r="E467" s="25"/>
      <c r="F467" s="25"/>
      <c r="G467" s="25"/>
      <c r="H467" s="88"/>
    </row>
    <row r="468" spans="1:8" x14ac:dyDescent="0.25">
      <c r="A468" s="17" t="s">
        <v>452</v>
      </c>
      <c r="B468" s="13" t="s">
        <v>453</v>
      </c>
      <c r="C468" s="25"/>
      <c r="D468" s="17"/>
      <c r="E468" s="25"/>
      <c r="F468" s="25"/>
      <c r="G468" s="25"/>
      <c r="H468" s="88"/>
    </row>
    <row r="469" spans="1:8" x14ac:dyDescent="0.25">
      <c r="A469" s="17" t="s">
        <v>454</v>
      </c>
      <c r="B469" s="13" t="s">
        <v>455</v>
      </c>
      <c r="C469" s="25"/>
      <c r="D469" s="17"/>
      <c r="E469" s="25"/>
      <c r="F469" s="25"/>
      <c r="G469" s="25"/>
      <c r="H469" s="88"/>
    </row>
    <row r="470" spans="1:8" ht="30" x14ac:dyDescent="0.25">
      <c r="A470" s="17" t="s">
        <v>456</v>
      </c>
      <c r="B470" s="13" t="s">
        <v>457</v>
      </c>
      <c r="C470" s="25"/>
      <c r="D470" s="17"/>
      <c r="E470" s="25"/>
      <c r="F470" s="25"/>
      <c r="G470" s="25"/>
      <c r="H470" s="88"/>
    </row>
    <row r="471" spans="1:8" ht="30" x14ac:dyDescent="0.25">
      <c r="A471" s="17" t="s">
        <v>458</v>
      </c>
      <c r="B471" s="13" t="s">
        <v>459</v>
      </c>
      <c r="C471" s="25"/>
      <c r="D471" s="17"/>
      <c r="E471" s="25"/>
      <c r="F471" s="25"/>
      <c r="G471" s="25"/>
      <c r="H471" s="88"/>
    </row>
    <row r="472" spans="1:8" x14ac:dyDescent="0.25">
      <c r="A472" s="17" t="s">
        <v>460</v>
      </c>
      <c r="B472" s="13" t="s">
        <v>461</v>
      </c>
      <c r="C472" s="25"/>
      <c r="D472" s="17"/>
      <c r="E472" s="25"/>
      <c r="F472" s="25"/>
      <c r="G472" s="25"/>
      <c r="H472" s="88"/>
    </row>
    <row r="473" spans="1:8" ht="30" x14ac:dyDescent="0.25">
      <c r="A473" s="17" t="s">
        <v>462</v>
      </c>
      <c r="B473" s="13" t="s">
        <v>423</v>
      </c>
      <c r="C473" s="25"/>
      <c r="D473" s="17"/>
      <c r="E473" s="25"/>
      <c r="F473" s="25"/>
      <c r="G473" s="25"/>
      <c r="H473" s="88"/>
    </row>
    <row r="474" spans="1:8" ht="30" x14ac:dyDescent="0.25">
      <c r="A474" s="17" t="s">
        <v>463</v>
      </c>
      <c r="B474" s="13" t="s">
        <v>425</v>
      </c>
      <c r="C474" s="25"/>
      <c r="D474" s="17"/>
      <c r="E474" s="25"/>
      <c r="F474" s="25"/>
      <c r="G474" s="25"/>
      <c r="H474" s="88"/>
    </row>
    <row r="475" spans="1:8" ht="30" x14ac:dyDescent="0.25">
      <c r="A475" s="17" t="s">
        <v>464</v>
      </c>
      <c r="B475" s="13" t="s">
        <v>465</v>
      </c>
      <c r="C475" s="25"/>
      <c r="D475" s="17"/>
      <c r="E475" s="25"/>
      <c r="F475" s="25"/>
      <c r="G475" s="25"/>
      <c r="H475" s="88"/>
    </row>
    <row r="476" spans="1:8" ht="60" x14ac:dyDescent="0.25">
      <c r="A476" s="17" t="s">
        <v>466</v>
      </c>
      <c r="B476" s="13" t="s">
        <v>467</v>
      </c>
      <c r="C476" s="25"/>
      <c r="D476" s="17"/>
      <c r="E476" s="25"/>
      <c r="F476" s="25"/>
      <c r="G476" s="25"/>
      <c r="H476" s="88"/>
    </row>
    <row r="477" spans="1:8" ht="105" x14ac:dyDescent="0.25">
      <c r="A477" s="17" t="s">
        <v>468</v>
      </c>
      <c r="B477" s="13" t="s">
        <v>469</v>
      </c>
      <c r="C477" s="25"/>
      <c r="D477" s="17"/>
      <c r="E477" s="25"/>
      <c r="F477" s="25"/>
      <c r="G477" s="25"/>
      <c r="H477" s="88"/>
    </row>
    <row r="478" spans="1:8" ht="30" x14ac:dyDescent="0.25">
      <c r="E478" s="24" t="s">
        <v>43</v>
      </c>
      <c r="F478" s="24" t="str">
        <f>IF((COUNT(C458:C477)&lt;&gt;COUNT(F458:F477)),"", ROUND(SUM(F458:F477),2))</f>
        <v/>
      </c>
      <c r="G478" s="27" t="str">
        <f>IF((COUNT(C458:C477)&lt;&gt;COUNT(F458:F477)),"Neužpildytos visų objektų kainos", "")</f>
        <v>Neužpildytos visų objektų kainos</v>
      </c>
    </row>
    <row r="479" spans="1:8" ht="30" x14ac:dyDescent="0.25">
      <c r="C479" s="24" t="s">
        <v>44</v>
      </c>
      <c r="D479" s="18"/>
      <c r="E479" s="24" t="s">
        <v>45</v>
      </c>
      <c r="F479" s="24" t="str">
        <f>IF(OR(F478="",D479=""),"", ROUND(PRODUCT(D479,F478)/100,2))</f>
        <v/>
      </c>
      <c r="G479" s="27" t="str">
        <f>IF(D479="", "Nurodykite taikomą PVM dydį", "")</f>
        <v>Nurodykite taikomą PVM dydį</v>
      </c>
    </row>
    <row r="480" spans="1:8" ht="30" x14ac:dyDescent="0.25">
      <c r="E480" s="24" t="s">
        <v>46</v>
      </c>
      <c r="F480" s="24">
        <f>IF(ISBLANK(F479), "", ROUND(SUM(F478:F479),2))</f>
        <v>0</v>
      </c>
      <c r="G480" s="27" t="s">
        <v>470</v>
      </c>
    </row>
    <row r="484" spans="1:8" ht="30" x14ac:dyDescent="0.25">
      <c r="A484" s="12" t="s">
        <v>471</v>
      </c>
      <c r="B484" s="32" t="s">
        <v>472</v>
      </c>
    </row>
    <row r="486" spans="1:8" x14ac:dyDescent="0.25">
      <c r="A486" s="12" t="s">
        <v>21</v>
      </c>
    </row>
    <row r="487" spans="1:8" s="36" customFormat="1" ht="30" x14ac:dyDescent="0.25">
      <c r="A487" s="35" t="s">
        <v>22</v>
      </c>
      <c r="B487" s="34" t="s">
        <v>23</v>
      </c>
      <c r="C487" s="34" t="s">
        <v>24</v>
      </c>
      <c r="D487" s="35" t="s">
        <v>25</v>
      </c>
      <c r="E487" s="34" t="s">
        <v>26</v>
      </c>
      <c r="F487" s="34" t="s">
        <v>27</v>
      </c>
      <c r="G487" s="34" t="s">
        <v>28</v>
      </c>
      <c r="H487" s="86" t="s">
        <v>591</v>
      </c>
    </row>
    <row r="488" spans="1:8" ht="30" x14ac:dyDescent="0.25">
      <c r="A488" s="16" t="s">
        <v>473</v>
      </c>
      <c r="B488" s="34" t="s">
        <v>474</v>
      </c>
      <c r="C488" s="25"/>
      <c r="D488" s="17"/>
      <c r="E488" s="25"/>
      <c r="F488" s="25"/>
      <c r="G488" s="25"/>
      <c r="H488" s="87"/>
    </row>
    <row r="489" spans="1:8" ht="30" x14ac:dyDescent="0.25">
      <c r="A489" s="17" t="s">
        <v>475</v>
      </c>
      <c r="B489" s="13" t="s">
        <v>474</v>
      </c>
      <c r="C489" s="25">
        <v>300</v>
      </c>
      <c r="D489" s="17" t="s">
        <v>32</v>
      </c>
      <c r="E489" s="26"/>
      <c r="F489" s="25" t="str">
        <f>IF(ISBLANK(E489),"", PRODUCT(C489,E489))</f>
        <v/>
      </c>
      <c r="G489" s="28"/>
      <c r="H489" s="87"/>
    </row>
    <row r="490" spans="1:8" ht="30" x14ac:dyDescent="0.25">
      <c r="A490" s="17" t="s">
        <v>476</v>
      </c>
      <c r="B490" s="13" t="s">
        <v>477</v>
      </c>
      <c r="C490" s="25"/>
      <c r="D490" s="17"/>
      <c r="E490" s="25"/>
      <c r="F490" s="25"/>
      <c r="G490" s="25"/>
      <c r="H490" s="88"/>
    </row>
    <row r="491" spans="1:8" x14ac:dyDescent="0.25">
      <c r="A491" s="17" t="s">
        <v>478</v>
      </c>
      <c r="B491" s="13" t="s">
        <v>479</v>
      </c>
      <c r="C491" s="25"/>
      <c r="D491" s="17"/>
      <c r="E491" s="25"/>
      <c r="F491" s="25"/>
      <c r="G491" s="25"/>
      <c r="H491" s="88"/>
    </row>
    <row r="492" spans="1:8" ht="30" x14ac:dyDescent="0.25">
      <c r="A492" s="17" t="s">
        <v>480</v>
      </c>
      <c r="B492" s="13" t="s">
        <v>481</v>
      </c>
      <c r="C492" s="25"/>
      <c r="D492" s="17"/>
      <c r="E492" s="25"/>
      <c r="F492" s="25"/>
      <c r="G492" s="25"/>
      <c r="H492" s="88"/>
    </row>
    <row r="493" spans="1:8" x14ac:dyDescent="0.25">
      <c r="A493" s="17" t="s">
        <v>482</v>
      </c>
      <c r="B493" s="13" t="s">
        <v>483</v>
      </c>
      <c r="C493" s="25"/>
      <c r="D493" s="17"/>
      <c r="E493" s="25"/>
      <c r="F493" s="25"/>
      <c r="G493" s="25"/>
      <c r="H493" s="88"/>
    </row>
    <row r="494" spans="1:8" ht="30" x14ac:dyDescent="0.25">
      <c r="A494" s="17" t="s">
        <v>484</v>
      </c>
      <c r="B494" s="13" t="s">
        <v>485</v>
      </c>
      <c r="C494" s="25"/>
      <c r="D494" s="17"/>
      <c r="E494" s="25"/>
      <c r="F494" s="25"/>
      <c r="G494" s="25"/>
      <c r="H494" s="88"/>
    </row>
    <row r="495" spans="1:8" ht="30" x14ac:dyDescent="0.25">
      <c r="A495" s="17" t="s">
        <v>486</v>
      </c>
      <c r="B495" s="13" t="s">
        <v>487</v>
      </c>
      <c r="C495" s="25"/>
      <c r="D495" s="17"/>
      <c r="E495" s="25"/>
      <c r="F495" s="25"/>
      <c r="G495" s="25"/>
      <c r="H495" s="88"/>
    </row>
    <row r="496" spans="1:8" ht="30" x14ac:dyDescent="0.25">
      <c r="A496" s="17" t="s">
        <v>488</v>
      </c>
      <c r="B496" s="13" t="s">
        <v>489</v>
      </c>
      <c r="C496" s="25"/>
      <c r="D496" s="17"/>
      <c r="E496" s="25"/>
      <c r="F496" s="25"/>
      <c r="G496" s="25"/>
      <c r="H496" s="88"/>
    </row>
    <row r="497" spans="1:8" ht="30" x14ac:dyDescent="0.25">
      <c r="A497" s="17" t="s">
        <v>490</v>
      </c>
      <c r="B497" s="13" t="s">
        <v>491</v>
      </c>
      <c r="C497" s="25"/>
      <c r="D497" s="17"/>
      <c r="E497" s="25"/>
      <c r="F497" s="25"/>
      <c r="G497" s="25"/>
      <c r="H497" s="88"/>
    </row>
    <row r="498" spans="1:8" ht="30" x14ac:dyDescent="0.25">
      <c r="A498" s="17" t="s">
        <v>492</v>
      </c>
      <c r="B498" s="13" t="s">
        <v>493</v>
      </c>
      <c r="C498" s="25"/>
      <c r="D498" s="17"/>
      <c r="E498" s="25"/>
      <c r="F498" s="25"/>
      <c r="G498" s="25"/>
      <c r="H498" s="88"/>
    </row>
    <row r="499" spans="1:8" ht="30" x14ac:dyDescent="0.25">
      <c r="A499" s="17" t="s">
        <v>494</v>
      </c>
      <c r="B499" s="13" t="s">
        <v>495</v>
      </c>
      <c r="C499" s="25"/>
      <c r="D499" s="17"/>
      <c r="E499" s="25"/>
      <c r="F499" s="25"/>
      <c r="G499" s="25"/>
      <c r="H499" s="88"/>
    </row>
    <row r="500" spans="1:8" x14ac:dyDescent="0.25">
      <c r="A500" s="17" t="s">
        <v>496</v>
      </c>
      <c r="B500" s="13" t="s">
        <v>221</v>
      </c>
      <c r="C500" s="25"/>
      <c r="D500" s="17"/>
      <c r="E500" s="25"/>
      <c r="F500" s="25"/>
      <c r="G500" s="25"/>
      <c r="H500" s="88"/>
    </row>
    <row r="501" spans="1:8" ht="30" x14ac:dyDescent="0.25">
      <c r="A501" s="17" t="s">
        <v>497</v>
      </c>
      <c r="B501" s="13" t="s">
        <v>209</v>
      </c>
      <c r="C501" s="25"/>
      <c r="D501" s="17"/>
      <c r="E501" s="25"/>
      <c r="F501" s="25"/>
      <c r="G501" s="25"/>
      <c r="H501" s="88"/>
    </row>
    <row r="502" spans="1:8" x14ac:dyDescent="0.25">
      <c r="A502" s="17" t="s">
        <v>498</v>
      </c>
      <c r="B502" s="13" t="s">
        <v>499</v>
      </c>
      <c r="C502" s="25"/>
      <c r="D502" s="17"/>
      <c r="E502" s="25"/>
      <c r="F502" s="25"/>
      <c r="G502" s="25"/>
      <c r="H502" s="88"/>
    </row>
    <row r="503" spans="1:8" ht="45" x14ac:dyDescent="0.25">
      <c r="A503" s="17" t="s">
        <v>500</v>
      </c>
      <c r="B503" s="13" t="s">
        <v>501</v>
      </c>
      <c r="C503" s="25"/>
      <c r="D503" s="17"/>
      <c r="E503" s="25"/>
      <c r="F503" s="25"/>
      <c r="G503" s="25"/>
      <c r="H503" s="88"/>
    </row>
    <row r="504" spans="1:8" ht="45" x14ac:dyDescent="0.25">
      <c r="A504" s="17" t="s">
        <v>502</v>
      </c>
      <c r="B504" s="13" t="s">
        <v>503</v>
      </c>
      <c r="C504" s="25"/>
      <c r="D504" s="17"/>
      <c r="E504" s="25"/>
      <c r="F504" s="25"/>
      <c r="G504" s="25"/>
      <c r="H504" s="88"/>
    </row>
    <row r="505" spans="1:8" ht="45" x14ac:dyDescent="0.25">
      <c r="A505" s="17" t="s">
        <v>504</v>
      </c>
      <c r="B505" s="13" t="s">
        <v>505</v>
      </c>
      <c r="C505" s="25"/>
      <c r="D505" s="17"/>
      <c r="E505" s="25"/>
      <c r="F505" s="25"/>
      <c r="G505" s="25"/>
      <c r="H505" s="88"/>
    </row>
    <row r="506" spans="1:8" x14ac:dyDescent="0.25">
      <c r="A506" s="17" t="s">
        <v>506</v>
      </c>
      <c r="B506" s="13" t="s">
        <v>507</v>
      </c>
      <c r="C506" s="25"/>
      <c r="D506" s="17"/>
      <c r="E506" s="25"/>
      <c r="F506" s="25"/>
      <c r="G506" s="25"/>
      <c r="H506" s="88"/>
    </row>
    <row r="507" spans="1:8" ht="30" x14ac:dyDescent="0.25">
      <c r="A507" s="17" t="s">
        <v>508</v>
      </c>
      <c r="B507" s="13" t="s">
        <v>509</v>
      </c>
      <c r="C507" s="25"/>
      <c r="D507" s="17"/>
      <c r="E507" s="25"/>
      <c r="F507" s="25"/>
      <c r="G507" s="25"/>
      <c r="H507" s="88"/>
    </row>
    <row r="508" spans="1:8" ht="30" x14ac:dyDescent="0.25">
      <c r="A508" s="17" t="s">
        <v>510</v>
      </c>
      <c r="B508" s="13" t="s">
        <v>511</v>
      </c>
      <c r="C508" s="25"/>
      <c r="D508" s="17"/>
      <c r="E508" s="25"/>
      <c r="F508" s="25"/>
      <c r="G508" s="25"/>
      <c r="H508" s="88"/>
    </row>
    <row r="509" spans="1:8" ht="30" x14ac:dyDescent="0.25">
      <c r="A509" s="17" t="s">
        <v>512</v>
      </c>
      <c r="B509" s="13" t="s">
        <v>513</v>
      </c>
      <c r="C509" s="25"/>
      <c r="D509" s="17"/>
      <c r="E509" s="25"/>
      <c r="F509" s="25"/>
      <c r="G509" s="25"/>
      <c r="H509" s="88"/>
    </row>
    <row r="510" spans="1:8" ht="30" x14ac:dyDescent="0.25">
      <c r="A510" s="17" t="s">
        <v>514</v>
      </c>
      <c r="B510" s="13" t="s">
        <v>515</v>
      </c>
      <c r="C510" s="25"/>
      <c r="D510" s="17"/>
      <c r="E510" s="25"/>
      <c r="F510" s="25"/>
      <c r="G510" s="25"/>
      <c r="H510" s="88"/>
    </row>
    <row r="511" spans="1:8" ht="30" x14ac:dyDescent="0.25">
      <c r="A511" s="17" t="s">
        <v>516</v>
      </c>
      <c r="B511" s="13" t="s">
        <v>517</v>
      </c>
      <c r="C511" s="25"/>
      <c r="D511" s="17"/>
      <c r="E511" s="25"/>
      <c r="F511" s="25"/>
      <c r="G511" s="25"/>
      <c r="H511" s="88"/>
    </row>
    <row r="512" spans="1:8" ht="30" x14ac:dyDescent="0.25">
      <c r="E512" s="24" t="s">
        <v>43</v>
      </c>
      <c r="F512" s="24" t="str">
        <f>IF((COUNT(C489:C511)&lt;&gt;COUNT(F489:F511)),"", ROUND(SUM(F489:F511),2))</f>
        <v/>
      </c>
      <c r="G512" s="27" t="str">
        <f>IF((COUNT(C489:C511)&lt;&gt;COUNT(F489:F511)),"Neužpildytos visų objektų kainos", "")</f>
        <v>Neužpildytos visų objektų kainos</v>
      </c>
    </row>
    <row r="513" spans="1:8" ht="30" x14ac:dyDescent="0.25">
      <c r="C513" s="24" t="s">
        <v>44</v>
      </c>
      <c r="D513" s="18"/>
      <c r="E513" s="24" t="s">
        <v>45</v>
      </c>
      <c r="F513" s="24" t="str">
        <f>IF(OR(F512="",D513=""),"", ROUND(PRODUCT(D513,F512)/100,2))</f>
        <v/>
      </c>
      <c r="G513" s="27" t="str">
        <f>IF(D513="", "Nurodykite taikomą PVM dydį", "")</f>
        <v>Nurodykite taikomą PVM dydį</v>
      </c>
    </row>
    <row r="514" spans="1:8" ht="30" x14ac:dyDescent="0.25">
      <c r="E514" s="24" t="s">
        <v>46</v>
      </c>
      <c r="F514" s="24">
        <f>IF(ISBLANK(F513), "", ROUND(SUM(F512:F513),2))</f>
        <v>0</v>
      </c>
      <c r="G514" s="27" t="s">
        <v>518</v>
      </c>
    </row>
    <row r="518" spans="1:8" ht="75" x14ac:dyDescent="0.25">
      <c r="A518" s="12" t="s">
        <v>519</v>
      </c>
      <c r="B518" s="32" t="s">
        <v>520</v>
      </c>
    </row>
    <row r="520" spans="1:8" x14ac:dyDescent="0.25">
      <c r="A520" s="12" t="s">
        <v>21</v>
      </c>
    </row>
    <row r="521" spans="1:8" s="36" customFormat="1" ht="30" x14ac:dyDescent="0.25">
      <c r="A521" s="35" t="s">
        <v>22</v>
      </c>
      <c r="B521" s="34" t="s">
        <v>23</v>
      </c>
      <c r="C521" s="34" t="s">
        <v>24</v>
      </c>
      <c r="D521" s="35" t="s">
        <v>25</v>
      </c>
      <c r="E521" s="34" t="s">
        <v>26</v>
      </c>
      <c r="F521" s="34" t="s">
        <v>27</v>
      </c>
      <c r="G521" s="34" t="s">
        <v>28</v>
      </c>
      <c r="H521" s="86" t="s">
        <v>591</v>
      </c>
    </row>
    <row r="522" spans="1:8" ht="60" x14ac:dyDescent="0.25">
      <c r="A522" s="16" t="s">
        <v>521</v>
      </c>
      <c r="B522" s="34" t="s">
        <v>522</v>
      </c>
      <c r="C522" s="25"/>
      <c r="D522" s="17"/>
      <c r="E522" s="25"/>
      <c r="F522" s="25"/>
      <c r="G522" s="25"/>
      <c r="H522" s="87"/>
    </row>
    <row r="523" spans="1:8" ht="60" x14ac:dyDescent="0.25">
      <c r="A523" s="17" t="s">
        <v>523</v>
      </c>
      <c r="B523" s="13" t="s">
        <v>522</v>
      </c>
      <c r="C523" s="25">
        <v>90</v>
      </c>
      <c r="D523" s="17" t="s">
        <v>32</v>
      </c>
      <c r="E523" s="26"/>
      <c r="F523" s="25" t="str">
        <f>IF(ISBLANK(E523),"", PRODUCT(C523,E523))</f>
        <v/>
      </c>
      <c r="G523" s="28"/>
      <c r="H523" s="87"/>
    </row>
    <row r="524" spans="1:8" x14ac:dyDescent="0.25">
      <c r="A524" s="17" t="s">
        <v>524</v>
      </c>
      <c r="B524" s="13" t="s">
        <v>525</v>
      </c>
      <c r="C524" s="25"/>
      <c r="D524" s="17"/>
      <c r="E524" s="25"/>
      <c r="F524" s="25"/>
      <c r="G524" s="25"/>
      <c r="H524" s="88"/>
    </row>
    <row r="525" spans="1:8" ht="30" x14ac:dyDescent="0.25">
      <c r="A525" s="17" t="s">
        <v>526</v>
      </c>
      <c r="B525" s="13" t="s">
        <v>527</v>
      </c>
      <c r="C525" s="25"/>
      <c r="D525" s="17"/>
      <c r="E525" s="25"/>
      <c r="F525" s="25"/>
      <c r="G525" s="25"/>
      <c r="H525" s="88"/>
    </row>
    <row r="526" spans="1:8" x14ac:dyDescent="0.25">
      <c r="A526" s="17" t="s">
        <v>528</v>
      </c>
      <c r="B526" s="13" t="s">
        <v>529</v>
      </c>
      <c r="C526" s="25"/>
      <c r="D526" s="17"/>
      <c r="E526" s="25"/>
      <c r="F526" s="25"/>
      <c r="G526" s="25"/>
      <c r="H526" s="88"/>
    </row>
    <row r="527" spans="1:8" x14ac:dyDescent="0.25">
      <c r="A527" s="17" t="s">
        <v>530</v>
      </c>
      <c r="B527" s="13" t="s">
        <v>531</v>
      </c>
      <c r="C527" s="25"/>
      <c r="D527" s="17"/>
      <c r="E527" s="25"/>
      <c r="F527" s="25"/>
      <c r="G527" s="25"/>
      <c r="H527" s="88"/>
    </row>
    <row r="528" spans="1:8" x14ac:dyDescent="0.25">
      <c r="A528" s="17" t="s">
        <v>532</v>
      </c>
      <c r="B528" s="13" t="s">
        <v>533</v>
      </c>
      <c r="C528" s="25"/>
      <c r="D528" s="17"/>
      <c r="E528" s="25"/>
      <c r="F528" s="25"/>
      <c r="G528" s="25"/>
      <c r="H528" s="88"/>
    </row>
    <row r="529" spans="1:8" ht="30" x14ac:dyDescent="0.25">
      <c r="A529" s="17" t="s">
        <v>534</v>
      </c>
      <c r="B529" s="13" t="s">
        <v>535</v>
      </c>
      <c r="C529" s="25"/>
      <c r="D529" s="17"/>
      <c r="E529" s="25"/>
      <c r="F529" s="25"/>
      <c r="G529" s="25"/>
      <c r="H529" s="88"/>
    </row>
    <row r="530" spans="1:8" ht="30" x14ac:dyDescent="0.25">
      <c r="A530" s="17" t="s">
        <v>536</v>
      </c>
      <c r="B530" s="13" t="s">
        <v>537</v>
      </c>
      <c r="C530" s="25"/>
      <c r="D530" s="17"/>
      <c r="E530" s="25"/>
      <c r="F530" s="25"/>
      <c r="G530" s="25"/>
      <c r="H530" s="88"/>
    </row>
    <row r="531" spans="1:8" ht="60" x14ac:dyDescent="0.25">
      <c r="A531" s="17" t="s">
        <v>538</v>
      </c>
      <c r="B531" s="13" t="s">
        <v>539</v>
      </c>
      <c r="C531" s="25"/>
      <c r="D531" s="17"/>
      <c r="E531" s="25"/>
      <c r="F531" s="25"/>
      <c r="G531" s="25"/>
      <c r="H531" s="88"/>
    </row>
    <row r="532" spans="1:8" x14ac:dyDescent="0.25">
      <c r="A532" s="17" t="s">
        <v>540</v>
      </c>
      <c r="B532" s="13" t="s">
        <v>541</v>
      </c>
      <c r="C532" s="25"/>
      <c r="D532" s="17"/>
      <c r="E532" s="25"/>
      <c r="F532" s="25"/>
      <c r="G532" s="25"/>
      <c r="H532" s="88"/>
    </row>
    <row r="533" spans="1:8" x14ac:dyDescent="0.25">
      <c r="A533" s="17" t="s">
        <v>542</v>
      </c>
      <c r="B533" s="13" t="s">
        <v>543</v>
      </c>
      <c r="C533" s="25"/>
      <c r="D533" s="17"/>
      <c r="E533" s="25"/>
      <c r="F533" s="25"/>
      <c r="G533" s="25"/>
      <c r="H533" s="88"/>
    </row>
    <row r="534" spans="1:8" x14ac:dyDescent="0.25">
      <c r="A534" s="17" t="s">
        <v>544</v>
      </c>
      <c r="B534" s="13" t="s">
        <v>545</v>
      </c>
      <c r="C534" s="25"/>
      <c r="D534" s="17"/>
      <c r="E534" s="25"/>
      <c r="F534" s="25"/>
      <c r="G534" s="25"/>
      <c r="H534" s="88"/>
    </row>
    <row r="535" spans="1:8" x14ac:dyDescent="0.25">
      <c r="A535" s="17" t="s">
        <v>546</v>
      </c>
      <c r="B535" s="13" t="s">
        <v>547</v>
      </c>
      <c r="C535" s="25"/>
      <c r="D535" s="17"/>
      <c r="E535" s="25"/>
      <c r="F535" s="25"/>
      <c r="G535" s="25"/>
      <c r="H535" s="88"/>
    </row>
    <row r="536" spans="1:8" x14ac:dyDescent="0.25">
      <c r="A536" s="17" t="s">
        <v>548</v>
      </c>
      <c r="B536" s="13" t="s">
        <v>549</v>
      </c>
      <c r="C536" s="25"/>
      <c r="D536" s="17"/>
      <c r="E536" s="25"/>
      <c r="F536" s="25"/>
      <c r="G536" s="25"/>
      <c r="H536" s="88"/>
    </row>
    <row r="537" spans="1:8" x14ac:dyDescent="0.25">
      <c r="A537" s="17" t="s">
        <v>550</v>
      </c>
      <c r="B537" s="13" t="s">
        <v>551</v>
      </c>
      <c r="C537" s="25"/>
      <c r="D537" s="17"/>
      <c r="E537" s="25"/>
      <c r="F537" s="25"/>
      <c r="G537" s="25"/>
      <c r="H537" s="88"/>
    </row>
    <row r="538" spans="1:8" x14ac:dyDescent="0.25">
      <c r="A538" s="17" t="s">
        <v>552</v>
      </c>
      <c r="B538" s="13" t="s">
        <v>553</v>
      </c>
      <c r="C538" s="25"/>
      <c r="D538" s="17"/>
      <c r="E538" s="25"/>
      <c r="F538" s="25"/>
      <c r="G538" s="25"/>
      <c r="H538" s="88"/>
    </row>
    <row r="539" spans="1:8" ht="90" x14ac:dyDescent="0.25">
      <c r="A539" s="17" t="s">
        <v>554</v>
      </c>
      <c r="B539" s="13" t="s">
        <v>555</v>
      </c>
      <c r="C539" s="25"/>
      <c r="D539" s="17"/>
      <c r="E539" s="25"/>
      <c r="F539" s="25"/>
      <c r="G539" s="25"/>
      <c r="H539" s="88"/>
    </row>
    <row r="540" spans="1:8" ht="30" x14ac:dyDescent="0.25">
      <c r="A540" s="17" t="s">
        <v>556</v>
      </c>
      <c r="B540" s="13" t="s">
        <v>557</v>
      </c>
      <c r="C540" s="25"/>
      <c r="D540" s="17"/>
      <c r="E540" s="25"/>
      <c r="F540" s="25"/>
      <c r="G540" s="25"/>
      <c r="H540" s="88"/>
    </row>
    <row r="541" spans="1:8" ht="30" x14ac:dyDescent="0.25">
      <c r="E541" s="24" t="s">
        <v>43</v>
      </c>
      <c r="F541" s="24" t="str">
        <f>IF((COUNT(C523:C540)&lt;&gt;COUNT(F523:F540)),"", ROUND(SUM(F523:F540),2))</f>
        <v/>
      </c>
      <c r="G541" s="27" t="str">
        <f>IF((COUNT(C523:C540)&lt;&gt;COUNT(F523:F540)),"Neužpildytos visų objektų kainos", "")</f>
        <v>Neužpildytos visų objektų kainos</v>
      </c>
    </row>
    <row r="542" spans="1:8" ht="30" x14ac:dyDescent="0.25">
      <c r="C542" s="24" t="s">
        <v>44</v>
      </c>
      <c r="D542" s="18"/>
      <c r="E542" s="24" t="s">
        <v>45</v>
      </c>
      <c r="F542" s="24" t="str">
        <f>IF(OR(F541="",D542=""),"", ROUND(PRODUCT(D542,F541)/100,2))</f>
        <v/>
      </c>
      <c r="G542" s="27" t="str">
        <f>IF(D542="", "Nurodykite taikomą PVM dydį", "")</f>
        <v>Nurodykite taikomą PVM dydį</v>
      </c>
    </row>
    <row r="543" spans="1:8" ht="30" x14ac:dyDescent="0.25">
      <c r="E543" s="24" t="s">
        <v>46</v>
      </c>
      <c r="F543" s="24">
        <f>IF(ISBLANK(F542), "", ROUND(SUM(F541:F542),2))</f>
        <v>0</v>
      </c>
      <c r="G543" s="27" t="s">
        <v>558</v>
      </c>
    </row>
  </sheetData>
  <sheetProtection algorithmName="SHA-512" hashValue="QYm7FwSKACR56Q+yQm0jN0EGhppmFCAYDOlZmzxIAKRHG5NjiUtt5B1nGy0MpNIJ2FP0LMcfew+IusOOTYHzKQ==" saltValue="k5NCV0ZpZ3LakdPe35z/g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4" t="s">
        <v>559</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6"/>
      <c r="B4" s="6"/>
      <c r="C4" s="6"/>
      <c r="D4" s="6"/>
      <c r="E4" s="6"/>
      <c r="F4" s="6"/>
      <c r="G4" s="6"/>
      <c r="H4" s="6"/>
      <c r="I4" s="6"/>
      <c r="J4" s="6"/>
    </row>
    <row r="5" spans="1:11" ht="48" customHeight="1" x14ac:dyDescent="0.25">
      <c r="A5" s="66" t="s">
        <v>560</v>
      </c>
      <c r="B5" s="57"/>
      <c r="C5" s="55" t="s">
        <v>561</v>
      </c>
      <c r="D5" s="56"/>
      <c r="E5" s="57"/>
      <c r="F5" s="55" t="s">
        <v>562</v>
      </c>
      <c r="G5" s="56"/>
      <c r="H5" s="57"/>
      <c r="I5" s="55" t="s">
        <v>563</v>
      </c>
      <c r="J5" s="57"/>
      <c r="K5" s="8" t="s">
        <v>564</v>
      </c>
    </row>
    <row r="6" spans="1:11" ht="48.95" customHeight="1" x14ac:dyDescent="0.25">
      <c r="A6" s="62"/>
      <c r="B6" s="47"/>
      <c r="C6" s="58"/>
      <c r="D6" s="59"/>
      <c r="E6" s="47"/>
      <c r="F6" s="58"/>
      <c r="G6" s="59"/>
      <c r="H6" s="47"/>
      <c r="I6" s="58"/>
      <c r="J6" s="47"/>
      <c r="K6" s="19"/>
    </row>
    <row r="7" spans="1:11" ht="48.95" customHeight="1" x14ac:dyDescent="0.25">
      <c r="A7" s="62"/>
      <c r="B7" s="47"/>
      <c r="C7" s="58"/>
      <c r="D7" s="59"/>
      <c r="E7" s="47"/>
      <c r="F7" s="58"/>
      <c r="G7" s="59"/>
      <c r="H7" s="47"/>
      <c r="I7" s="58"/>
      <c r="J7" s="47"/>
      <c r="K7" s="19"/>
    </row>
    <row r="8" spans="1:11" ht="48.95" customHeight="1" x14ac:dyDescent="0.25">
      <c r="A8" s="62"/>
      <c r="B8" s="47"/>
      <c r="C8" s="58"/>
      <c r="D8" s="59"/>
      <c r="E8" s="47"/>
      <c r="F8" s="58"/>
      <c r="G8" s="59"/>
      <c r="H8" s="47"/>
      <c r="I8" s="58"/>
      <c r="J8" s="47"/>
      <c r="K8" s="19"/>
    </row>
    <row r="9" spans="1:11" ht="48.95" customHeight="1" x14ac:dyDescent="0.25">
      <c r="A9" s="62"/>
      <c r="B9" s="47"/>
      <c r="C9" s="58"/>
      <c r="D9" s="59"/>
      <c r="E9" s="47"/>
      <c r="F9" s="58"/>
      <c r="G9" s="59"/>
      <c r="H9" s="47"/>
      <c r="I9" s="58"/>
      <c r="J9" s="47"/>
      <c r="K9" s="19"/>
    </row>
    <row r="10" spans="1:11" ht="48.95" customHeight="1" x14ac:dyDescent="0.25">
      <c r="A10" s="62"/>
      <c r="B10" s="47"/>
      <c r="C10" s="58"/>
      <c r="D10" s="59"/>
      <c r="E10" s="47"/>
      <c r="F10" s="58"/>
      <c r="G10" s="59"/>
      <c r="H10" s="47"/>
      <c r="I10" s="58"/>
      <c r="J10" s="47"/>
      <c r="K10" s="19"/>
    </row>
    <row r="11" spans="1:11" ht="48.95" customHeight="1" x14ac:dyDescent="0.25">
      <c r="A11" s="62"/>
      <c r="B11" s="47"/>
      <c r="C11" s="58"/>
      <c r="D11" s="59"/>
      <c r="E11" s="47"/>
      <c r="F11" s="58"/>
      <c r="G11" s="59"/>
      <c r="H11" s="47"/>
      <c r="I11" s="58"/>
      <c r="J11" s="47"/>
      <c r="K11" s="19"/>
    </row>
    <row r="12" spans="1:11" ht="48.95" customHeight="1" x14ac:dyDescent="0.25">
      <c r="A12" s="62"/>
      <c r="B12" s="47"/>
      <c r="C12" s="58"/>
      <c r="D12" s="59"/>
      <c r="E12" s="47"/>
      <c r="F12" s="58"/>
      <c r="G12" s="59"/>
      <c r="H12" s="47"/>
      <c r="I12" s="58"/>
      <c r="J12" s="47"/>
      <c r="K12" s="19"/>
    </row>
    <row r="13" spans="1:11" ht="48.95" customHeight="1" x14ac:dyDescent="0.25">
      <c r="A13" s="62"/>
      <c r="B13" s="47"/>
      <c r="C13" s="58"/>
      <c r="D13" s="59"/>
      <c r="E13" s="47"/>
      <c r="F13" s="58"/>
      <c r="G13" s="59"/>
      <c r="H13" s="47"/>
      <c r="I13" s="58"/>
      <c r="J13" s="47"/>
      <c r="K13" s="19"/>
    </row>
    <row r="14" spans="1:11" ht="48.95" customHeight="1" x14ac:dyDescent="0.25">
      <c r="A14" s="62"/>
      <c r="B14" s="47"/>
      <c r="C14" s="58"/>
      <c r="D14" s="59"/>
      <c r="E14" s="47"/>
      <c r="F14" s="58"/>
      <c r="G14" s="59"/>
      <c r="H14" s="47"/>
      <c r="I14" s="58"/>
      <c r="J14" s="47"/>
      <c r="K14" s="19"/>
    </row>
    <row r="15" spans="1:11" ht="48" customHeight="1" thickBot="1" x14ac:dyDescent="0.3">
      <c r="A15" s="71"/>
      <c r="B15" s="65"/>
      <c r="C15" s="63"/>
      <c r="D15" s="64"/>
      <c r="E15" s="65"/>
      <c r="F15" s="63"/>
      <c r="G15" s="64"/>
      <c r="H15" s="65"/>
      <c r="I15" s="63"/>
      <c r="J15" s="65"/>
      <c r="K15" s="20"/>
    </row>
    <row r="16" spans="1:11" ht="18.95" customHeight="1" x14ac:dyDescent="0.25">
      <c r="A16" s="9"/>
      <c r="B16" s="9"/>
      <c r="C16" s="9"/>
      <c r="D16" s="9"/>
      <c r="E16" s="9"/>
      <c r="F16" s="9"/>
      <c r="G16" s="9"/>
      <c r="H16" s="9"/>
      <c r="I16" s="9"/>
      <c r="J16" s="9"/>
      <c r="K16" s="10"/>
    </row>
    <row r="17" spans="1:11" ht="48.95" customHeight="1" x14ac:dyDescent="0.25">
      <c r="A17" s="76" t="s">
        <v>565</v>
      </c>
      <c r="B17" s="48"/>
      <c r="C17" s="48"/>
      <c r="D17" s="48"/>
      <c r="E17" s="48"/>
      <c r="F17" s="48"/>
      <c r="G17" s="48"/>
      <c r="H17" s="48"/>
      <c r="I17" s="48"/>
      <c r="J17" s="48"/>
      <c r="K17" s="48"/>
    </row>
    <row r="18" spans="1:11" ht="15.95" customHeight="1" thickBot="1" x14ac:dyDescent="0.3">
      <c r="A18" s="9"/>
      <c r="B18" s="9"/>
      <c r="C18" s="9"/>
      <c r="D18" s="9"/>
      <c r="E18" s="9"/>
      <c r="F18" s="9"/>
      <c r="G18" s="9"/>
      <c r="H18" s="9"/>
      <c r="I18" s="9"/>
      <c r="J18" s="9"/>
      <c r="K18" s="10"/>
    </row>
    <row r="19" spans="1:11" ht="48.95" customHeight="1" x14ac:dyDescent="0.25">
      <c r="A19" s="66" t="s">
        <v>23</v>
      </c>
      <c r="B19" s="57"/>
      <c r="C19" s="55" t="s">
        <v>561</v>
      </c>
      <c r="D19" s="56"/>
      <c r="E19" s="57"/>
      <c r="F19" s="55" t="s">
        <v>566</v>
      </c>
      <c r="G19" s="56"/>
      <c r="H19" s="57"/>
      <c r="I19" s="69" t="s">
        <v>563</v>
      </c>
      <c r="J19" s="70"/>
      <c r="K19" s="10"/>
    </row>
    <row r="20" spans="1:11" ht="48.95" customHeight="1" x14ac:dyDescent="0.25">
      <c r="A20" s="62"/>
      <c r="B20" s="47"/>
      <c r="C20" s="58"/>
      <c r="D20" s="59"/>
      <c r="E20" s="47"/>
      <c r="F20" s="58"/>
      <c r="G20" s="59"/>
      <c r="H20" s="47"/>
      <c r="I20" s="60"/>
      <c r="J20" s="61"/>
      <c r="K20" s="10"/>
    </row>
    <row r="21" spans="1:11" ht="48.95" customHeight="1" x14ac:dyDescent="0.25">
      <c r="A21" s="62"/>
      <c r="B21" s="47"/>
      <c r="C21" s="58"/>
      <c r="D21" s="59"/>
      <c r="E21" s="47"/>
      <c r="F21" s="58"/>
      <c r="G21" s="59"/>
      <c r="H21" s="47"/>
      <c r="I21" s="60"/>
      <c r="J21" s="61"/>
      <c r="K21" s="10"/>
    </row>
    <row r="22" spans="1:11" ht="48.95" customHeight="1" x14ac:dyDescent="0.25">
      <c r="A22" s="62"/>
      <c r="B22" s="47"/>
      <c r="C22" s="58"/>
      <c r="D22" s="59"/>
      <c r="E22" s="47"/>
      <c r="F22" s="58"/>
      <c r="G22" s="59"/>
      <c r="H22" s="47"/>
      <c r="I22" s="60"/>
      <c r="J22" s="61"/>
      <c r="K22" s="10"/>
    </row>
    <row r="23" spans="1:11" ht="48.95" customHeight="1" x14ac:dyDescent="0.25">
      <c r="A23" s="62"/>
      <c r="B23" s="47"/>
      <c r="C23" s="58"/>
      <c r="D23" s="59"/>
      <c r="E23" s="47"/>
      <c r="F23" s="58"/>
      <c r="G23" s="59"/>
      <c r="H23" s="47"/>
      <c r="I23" s="60"/>
      <c r="J23" s="61"/>
      <c r="K23" s="10"/>
    </row>
    <row r="24" spans="1:11" ht="48.95" customHeight="1" x14ac:dyDescent="0.25">
      <c r="A24" s="62"/>
      <c r="B24" s="47"/>
      <c r="C24" s="58"/>
      <c r="D24" s="59"/>
      <c r="E24" s="47"/>
      <c r="F24" s="58"/>
      <c r="G24" s="59"/>
      <c r="H24" s="47"/>
      <c r="I24" s="60"/>
      <c r="J24" s="61"/>
      <c r="K24" s="10"/>
    </row>
    <row r="25" spans="1:11" ht="48.95" customHeight="1" x14ac:dyDescent="0.25">
      <c r="A25" s="62"/>
      <c r="B25" s="47"/>
      <c r="C25" s="58"/>
      <c r="D25" s="59"/>
      <c r="E25" s="47"/>
      <c r="F25" s="58"/>
      <c r="G25" s="59"/>
      <c r="H25" s="47"/>
      <c r="I25" s="60"/>
      <c r="J25" s="61"/>
      <c r="K25" s="10"/>
    </row>
    <row r="26" spans="1:11" ht="48.95" customHeight="1" x14ac:dyDescent="0.25">
      <c r="A26" s="62"/>
      <c r="B26" s="47"/>
      <c r="C26" s="58"/>
      <c r="D26" s="59"/>
      <c r="E26" s="47"/>
      <c r="F26" s="58"/>
      <c r="G26" s="59"/>
      <c r="H26" s="47"/>
      <c r="I26" s="60"/>
      <c r="J26" s="61"/>
      <c r="K26" s="10"/>
    </row>
    <row r="27" spans="1:11" ht="48.95" customHeight="1" x14ac:dyDescent="0.25">
      <c r="A27" s="62"/>
      <c r="B27" s="47"/>
      <c r="C27" s="58"/>
      <c r="D27" s="59"/>
      <c r="E27" s="47"/>
      <c r="F27" s="58"/>
      <c r="G27" s="59"/>
      <c r="H27" s="47"/>
      <c r="I27" s="60"/>
      <c r="J27" s="61"/>
      <c r="K27" s="10"/>
    </row>
    <row r="28" spans="1:11" ht="48.95" customHeight="1" x14ac:dyDescent="0.25">
      <c r="A28" s="62"/>
      <c r="B28" s="47"/>
      <c r="C28" s="58"/>
      <c r="D28" s="59"/>
      <c r="E28" s="47"/>
      <c r="F28" s="58"/>
      <c r="G28" s="59"/>
      <c r="H28" s="47"/>
      <c r="I28" s="60"/>
      <c r="J28" s="61"/>
      <c r="K28" s="10"/>
    </row>
    <row r="29" spans="1:11" ht="48.95" customHeight="1" x14ac:dyDescent="0.25">
      <c r="A29" s="62"/>
      <c r="B29" s="47"/>
      <c r="C29" s="58"/>
      <c r="D29" s="59"/>
      <c r="E29" s="47"/>
      <c r="F29" s="58"/>
      <c r="G29" s="59"/>
      <c r="H29" s="47"/>
      <c r="I29" s="60"/>
      <c r="J29" s="61"/>
      <c r="K29" s="10"/>
    </row>
    <row r="31" spans="1:11" ht="33" customHeight="1" x14ac:dyDescent="0.25">
      <c r="A31" s="78"/>
      <c r="B31" s="48"/>
      <c r="C31" s="48"/>
      <c r="D31" s="48"/>
      <c r="E31" s="48"/>
      <c r="F31" s="48"/>
      <c r="G31" s="48"/>
      <c r="H31" s="48"/>
      <c r="I31" s="48"/>
      <c r="J31" s="48"/>
    </row>
    <row r="33" spans="1:10" ht="15.95" customHeight="1" x14ac:dyDescent="0.25">
      <c r="A33" s="79" t="s">
        <v>567</v>
      </c>
      <c r="B33" s="48"/>
      <c r="C33" s="48"/>
      <c r="D33" s="48"/>
      <c r="E33" s="48"/>
      <c r="F33" s="48"/>
      <c r="G33" s="48"/>
      <c r="H33" s="48"/>
      <c r="I33" s="48"/>
      <c r="J33" s="48"/>
    </row>
    <row r="34" spans="1:10" ht="15.95" customHeight="1" thickBot="1" x14ac:dyDescent="0.3"/>
    <row r="35" spans="1:10" ht="15.95" customHeight="1" x14ac:dyDescent="0.25">
      <c r="A35" s="7" t="s">
        <v>22</v>
      </c>
      <c r="B35" s="74" t="s">
        <v>568</v>
      </c>
      <c r="C35" s="56"/>
      <c r="D35" s="56"/>
      <c r="E35" s="56"/>
      <c r="F35" s="56"/>
      <c r="G35" s="57"/>
      <c r="H35" s="75" t="s">
        <v>569</v>
      </c>
      <c r="I35" s="56"/>
      <c r="J35" s="70"/>
    </row>
    <row r="36" spans="1:10" ht="48" customHeight="1" x14ac:dyDescent="0.25">
      <c r="A36" s="21" t="s">
        <v>570</v>
      </c>
      <c r="B36" s="68" t="s">
        <v>571</v>
      </c>
      <c r="C36" s="59"/>
      <c r="D36" s="59"/>
      <c r="E36" s="59"/>
      <c r="F36" s="59"/>
      <c r="G36" s="47"/>
      <c r="H36" s="72"/>
      <c r="I36" s="59"/>
      <c r="J36" s="61"/>
    </row>
    <row r="37" spans="1:10" ht="48" customHeight="1" x14ac:dyDescent="0.25">
      <c r="A37" s="21" t="s">
        <v>572</v>
      </c>
      <c r="B37" s="68" t="s">
        <v>573</v>
      </c>
      <c r="C37" s="59"/>
      <c r="D37" s="59"/>
      <c r="E37" s="59"/>
      <c r="F37" s="59"/>
      <c r="G37" s="47"/>
      <c r="H37" s="72"/>
      <c r="I37" s="59"/>
      <c r="J37" s="61"/>
    </row>
    <row r="38" spans="1:10" ht="48" customHeight="1" x14ac:dyDescent="0.25">
      <c r="A38" s="21" t="s">
        <v>574</v>
      </c>
      <c r="B38" s="68" t="s">
        <v>575</v>
      </c>
      <c r="C38" s="59"/>
      <c r="D38" s="59"/>
      <c r="E38" s="59"/>
      <c r="F38" s="59"/>
      <c r="G38" s="47"/>
      <c r="H38" s="72"/>
      <c r="I38" s="59"/>
      <c r="J38" s="61"/>
    </row>
    <row r="39" spans="1:10" ht="48" customHeight="1" x14ac:dyDescent="0.25">
      <c r="A39" s="21" t="s">
        <v>576</v>
      </c>
      <c r="B39" s="68" t="s">
        <v>577</v>
      </c>
      <c r="C39" s="59"/>
      <c r="D39" s="59"/>
      <c r="E39" s="59"/>
      <c r="F39" s="59"/>
      <c r="G39" s="47"/>
      <c r="H39" s="72"/>
      <c r="I39" s="59"/>
      <c r="J39" s="61"/>
    </row>
    <row r="40" spans="1:10" ht="48" customHeight="1" x14ac:dyDescent="0.25">
      <c r="A40" s="22"/>
      <c r="B40" s="73"/>
      <c r="C40" s="59"/>
      <c r="D40" s="59"/>
      <c r="E40" s="59"/>
      <c r="F40" s="59"/>
      <c r="G40" s="47"/>
      <c r="H40" s="72"/>
      <c r="I40" s="59"/>
      <c r="J40" s="61"/>
    </row>
    <row r="41" spans="1:10" ht="48" customHeight="1" x14ac:dyDescent="0.25">
      <c r="A41" s="22"/>
      <c r="B41" s="73"/>
      <c r="C41" s="59"/>
      <c r="D41" s="59"/>
      <c r="E41" s="59"/>
      <c r="F41" s="59"/>
      <c r="G41" s="47"/>
      <c r="H41" s="72"/>
      <c r="I41" s="59"/>
      <c r="J41" s="61"/>
    </row>
    <row r="42" spans="1:10" ht="48" customHeight="1" x14ac:dyDescent="0.25">
      <c r="A42" s="22"/>
      <c r="B42" s="73"/>
      <c r="C42" s="59"/>
      <c r="D42" s="59"/>
      <c r="E42" s="59"/>
      <c r="F42" s="59"/>
      <c r="G42" s="47"/>
      <c r="H42" s="72"/>
      <c r="I42" s="59"/>
      <c r="J42" s="61"/>
    </row>
    <row r="43" spans="1:10" ht="48" customHeight="1" x14ac:dyDescent="0.25">
      <c r="A43" s="22"/>
      <c r="B43" s="73"/>
      <c r="C43" s="59"/>
      <c r="D43" s="59"/>
      <c r="E43" s="59"/>
      <c r="F43" s="59"/>
      <c r="G43" s="47"/>
      <c r="H43" s="72"/>
      <c r="I43" s="59"/>
      <c r="J43" s="61"/>
    </row>
    <row r="44" spans="1:10" ht="48" customHeight="1" x14ac:dyDescent="0.25">
      <c r="A44" s="22"/>
      <c r="B44" s="73"/>
      <c r="C44" s="59"/>
      <c r="D44" s="59"/>
      <c r="E44" s="59"/>
      <c r="F44" s="59"/>
      <c r="G44" s="47"/>
      <c r="H44" s="72"/>
      <c r="I44" s="59"/>
      <c r="J44" s="61"/>
    </row>
    <row r="45" spans="1:10" ht="48" customHeight="1" x14ac:dyDescent="0.25">
      <c r="A45" s="22"/>
      <c r="B45" s="73"/>
      <c r="C45" s="59"/>
      <c r="D45" s="59"/>
      <c r="E45" s="59"/>
      <c r="F45" s="59"/>
      <c r="G45" s="47"/>
      <c r="H45" s="72"/>
      <c r="I45" s="59"/>
      <c r="J45" s="61"/>
    </row>
    <row r="46" spans="1:10" ht="48.95" customHeight="1" thickBot="1" x14ac:dyDescent="0.3">
      <c r="A46" s="23"/>
      <c r="B46" s="80"/>
      <c r="C46" s="64"/>
      <c r="D46" s="64"/>
      <c r="E46" s="64"/>
      <c r="F46" s="64"/>
      <c r="G46" s="65"/>
      <c r="H46" s="81"/>
      <c r="I46" s="82"/>
      <c r="J46" s="83"/>
    </row>
    <row r="48" spans="1:10" ht="102" customHeight="1" x14ac:dyDescent="0.25">
      <c r="A48" s="78" t="s">
        <v>578</v>
      </c>
      <c r="B48" s="48"/>
      <c r="C48" s="48"/>
      <c r="D48" s="48"/>
      <c r="E48" s="48"/>
      <c r="F48" s="48"/>
      <c r="G48" s="48"/>
      <c r="H48" s="48"/>
      <c r="I48" s="48"/>
      <c r="J48" s="48"/>
    </row>
    <row r="51" spans="1:10" x14ac:dyDescent="0.25">
      <c r="A51" s="77" t="s">
        <v>579</v>
      </c>
      <c r="B51" s="48"/>
      <c r="C51" s="48"/>
      <c r="D51" s="48"/>
      <c r="E51" s="67"/>
      <c r="F51" s="48"/>
      <c r="G51" s="48"/>
      <c r="H51" s="48"/>
      <c r="I51" s="48"/>
      <c r="J51" s="48"/>
    </row>
    <row r="53" spans="1:10" x14ac:dyDescent="0.25">
      <c r="A53" s="77" t="s">
        <v>580</v>
      </c>
      <c r="B53" s="48"/>
      <c r="C53" s="48"/>
      <c r="D53" s="48"/>
      <c r="E53" s="67"/>
      <c r="F53" s="48"/>
      <c r="G53" s="48"/>
      <c r="H53" s="48"/>
      <c r="I53" s="48"/>
      <c r="J53" s="48"/>
    </row>
    <row r="100" spans="1:1" ht="15.75" x14ac:dyDescent="0.25">
      <c r="A100" t="s">
        <v>581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2026-01-30T09:29:37Z</dcterms:modified>
</cp:coreProperties>
</file>