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siurblių dalys\2026\p.d\"/>
    </mc:Choice>
  </mc:AlternateContent>
  <xr:revisionPtr revIDLastSave="0" documentId="13_ncr:1_{41751812-A2EC-4DEB-B3A6-255ABAD56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H7" i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A32" i="1" l="1"/>
  <c r="A33" i="1" s="1"/>
  <c r="A34" i="1" s="1"/>
  <c r="I7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J7" i="1"/>
  <c r="J53" i="1" l="1"/>
  <c r="A35" i="1"/>
  <c r="A36" i="1" s="1"/>
  <c r="A37" i="1" s="1"/>
  <c r="A38" i="1" s="1"/>
  <c r="A39" i="1" l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l="1"/>
  <c r="A51" i="1" s="1"/>
</calcChain>
</file>

<file path=xl/sharedStrings.xml><?xml version="1.0" encoding="utf-8"?>
<sst xmlns="http://schemas.openxmlformats.org/spreadsheetml/2006/main" count="150" uniqueCount="81">
  <si>
    <t>Eil. Nr.</t>
  </si>
  <si>
    <t>Dalies pavadinimas lietuviškai</t>
  </si>
  <si>
    <t>Kodas (katalogo numeris) (arba lygiavertis)</t>
  </si>
  <si>
    <t>Mato vienetas</t>
  </si>
  <si>
    <t>Reikšmingumas vertinant</t>
  </si>
  <si>
    <t>Viento įkainis su PVM, Eur</t>
  </si>
  <si>
    <t>Sandarinimo žiedas</t>
  </si>
  <si>
    <t>Korpusas</t>
  </si>
  <si>
    <t>Įvorė</t>
  </si>
  <si>
    <t>Veržlė</t>
  </si>
  <si>
    <t>Tarpinė</t>
  </si>
  <si>
    <t>Velenas</t>
  </si>
  <si>
    <t xml:space="preserve">Vnt. </t>
  </si>
  <si>
    <t>Ekscentrikas</t>
  </si>
  <si>
    <t>Stūmoklis</t>
  </si>
  <si>
    <t>Vieneto įkainis be PVM</t>
  </si>
  <si>
    <t>Vertinamasis  įkainis, Eur su PVM</t>
  </si>
  <si>
    <t>Vertinamasis  įkainis, Eur be PVM</t>
  </si>
  <si>
    <t xml:space="preserve">Taikomo PVM tarifas </t>
  </si>
  <si>
    <t>(jei PVM tarifas kitas, tiekėjas jį ištaiso savarankiškai)</t>
  </si>
  <si>
    <t>Kreipiančioji įvorė</t>
  </si>
  <si>
    <t>Adatinis guolis</t>
  </si>
  <si>
    <t>Reguliavimo poveržlė</t>
  </si>
  <si>
    <t>Mažoji spyruoklė</t>
  </si>
  <si>
    <t>Feder</t>
  </si>
  <si>
    <t>Membrana</t>
  </si>
  <si>
    <t>Membrane</t>
  </si>
  <si>
    <t>Didžioji spyruoklė</t>
  </si>
  <si>
    <t>Druckfeder</t>
  </si>
  <si>
    <t>Gehaeuseunterteil</t>
  </si>
  <si>
    <t>Fuehrungshuelse</t>
  </si>
  <si>
    <t>Stūmoklio strypas</t>
  </si>
  <si>
    <t>Kolbenstange</t>
  </si>
  <si>
    <t>Kolben</t>
  </si>
  <si>
    <t>Stūmoklio vožtuvas</t>
  </si>
  <si>
    <t>Anlaufscheibe</t>
  </si>
  <si>
    <t>Stoessel</t>
  </si>
  <si>
    <t>Diafragma</t>
  </si>
  <si>
    <t xml:space="preserve"> Membrana mažoji</t>
  </si>
  <si>
    <t>Tarpiklis</t>
  </si>
  <si>
    <t>Dichtung</t>
  </si>
  <si>
    <t>Fiksavimo varžtas</t>
  </si>
  <si>
    <t>Gewindebolzen</t>
  </si>
  <si>
    <t>Poveržlė</t>
  </si>
  <si>
    <t>Ausgleichscheibe</t>
  </si>
  <si>
    <t>Dangtelis</t>
  </si>
  <si>
    <t>Deckel</t>
  </si>
  <si>
    <t>Sandariklis</t>
  </si>
  <si>
    <t xml:space="preserve"> Runddichtring Ø348 mm, SP=4 mm</t>
  </si>
  <si>
    <t>Runddichtring Ø168 mm, SP=4 mm</t>
  </si>
  <si>
    <t>Runddichtring Ø280 mm, SP=4 mm</t>
  </si>
  <si>
    <t>Žiedas- sandariklis</t>
  </si>
  <si>
    <t>Runddichtring Ø280 mm, SP=2,5 mm</t>
  </si>
  <si>
    <t>Įvorė atraminė grafitinė</t>
  </si>
  <si>
    <t>Gleitbuchse 20x25x20</t>
  </si>
  <si>
    <t>Winkelring</t>
  </si>
  <si>
    <t>Pertvara</t>
  </si>
  <si>
    <t>Leitrad</t>
  </si>
  <si>
    <t>Welle-Pumpenwelle</t>
  </si>
  <si>
    <t>Sandariklis (fibra)</t>
  </si>
  <si>
    <t>Gleitringdichtung</t>
  </si>
  <si>
    <t>Exzenter-Exzenter</t>
  </si>
  <si>
    <t>Sicherungsblech</t>
  </si>
  <si>
    <t>Darbo ratas</t>
  </si>
  <si>
    <t>Laufrad ND</t>
  </si>
  <si>
    <t>Ausgleichsheibe</t>
  </si>
  <si>
    <t>Distanz-Huelse</t>
  </si>
  <si>
    <t>A/s sparnuotė</t>
  </si>
  <si>
    <t>Peripherallaufrad</t>
  </si>
  <si>
    <t>Veleno sandariklis</t>
  </si>
  <si>
    <t>Wellendichtring</t>
  </si>
  <si>
    <t>Abstandshuelse</t>
  </si>
  <si>
    <t>Nadellager (fire fighting)</t>
  </si>
  <si>
    <t>Kronenmutter M24x1,5</t>
  </si>
  <si>
    <t>Runddichtring</t>
  </si>
  <si>
    <t>Vakuuminis siurblys</t>
  </si>
  <si>
    <t>Priming</t>
  </si>
  <si>
    <t xml:space="preserve"> Palyginamoji vertinimo įkainių suma EUR be PVM</t>
  </si>
  <si>
    <t xml:space="preserve"> Palyginamoji vertinimo įkainių suma EUR su PVM</t>
  </si>
  <si>
    <t>Originalus dalies pavadinimas
vokiečių kalba</t>
  </si>
  <si>
    <t xml:space="preserve">GAISRINIŲ SIURBLIŲ ATSARGINĖS DALYS
1-A PIRKIMO DALIS „GAISRINIŲ SIURBLIŲ „IVECO MPH 230“ ATSARGINĖS DALYS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</si>
</sst>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9" fontId="3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top"/>
      <protection locked="0"/>
    </xf>
    <xf numFmtId="2" fontId="3" fillId="0" borderId="5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16" zoomScale="66" zoomScaleNormal="66" workbookViewId="0">
      <selection activeCell="G7" sqref="G7:G51"/>
    </sheetView>
  </sheetViews>
  <sheetFormatPr defaultRowHeight="15.75" x14ac:dyDescent="0.25"/>
  <cols>
    <col min="1" max="1" width="9.140625" style="6"/>
    <col min="2" max="3" width="31" style="6" customWidth="1"/>
    <col min="4" max="4" width="23.5703125" style="22" customWidth="1"/>
    <col min="5" max="5" width="17.85546875" style="6" customWidth="1"/>
    <col min="6" max="6" width="15.140625" style="6" customWidth="1"/>
    <col min="7" max="7" width="14.85546875" style="6" customWidth="1"/>
    <col min="8" max="8" width="15" style="6" customWidth="1"/>
    <col min="9" max="9" width="15.42578125" style="6" customWidth="1"/>
    <col min="10" max="10" width="13.85546875" style="6" customWidth="1"/>
    <col min="11" max="11" width="23.5703125" style="6" customWidth="1"/>
    <col min="12" max="12" width="19.7109375" style="6" customWidth="1"/>
    <col min="13" max="13" width="22.28515625" style="6" customWidth="1"/>
    <col min="14" max="16384" width="9.140625" style="6"/>
  </cols>
  <sheetData>
    <row r="1" spans="1:12" ht="35.25" customHeight="1" x14ac:dyDescent="0.25">
      <c r="A1" s="23" t="s">
        <v>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5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7" customFormat="1" x14ac:dyDescent="0.25">
      <c r="A3" s="1"/>
      <c r="D3" s="2"/>
      <c r="E3" s="8" t="s">
        <v>18</v>
      </c>
      <c r="G3" s="9"/>
      <c r="H3" s="10">
        <v>0.21</v>
      </c>
      <c r="I3" s="7" t="s">
        <v>19</v>
      </c>
    </row>
    <row r="4" spans="1:12" s="7" customFormat="1" x14ac:dyDescent="0.25">
      <c r="D4" s="11"/>
      <c r="E4" s="8"/>
      <c r="G4" s="9"/>
    </row>
    <row r="5" spans="1:12" s="7" customFormat="1" x14ac:dyDescent="0.25">
      <c r="A5" s="1"/>
      <c r="D5" s="11"/>
      <c r="E5" s="8"/>
      <c r="G5" s="9"/>
    </row>
    <row r="6" spans="1:12" s="16" customFormat="1" ht="47.25" x14ac:dyDescent="0.25">
      <c r="A6" s="12" t="s">
        <v>0</v>
      </c>
      <c r="B6" s="12" t="s">
        <v>1</v>
      </c>
      <c r="C6" s="12" t="s">
        <v>79</v>
      </c>
      <c r="D6" s="13" t="s">
        <v>2</v>
      </c>
      <c r="E6" s="14" t="s">
        <v>3</v>
      </c>
      <c r="F6" s="12" t="s">
        <v>4</v>
      </c>
      <c r="G6" s="15" t="s">
        <v>15</v>
      </c>
      <c r="H6" s="12" t="s">
        <v>5</v>
      </c>
      <c r="I6" s="12" t="s">
        <v>17</v>
      </c>
      <c r="J6" s="12" t="s">
        <v>16</v>
      </c>
    </row>
    <row r="7" spans="1:12" s="7" customFormat="1" x14ac:dyDescent="0.25">
      <c r="A7" s="17">
        <v>1</v>
      </c>
      <c r="B7" s="18" t="s">
        <v>23</v>
      </c>
      <c r="C7" s="18" t="s">
        <v>24</v>
      </c>
      <c r="D7" s="3">
        <v>41914716</v>
      </c>
      <c r="E7" s="3" t="s">
        <v>12</v>
      </c>
      <c r="F7" s="3">
        <v>0.7</v>
      </c>
      <c r="G7" s="19"/>
      <c r="H7" s="17" t="str">
        <f>IF(G7&lt;&gt;"",ROUND(G7*(1+H3),2),"")</f>
        <v/>
      </c>
      <c r="I7" s="17">
        <f>SUM(G7*F7)</f>
        <v>0</v>
      </c>
      <c r="J7" s="17" t="str">
        <f>IF(H7&lt;&gt;"",F7*H7,"")</f>
        <v/>
      </c>
    </row>
    <row r="8" spans="1:12" s="7" customFormat="1" x14ac:dyDescent="0.25">
      <c r="A8" s="17">
        <f>SUM(A7+1)</f>
        <v>2</v>
      </c>
      <c r="B8" s="18" t="s">
        <v>25</v>
      </c>
      <c r="C8" s="18" t="s">
        <v>26</v>
      </c>
      <c r="D8" s="3">
        <v>41912740</v>
      </c>
      <c r="E8" s="3" t="s">
        <v>12</v>
      </c>
      <c r="F8" s="3">
        <v>0.7</v>
      </c>
      <c r="G8" s="19"/>
      <c r="H8" s="17" t="str">
        <f>IF(G8&lt;&gt;"",ROUND(G8*(1+H3),2),"")</f>
        <v/>
      </c>
      <c r="I8" s="17">
        <f t="shared" ref="I8:I51" si="0">SUM(G8*F8)</f>
        <v>0</v>
      </c>
      <c r="J8" s="17" t="str">
        <f t="shared" ref="J8:J51" si="1">IF(H8&lt;&gt;"",F8*H8,"")</f>
        <v/>
      </c>
    </row>
    <row r="9" spans="1:12" s="7" customFormat="1" x14ac:dyDescent="0.25">
      <c r="A9" s="17">
        <f t="shared" ref="A9:A51" si="2">SUM(A8+1)</f>
        <v>3</v>
      </c>
      <c r="B9" s="18" t="s">
        <v>27</v>
      </c>
      <c r="C9" s="18" t="s">
        <v>28</v>
      </c>
      <c r="D9" s="3">
        <v>41912923</v>
      </c>
      <c r="E9" s="3" t="s">
        <v>12</v>
      </c>
      <c r="F9" s="3">
        <v>0.7</v>
      </c>
      <c r="G9" s="19"/>
      <c r="H9" s="17" t="str">
        <f>IF(G9&lt;&gt;"",ROUND(G9*(1+H3),2),"")</f>
        <v/>
      </c>
      <c r="I9" s="17">
        <f t="shared" si="0"/>
        <v>0</v>
      </c>
      <c r="J9" s="17" t="str">
        <f t="shared" si="1"/>
        <v/>
      </c>
    </row>
    <row r="10" spans="1:12" s="7" customFormat="1" x14ac:dyDescent="0.25">
      <c r="A10" s="17">
        <f t="shared" si="2"/>
        <v>4</v>
      </c>
      <c r="B10" s="18" t="s">
        <v>7</v>
      </c>
      <c r="C10" s="18" t="s">
        <v>29</v>
      </c>
      <c r="D10" s="3">
        <v>41913645</v>
      </c>
      <c r="E10" s="3" t="s">
        <v>12</v>
      </c>
      <c r="F10" s="3">
        <v>0.7</v>
      </c>
      <c r="G10" s="19"/>
      <c r="H10" s="17" t="str">
        <f>IF(G10&lt;&gt;"",ROUND(G10*(1+H3),2),"")</f>
        <v/>
      </c>
      <c r="I10" s="17">
        <f t="shared" si="0"/>
        <v>0</v>
      </c>
      <c r="J10" s="17" t="str">
        <f t="shared" si="1"/>
        <v/>
      </c>
    </row>
    <row r="11" spans="1:12" s="7" customFormat="1" x14ac:dyDescent="0.25">
      <c r="A11" s="17">
        <f t="shared" si="2"/>
        <v>5</v>
      </c>
      <c r="B11" s="18" t="s">
        <v>20</v>
      </c>
      <c r="C11" s="18" t="s">
        <v>30</v>
      </c>
      <c r="D11" s="3">
        <v>41913650</v>
      </c>
      <c r="E11" s="3" t="s">
        <v>12</v>
      </c>
      <c r="F11" s="3">
        <v>0.3</v>
      </c>
      <c r="G11" s="19"/>
      <c r="H11" s="17" t="str">
        <f>IF(G11&lt;&gt;"",ROUND(G11*(1+H3),2),"")</f>
        <v/>
      </c>
      <c r="I11" s="17">
        <f t="shared" si="0"/>
        <v>0</v>
      </c>
      <c r="J11" s="17" t="str">
        <f t="shared" si="1"/>
        <v/>
      </c>
    </row>
    <row r="12" spans="1:12" s="7" customFormat="1" x14ac:dyDescent="0.25">
      <c r="A12" s="17">
        <f t="shared" si="2"/>
        <v>6</v>
      </c>
      <c r="B12" s="18" t="s">
        <v>31</v>
      </c>
      <c r="C12" s="18" t="s">
        <v>32</v>
      </c>
      <c r="D12" s="3">
        <v>41913652</v>
      </c>
      <c r="E12" s="3" t="s">
        <v>12</v>
      </c>
      <c r="F12" s="3">
        <v>0.7</v>
      </c>
      <c r="G12" s="19"/>
      <c r="H12" s="17" t="str">
        <f>IF(G12&lt;&gt;"",ROUND(G12*(1+H3),2),"")</f>
        <v/>
      </c>
      <c r="I12" s="17">
        <f t="shared" si="0"/>
        <v>0</v>
      </c>
      <c r="J12" s="17" t="str">
        <f t="shared" si="1"/>
        <v/>
      </c>
    </row>
    <row r="13" spans="1:12" s="7" customFormat="1" x14ac:dyDescent="0.25">
      <c r="A13" s="17">
        <f t="shared" si="2"/>
        <v>7</v>
      </c>
      <c r="B13" s="18" t="s">
        <v>14</v>
      </c>
      <c r="C13" s="18" t="s">
        <v>33</v>
      </c>
      <c r="D13" s="3">
        <v>503866398</v>
      </c>
      <c r="E13" s="3" t="s">
        <v>12</v>
      </c>
      <c r="F13" s="3">
        <v>0.7</v>
      </c>
      <c r="G13" s="19"/>
      <c r="H13" s="17" t="str">
        <f>IF(G13&lt;&gt;"",ROUND(G13*(1+H3),2),"")</f>
        <v/>
      </c>
      <c r="I13" s="17">
        <f t="shared" si="0"/>
        <v>0</v>
      </c>
      <c r="J13" s="17" t="str">
        <f t="shared" si="1"/>
        <v/>
      </c>
    </row>
    <row r="14" spans="1:12" s="7" customFormat="1" x14ac:dyDescent="0.25">
      <c r="A14" s="17">
        <f t="shared" si="2"/>
        <v>8</v>
      </c>
      <c r="B14" s="18" t="s">
        <v>34</v>
      </c>
      <c r="C14" s="18" t="s">
        <v>35</v>
      </c>
      <c r="D14" s="3">
        <v>41913655</v>
      </c>
      <c r="E14" s="3" t="s">
        <v>12</v>
      </c>
      <c r="F14" s="3">
        <v>0.7</v>
      </c>
      <c r="G14" s="19"/>
      <c r="H14" s="17" t="str">
        <f>IF(G14&lt;&gt;"",ROUND(G14*(1+H3),2),"")</f>
        <v/>
      </c>
      <c r="I14" s="17">
        <f t="shared" si="0"/>
        <v>0</v>
      </c>
      <c r="J14" s="17" t="str">
        <f t="shared" si="1"/>
        <v/>
      </c>
    </row>
    <row r="15" spans="1:12" s="7" customFormat="1" x14ac:dyDescent="0.25">
      <c r="A15" s="17">
        <f t="shared" si="2"/>
        <v>9</v>
      </c>
      <c r="B15" s="18" t="s">
        <v>9</v>
      </c>
      <c r="C15" s="18" t="s">
        <v>36</v>
      </c>
      <c r="D15" s="3">
        <v>41913662</v>
      </c>
      <c r="E15" s="3" t="s">
        <v>12</v>
      </c>
      <c r="F15" s="3">
        <v>0.7</v>
      </c>
      <c r="G15" s="19"/>
      <c r="H15" s="17" t="str">
        <f>IF(G15&lt;&gt;"",ROUND(G15*(1+H3),2),"")</f>
        <v/>
      </c>
      <c r="I15" s="17">
        <f t="shared" si="0"/>
        <v>0</v>
      </c>
      <c r="J15" s="17" t="str">
        <f t="shared" si="1"/>
        <v/>
      </c>
    </row>
    <row r="16" spans="1:12" s="7" customFormat="1" x14ac:dyDescent="0.25">
      <c r="A16" s="17">
        <f t="shared" si="2"/>
        <v>10</v>
      </c>
      <c r="B16" s="18" t="s">
        <v>37</v>
      </c>
      <c r="C16" s="18" t="s">
        <v>26</v>
      </c>
      <c r="D16" s="3">
        <v>41913689</v>
      </c>
      <c r="E16" s="3" t="s">
        <v>12</v>
      </c>
      <c r="F16" s="3">
        <v>0.7</v>
      </c>
      <c r="G16" s="19"/>
      <c r="H16" s="17" t="str">
        <f>IF(G16&lt;&gt;"",ROUND(G16*(1+H3),2),"")</f>
        <v/>
      </c>
      <c r="I16" s="17">
        <f t="shared" si="0"/>
        <v>0</v>
      </c>
      <c r="J16" s="17" t="str">
        <f t="shared" si="1"/>
        <v/>
      </c>
    </row>
    <row r="17" spans="1:10" s="7" customFormat="1" x14ac:dyDescent="0.25">
      <c r="A17" s="17">
        <f t="shared" si="2"/>
        <v>11</v>
      </c>
      <c r="B17" s="18" t="s">
        <v>38</v>
      </c>
      <c r="C17" s="18" t="s">
        <v>26</v>
      </c>
      <c r="D17" s="3">
        <v>41913697</v>
      </c>
      <c r="E17" s="3" t="s">
        <v>12</v>
      </c>
      <c r="F17" s="3">
        <v>0.7</v>
      </c>
      <c r="G17" s="19"/>
      <c r="H17" s="17" t="str">
        <f>IF(G17&lt;&gt;"",ROUND(G17*(1+H3),2),"")</f>
        <v/>
      </c>
      <c r="I17" s="17">
        <f t="shared" si="0"/>
        <v>0</v>
      </c>
      <c r="J17" s="17" t="str">
        <f t="shared" si="1"/>
        <v/>
      </c>
    </row>
    <row r="18" spans="1:10" s="7" customFormat="1" x14ac:dyDescent="0.25">
      <c r="A18" s="17">
        <f t="shared" si="2"/>
        <v>12</v>
      </c>
      <c r="B18" s="18" t="s">
        <v>39</v>
      </c>
      <c r="C18" s="18" t="s">
        <v>40</v>
      </c>
      <c r="D18" s="3">
        <v>503333441</v>
      </c>
      <c r="E18" s="3" t="s">
        <v>12</v>
      </c>
      <c r="F18" s="3">
        <v>0.7</v>
      </c>
      <c r="G18" s="19"/>
      <c r="H18" s="17" t="str">
        <f>IF(G18&lt;&gt;"",ROUND(G18*(1+H3),2),"")</f>
        <v/>
      </c>
      <c r="I18" s="17">
        <f t="shared" si="0"/>
        <v>0</v>
      </c>
      <c r="J18" s="17" t="str">
        <f t="shared" si="1"/>
        <v/>
      </c>
    </row>
    <row r="19" spans="1:10" s="7" customFormat="1" x14ac:dyDescent="0.25">
      <c r="A19" s="17">
        <f t="shared" si="2"/>
        <v>13</v>
      </c>
      <c r="B19" s="18" t="s">
        <v>8</v>
      </c>
      <c r="C19" s="18" t="s">
        <v>33</v>
      </c>
      <c r="D19" s="3">
        <v>500271457</v>
      </c>
      <c r="E19" s="3" t="s">
        <v>12</v>
      </c>
      <c r="F19" s="3">
        <v>0.7</v>
      </c>
      <c r="G19" s="19"/>
      <c r="H19" s="17" t="str">
        <f>IF(G19&lt;&gt;"",ROUND(G19*(1+H3),2),"")</f>
        <v/>
      </c>
      <c r="I19" s="17">
        <f t="shared" si="0"/>
        <v>0</v>
      </c>
      <c r="J19" s="17" t="str">
        <f t="shared" si="1"/>
        <v/>
      </c>
    </row>
    <row r="20" spans="1:10" s="7" customFormat="1" x14ac:dyDescent="0.25">
      <c r="A20" s="17">
        <f t="shared" si="2"/>
        <v>14</v>
      </c>
      <c r="B20" s="18" t="s">
        <v>41</v>
      </c>
      <c r="C20" s="18" t="s">
        <v>42</v>
      </c>
      <c r="D20" s="3">
        <v>41913783</v>
      </c>
      <c r="E20" s="3" t="s">
        <v>12</v>
      </c>
      <c r="F20" s="3">
        <v>0.7</v>
      </c>
      <c r="G20" s="19"/>
      <c r="H20" s="17" t="str">
        <f>IF(G20&lt;&gt;"",ROUND(G20*(1+H3),2),"")</f>
        <v/>
      </c>
      <c r="I20" s="17">
        <f t="shared" si="0"/>
        <v>0</v>
      </c>
      <c r="J20" s="17" t="str">
        <f t="shared" si="1"/>
        <v/>
      </c>
    </row>
    <row r="21" spans="1:10" s="7" customFormat="1" x14ac:dyDescent="0.25">
      <c r="A21" s="17">
        <f t="shared" si="2"/>
        <v>15</v>
      </c>
      <c r="B21" s="18" t="s">
        <v>43</v>
      </c>
      <c r="C21" s="18" t="s">
        <v>44</v>
      </c>
      <c r="D21" s="3">
        <v>41913814</v>
      </c>
      <c r="E21" s="3" t="s">
        <v>12</v>
      </c>
      <c r="F21" s="3">
        <v>0.7</v>
      </c>
      <c r="G21" s="19"/>
      <c r="H21" s="17" t="str">
        <f>IF(G21&lt;&gt;"",ROUND(G21*(1+H3),2),"")</f>
        <v/>
      </c>
      <c r="I21" s="17">
        <f t="shared" si="0"/>
        <v>0</v>
      </c>
      <c r="J21" s="17" t="str">
        <f t="shared" si="1"/>
        <v/>
      </c>
    </row>
    <row r="22" spans="1:10" s="7" customFormat="1" x14ac:dyDescent="0.25">
      <c r="A22" s="17">
        <f t="shared" si="2"/>
        <v>16</v>
      </c>
      <c r="B22" s="18" t="s">
        <v>45</v>
      </c>
      <c r="C22" s="18" t="s">
        <v>46</v>
      </c>
      <c r="D22" s="3">
        <v>41913657</v>
      </c>
      <c r="E22" s="3" t="s">
        <v>12</v>
      </c>
      <c r="F22" s="3">
        <v>0.7</v>
      </c>
      <c r="G22" s="19"/>
      <c r="H22" s="17" t="str">
        <f>IF(G22&lt;&gt;"",ROUND(G22*(1+H3),2),"")</f>
        <v/>
      </c>
      <c r="I22" s="17">
        <f t="shared" si="0"/>
        <v>0</v>
      </c>
      <c r="J22" s="17" t="str">
        <f t="shared" si="1"/>
        <v/>
      </c>
    </row>
    <row r="23" spans="1:10" s="7" customFormat="1" ht="31.5" x14ac:dyDescent="0.25">
      <c r="A23" s="17">
        <f t="shared" si="2"/>
        <v>17</v>
      </c>
      <c r="B23" s="18" t="s">
        <v>47</v>
      </c>
      <c r="C23" s="18" t="s">
        <v>48</v>
      </c>
      <c r="D23" s="3">
        <v>500271003</v>
      </c>
      <c r="E23" s="3" t="s">
        <v>12</v>
      </c>
      <c r="F23" s="3">
        <v>0.7</v>
      </c>
      <c r="G23" s="19"/>
      <c r="H23" s="17" t="str">
        <f>IF(G23&lt;&gt;"",ROUND(G23*(1+H3),2),"")</f>
        <v/>
      </c>
      <c r="I23" s="17">
        <f t="shared" si="0"/>
        <v>0</v>
      </c>
      <c r="J23" s="17" t="str">
        <f t="shared" si="1"/>
        <v/>
      </c>
    </row>
    <row r="24" spans="1:10" s="7" customFormat="1" ht="31.5" x14ac:dyDescent="0.25">
      <c r="A24" s="17">
        <f t="shared" si="2"/>
        <v>18</v>
      </c>
      <c r="B24" s="18" t="s">
        <v>47</v>
      </c>
      <c r="C24" s="18" t="s">
        <v>49</v>
      </c>
      <c r="D24" s="3">
        <v>500271107</v>
      </c>
      <c r="E24" s="3" t="s">
        <v>12</v>
      </c>
      <c r="F24" s="3">
        <v>0.7</v>
      </c>
      <c r="G24" s="19"/>
      <c r="H24" s="17" t="str">
        <f>IF(G24&lt;&gt;"",ROUND(G24*(1+H3),2),"")</f>
        <v/>
      </c>
      <c r="I24" s="17">
        <f t="shared" si="0"/>
        <v>0</v>
      </c>
      <c r="J24" s="17" t="str">
        <f t="shared" si="1"/>
        <v/>
      </c>
    </row>
    <row r="25" spans="1:10" s="7" customFormat="1" ht="31.5" x14ac:dyDescent="0.25">
      <c r="A25" s="17">
        <f t="shared" si="2"/>
        <v>19</v>
      </c>
      <c r="B25" s="18" t="s">
        <v>47</v>
      </c>
      <c r="C25" s="18" t="s">
        <v>50</v>
      </c>
      <c r="D25" s="3">
        <v>1163236</v>
      </c>
      <c r="E25" s="3" t="s">
        <v>12</v>
      </c>
      <c r="F25" s="3">
        <v>0.7</v>
      </c>
      <c r="G25" s="19"/>
      <c r="H25" s="17" t="str">
        <f>IF(G25&lt;&gt;"",ROUND(G25*(1+H3),2),"")</f>
        <v/>
      </c>
      <c r="I25" s="17">
        <f t="shared" si="0"/>
        <v>0</v>
      </c>
      <c r="J25" s="17" t="str">
        <f t="shared" si="1"/>
        <v/>
      </c>
    </row>
    <row r="26" spans="1:10" s="7" customFormat="1" ht="31.5" x14ac:dyDescent="0.25">
      <c r="A26" s="17">
        <f t="shared" si="2"/>
        <v>20</v>
      </c>
      <c r="B26" s="18" t="s">
        <v>51</v>
      </c>
      <c r="C26" s="18" t="s">
        <v>52</v>
      </c>
      <c r="D26" s="3">
        <v>500271465</v>
      </c>
      <c r="E26" s="3" t="s">
        <v>12</v>
      </c>
      <c r="F26" s="3">
        <v>0.7</v>
      </c>
      <c r="G26" s="19"/>
      <c r="H26" s="17" t="str">
        <f>IF(G26&lt;&gt;"",ROUND(G26*(1+H3),2),"")</f>
        <v/>
      </c>
      <c r="I26" s="17">
        <f t="shared" si="0"/>
        <v>0</v>
      </c>
      <c r="J26" s="17" t="str">
        <f t="shared" si="1"/>
        <v/>
      </c>
    </row>
    <row r="27" spans="1:10" s="7" customFormat="1" x14ac:dyDescent="0.25">
      <c r="A27" s="17">
        <f t="shared" si="2"/>
        <v>21</v>
      </c>
      <c r="B27" s="18" t="s">
        <v>53</v>
      </c>
      <c r="C27" s="18" t="s">
        <v>54</v>
      </c>
      <c r="D27" s="3">
        <v>500271423</v>
      </c>
      <c r="E27" s="3" t="s">
        <v>12</v>
      </c>
      <c r="F27" s="3">
        <v>0.7</v>
      </c>
      <c r="G27" s="19"/>
      <c r="H27" s="17" t="str">
        <f>IF(G27&lt;&gt;"",ROUND(G27*(1+H3),2),"")</f>
        <v/>
      </c>
      <c r="I27" s="17">
        <f t="shared" si="0"/>
        <v>0</v>
      </c>
      <c r="J27" s="17" t="str">
        <f t="shared" si="1"/>
        <v/>
      </c>
    </row>
    <row r="28" spans="1:10" s="7" customFormat="1" x14ac:dyDescent="0.25">
      <c r="A28" s="17">
        <f t="shared" si="2"/>
        <v>22</v>
      </c>
      <c r="B28" s="18" t="s">
        <v>53</v>
      </c>
      <c r="C28" s="18" t="s">
        <v>54</v>
      </c>
      <c r="D28" s="3">
        <v>41800654</v>
      </c>
      <c r="E28" s="3" t="s">
        <v>12</v>
      </c>
      <c r="F28" s="3">
        <v>0.7</v>
      </c>
      <c r="G28" s="19"/>
      <c r="H28" s="17" t="str">
        <f>IF(G28&lt;&gt;"",ROUND(G28*(1+H3),2),"")</f>
        <v/>
      </c>
      <c r="I28" s="17">
        <f t="shared" si="0"/>
        <v>0</v>
      </c>
      <c r="J28" s="17" t="str">
        <f t="shared" si="1"/>
        <v/>
      </c>
    </row>
    <row r="29" spans="1:10" s="7" customFormat="1" x14ac:dyDescent="0.25">
      <c r="A29" s="17">
        <f t="shared" si="2"/>
        <v>23</v>
      </c>
      <c r="B29" s="18" t="s">
        <v>6</v>
      </c>
      <c r="C29" s="18" t="s">
        <v>55</v>
      </c>
      <c r="D29" s="3">
        <v>41915062</v>
      </c>
      <c r="E29" s="3" t="s">
        <v>12</v>
      </c>
      <c r="F29" s="3">
        <v>0.7</v>
      </c>
      <c r="G29" s="19"/>
      <c r="H29" s="17" t="str">
        <f>IF(G29&lt;&gt;"",ROUND(G29*(1+H3),2),"")</f>
        <v/>
      </c>
      <c r="I29" s="17">
        <f t="shared" si="0"/>
        <v>0</v>
      </c>
      <c r="J29" s="17" t="str">
        <f t="shared" si="1"/>
        <v/>
      </c>
    </row>
    <row r="30" spans="1:10" s="7" customFormat="1" x14ac:dyDescent="0.25">
      <c r="A30" s="17">
        <f t="shared" si="2"/>
        <v>24</v>
      </c>
      <c r="B30" s="18" t="s">
        <v>56</v>
      </c>
      <c r="C30" s="18" t="s">
        <v>57</v>
      </c>
      <c r="D30" s="3">
        <v>500271462</v>
      </c>
      <c r="E30" s="3" t="s">
        <v>12</v>
      </c>
      <c r="F30" s="3">
        <v>0.3</v>
      </c>
      <c r="G30" s="19"/>
      <c r="H30" s="17" t="str">
        <f>IF(G30&lt;&gt;"",ROUND(G30*(1+H3),2),"")</f>
        <v/>
      </c>
      <c r="I30" s="17">
        <f t="shared" si="0"/>
        <v>0</v>
      </c>
      <c r="J30" s="17" t="str">
        <f t="shared" si="1"/>
        <v/>
      </c>
    </row>
    <row r="31" spans="1:10" s="7" customFormat="1" x14ac:dyDescent="0.25">
      <c r="A31" s="17">
        <f t="shared" si="2"/>
        <v>25</v>
      </c>
      <c r="B31" s="18" t="s">
        <v>56</v>
      </c>
      <c r="C31" s="18" t="s">
        <v>57</v>
      </c>
      <c r="D31" s="3">
        <v>41915020</v>
      </c>
      <c r="E31" s="3" t="s">
        <v>12</v>
      </c>
      <c r="F31" s="3">
        <v>0.3</v>
      </c>
      <c r="G31" s="19"/>
      <c r="H31" s="17" t="str">
        <f>IF(G31&lt;&gt;"",ROUND(G31*(1+H3),2),"")</f>
        <v/>
      </c>
      <c r="I31" s="17">
        <f t="shared" si="0"/>
        <v>0</v>
      </c>
      <c r="J31" s="17" t="str">
        <f t="shared" si="1"/>
        <v/>
      </c>
    </row>
    <row r="32" spans="1:10" s="7" customFormat="1" x14ac:dyDescent="0.25">
      <c r="A32" s="17">
        <f t="shared" si="2"/>
        <v>26</v>
      </c>
      <c r="B32" s="18" t="s">
        <v>11</v>
      </c>
      <c r="C32" s="18" t="s">
        <v>58</v>
      </c>
      <c r="D32" s="3">
        <v>500271458</v>
      </c>
      <c r="E32" s="3" t="s">
        <v>12</v>
      </c>
      <c r="F32" s="3">
        <v>0.7</v>
      </c>
      <c r="G32" s="19"/>
      <c r="H32" s="17" t="str">
        <f>IF(G32&lt;&gt;"",ROUND(G32*(1+H3),2),"")</f>
        <v/>
      </c>
      <c r="I32" s="17">
        <f t="shared" si="0"/>
        <v>0</v>
      </c>
      <c r="J32" s="17" t="str">
        <f t="shared" si="1"/>
        <v/>
      </c>
    </row>
    <row r="33" spans="1:10" s="7" customFormat="1" x14ac:dyDescent="0.25">
      <c r="A33" s="17">
        <f t="shared" si="2"/>
        <v>27</v>
      </c>
      <c r="B33" s="18" t="s">
        <v>59</v>
      </c>
      <c r="C33" s="18" t="s">
        <v>60</v>
      </c>
      <c r="D33" s="3">
        <v>500271467</v>
      </c>
      <c r="E33" s="3" t="s">
        <v>12</v>
      </c>
      <c r="F33" s="3">
        <v>0.3</v>
      </c>
      <c r="G33" s="19"/>
      <c r="H33" s="17" t="str">
        <f>IF(G33&lt;&gt;"",ROUND(G33*(1+H3),2),"")</f>
        <v/>
      </c>
      <c r="I33" s="17">
        <f t="shared" si="0"/>
        <v>0</v>
      </c>
      <c r="J33" s="17" t="str">
        <f t="shared" si="1"/>
        <v/>
      </c>
    </row>
    <row r="34" spans="1:10" s="7" customFormat="1" x14ac:dyDescent="0.25">
      <c r="A34" s="17">
        <f t="shared" si="2"/>
        <v>28</v>
      </c>
      <c r="B34" s="18" t="s">
        <v>59</v>
      </c>
      <c r="C34" s="18" t="s">
        <v>60</v>
      </c>
      <c r="D34" s="3">
        <v>500271037</v>
      </c>
      <c r="E34" s="3" t="s">
        <v>12</v>
      </c>
      <c r="F34" s="3">
        <v>0.3</v>
      </c>
      <c r="G34" s="19"/>
      <c r="H34" s="17" t="str">
        <f>IF(G34&lt;&gt;"",ROUND(G34*(1+H3),2),"")</f>
        <v/>
      </c>
      <c r="I34" s="17">
        <f t="shared" si="0"/>
        <v>0</v>
      </c>
      <c r="J34" s="17" t="str">
        <f t="shared" si="1"/>
        <v/>
      </c>
    </row>
    <row r="35" spans="1:10" s="7" customFormat="1" x14ac:dyDescent="0.25">
      <c r="A35" s="17">
        <f t="shared" si="2"/>
        <v>29</v>
      </c>
      <c r="B35" s="18" t="s">
        <v>59</v>
      </c>
      <c r="C35" s="18" t="s">
        <v>60</v>
      </c>
      <c r="D35" s="3">
        <v>41915026</v>
      </c>
      <c r="E35" s="3" t="s">
        <v>12</v>
      </c>
      <c r="F35" s="3">
        <v>0.3</v>
      </c>
      <c r="G35" s="19"/>
      <c r="H35" s="17" t="str">
        <f>IF(G35&lt;&gt;"",ROUND(G35*(1+H3),2),"")</f>
        <v/>
      </c>
      <c r="I35" s="17">
        <f t="shared" si="0"/>
        <v>0</v>
      </c>
      <c r="J35" s="17" t="str">
        <f t="shared" si="1"/>
        <v/>
      </c>
    </row>
    <row r="36" spans="1:10" s="7" customFormat="1" x14ac:dyDescent="0.25">
      <c r="A36" s="17">
        <f t="shared" si="2"/>
        <v>30</v>
      </c>
      <c r="B36" s="18" t="s">
        <v>13</v>
      </c>
      <c r="C36" s="18" t="s">
        <v>61</v>
      </c>
      <c r="D36" s="3">
        <v>41913704</v>
      </c>
      <c r="E36" s="3" t="s">
        <v>12</v>
      </c>
      <c r="F36" s="3">
        <v>0.3</v>
      </c>
      <c r="G36" s="19"/>
      <c r="H36" s="17" t="str">
        <f>IF(G36&lt;&gt;"",ROUND(G36*(1+H3),2),"")</f>
        <v/>
      </c>
      <c r="I36" s="17">
        <f t="shared" si="0"/>
        <v>0</v>
      </c>
      <c r="J36" s="17" t="str">
        <f t="shared" si="1"/>
        <v/>
      </c>
    </row>
    <row r="37" spans="1:10" s="7" customFormat="1" x14ac:dyDescent="0.25">
      <c r="A37" s="17">
        <f t="shared" si="2"/>
        <v>31</v>
      </c>
      <c r="B37" s="18" t="s">
        <v>43</v>
      </c>
      <c r="C37" s="18" t="s">
        <v>62</v>
      </c>
      <c r="D37" s="3">
        <v>3457168</v>
      </c>
      <c r="E37" s="3" t="s">
        <v>12</v>
      </c>
      <c r="F37" s="3">
        <v>0.7</v>
      </c>
      <c r="G37" s="19"/>
      <c r="H37" s="17" t="str">
        <f>IF(G37&lt;&gt;"",ROUND(G37*(1+H3),2),"")</f>
        <v/>
      </c>
      <c r="I37" s="17">
        <f t="shared" si="0"/>
        <v>0</v>
      </c>
      <c r="J37" s="17" t="str">
        <f t="shared" si="1"/>
        <v/>
      </c>
    </row>
    <row r="38" spans="1:10" s="7" customFormat="1" x14ac:dyDescent="0.25">
      <c r="A38" s="17">
        <f t="shared" si="2"/>
        <v>32</v>
      </c>
      <c r="B38" s="18" t="s">
        <v>63</v>
      </c>
      <c r="C38" s="18" t="s">
        <v>64</v>
      </c>
      <c r="D38" s="3">
        <v>500271544</v>
      </c>
      <c r="E38" s="3" t="s">
        <v>12</v>
      </c>
      <c r="F38" s="3">
        <v>0.7</v>
      </c>
      <c r="G38" s="19"/>
      <c r="H38" s="17" t="str">
        <f>IF(G38&lt;&gt;"",ROUND(G38*(1+H3),2),"")</f>
        <v/>
      </c>
      <c r="I38" s="17">
        <f t="shared" si="0"/>
        <v>0</v>
      </c>
      <c r="J38" s="17" t="str">
        <f t="shared" si="1"/>
        <v/>
      </c>
    </row>
    <row r="39" spans="1:10" s="7" customFormat="1" x14ac:dyDescent="0.25">
      <c r="A39" s="17">
        <f t="shared" si="2"/>
        <v>33</v>
      </c>
      <c r="B39" s="18" t="s">
        <v>22</v>
      </c>
      <c r="C39" s="18" t="s">
        <v>65</v>
      </c>
      <c r="D39" s="3">
        <v>500271472</v>
      </c>
      <c r="E39" s="3" t="s">
        <v>12</v>
      </c>
      <c r="F39" s="3">
        <v>0.7</v>
      </c>
      <c r="G39" s="19"/>
      <c r="H39" s="17" t="str">
        <f>IF(G39&lt;&gt;"",ROUND(G39*(1+H3),2),"")</f>
        <v/>
      </c>
      <c r="I39" s="17">
        <f t="shared" si="0"/>
        <v>0</v>
      </c>
      <c r="J39" s="17" t="str">
        <f t="shared" si="1"/>
        <v/>
      </c>
    </row>
    <row r="40" spans="1:10" s="7" customFormat="1" x14ac:dyDescent="0.25">
      <c r="A40" s="17">
        <f t="shared" si="2"/>
        <v>34</v>
      </c>
      <c r="B40" s="18" t="s">
        <v>8</v>
      </c>
      <c r="C40" s="18" t="s">
        <v>66</v>
      </c>
      <c r="D40" s="3">
        <v>41915045</v>
      </c>
      <c r="E40" s="3" t="s">
        <v>12</v>
      </c>
      <c r="F40" s="3">
        <v>0.7</v>
      </c>
      <c r="G40" s="19"/>
      <c r="H40" s="17" t="str">
        <f>IF(G40&lt;&gt;"",ROUND(G40*(1+H3),2),"")</f>
        <v/>
      </c>
      <c r="I40" s="17">
        <f t="shared" si="0"/>
        <v>0</v>
      </c>
      <c r="J40" s="17" t="str">
        <f t="shared" si="1"/>
        <v/>
      </c>
    </row>
    <row r="41" spans="1:10" s="7" customFormat="1" x14ac:dyDescent="0.25">
      <c r="A41" s="17">
        <f t="shared" si="2"/>
        <v>35</v>
      </c>
      <c r="B41" s="18" t="s">
        <v>56</v>
      </c>
      <c r="C41" s="18" t="s">
        <v>46</v>
      </c>
      <c r="D41" s="3">
        <v>500271523</v>
      </c>
      <c r="E41" s="3" t="s">
        <v>12</v>
      </c>
      <c r="F41" s="3">
        <v>0.3</v>
      </c>
      <c r="G41" s="19"/>
      <c r="H41" s="17" t="str">
        <f>IF(G41&lt;&gt;"",ROUND(G41*(1+H3),2),"")</f>
        <v/>
      </c>
      <c r="I41" s="17">
        <f t="shared" si="0"/>
        <v>0</v>
      </c>
      <c r="J41" s="17" t="str">
        <f t="shared" si="1"/>
        <v/>
      </c>
    </row>
    <row r="42" spans="1:10" s="7" customFormat="1" x14ac:dyDescent="0.25">
      <c r="A42" s="17">
        <f t="shared" si="2"/>
        <v>36</v>
      </c>
      <c r="B42" s="18" t="s">
        <v>67</v>
      </c>
      <c r="C42" s="18" t="s">
        <v>68</v>
      </c>
      <c r="D42" s="3">
        <v>500271543</v>
      </c>
      <c r="E42" s="3" t="s">
        <v>12</v>
      </c>
      <c r="F42" s="3">
        <v>0.3</v>
      </c>
      <c r="G42" s="19"/>
      <c r="H42" s="17" t="str">
        <f>IF(G42&lt;&gt;"",ROUND(G42*(1+H3),2),"")</f>
        <v/>
      </c>
      <c r="I42" s="17">
        <f t="shared" si="0"/>
        <v>0</v>
      </c>
      <c r="J42" s="17" t="str">
        <f t="shared" si="1"/>
        <v/>
      </c>
    </row>
    <row r="43" spans="1:10" s="7" customFormat="1" x14ac:dyDescent="0.25">
      <c r="A43" s="17">
        <f t="shared" si="2"/>
        <v>37</v>
      </c>
      <c r="B43" s="18" t="s">
        <v>69</v>
      </c>
      <c r="C43" s="18" t="s">
        <v>70</v>
      </c>
      <c r="D43" s="3">
        <v>500271469</v>
      </c>
      <c r="E43" s="3" t="s">
        <v>12</v>
      </c>
      <c r="F43" s="3">
        <v>0.7</v>
      </c>
      <c r="G43" s="19"/>
      <c r="H43" s="17" t="str">
        <f>IF(G43&lt;&gt;"",ROUND(G43*(1+H3),2),"")</f>
        <v/>
      </c>
      <c r="I43" s="17">
        <f t="shared" si="0"/>
        <v>0</v>
      </c>
      <c r="J43" s="17" t="str">
        <f t="shared" si="1"/>
        <v/>
      </c>
    </row>
    <row r="44" spans="1:10" s="7" customFormat="1" x14ac:dyDescent="0.25">
      <c r="A44" s="17">
        <f t="shared" si="2"/>
        <v>38</v>
      </c>
      <c r="B44" s="18" t="s">
        <v>8</v>
      </c>
      <c r="C44" s="18" t="s">
        <v>71</v>
      </c>
      <c r="D44" s="3">
        <v>500271456</v>
      </c>
      <c r="E44" s="3" t="s">
        <v>12</v>
      </c>
      <c r="F44" s="3">
        <v>0.7</v>
      </c>
      <c r="G44" s="19"/>
      <c r="H44" s="17" t="str">
        <f>IF(G44&lt;&gt;"",ROUND(G44*(1+H3),2),"")</f>
        <v/>
      </c>
      <c r="I44" s="17">
        <f t="shared" si="0"/>
        <v>0</v>
      </c>
      <c r="J44" s="17" t="str">
        <f t="shared" si="1"/>
        <v/>
      </c>
    </row>
    <row r="45" spans="1:10" s="7" customFormat="1" x14ac:dyDescent="0.25">
      <c r="A45" s="17">
        <f t="shared" si="2"/>
        <v>39</v>
      </c>
      <c r="B45" s="18" t="s">
        <v>8</v>
      </c>
      <c r="C45" s="18" t="s">
        <v>71</v>
      </c>
      <c r="D45" s="3">
        <v>41915042</v>
      </c>
      <c r="E45" s="3" t="s">
        <v>12</v>
      </c>
      <c r="F45" s="3">
        <v>0.7</v>
      </c>
      <c r="G45" s="19"/>
      <c r="H45" s="17" t="str">
        <f>IF(G45&lt;&gt;"",ROUND(G45*(1+H3),2),"")</f>
        <v/>
      </c>
      <c r="I45" s="17">
        <f t="shared" si="0"/>
        <v>0</v>
      </c>
      <c r="J45" s="17" t="str">
        <f t="shared" si="1"/>
        <v/>
      </c>
    </row>
    <row r="46" spans="1:10" s="7" customFormat="1" x14ac:dyDescent="0.25">
      <c r="A46" s="17">
        <f t="shared" si="2"/>
        <v>40</v>
      </c>
      <c r="B46" s="18" t="s">
        <v>21</v>
      </c>
      <c r="C46" s="18" t="s">
        <v>72</v>
      </c>
      <c r="D46" s="3">
        <v>41913717</v>
      </c>
      <c r="E46" s="3" t="s">
        <v>12</v>
      </c>
      <c r="F46" s="3">
        <v>0.7</v>
      </c>
      <c r="G46" s="19"/>
      <c r="H46" s="17" t="str">
        <f>IF(G46&lt;&gt;"",ROUND(G46*(1+H3),2),"")</f>
        <v/>
      </c>
      <c r="I46" s="17">
        <f t="shared" si="0"/>
        <v>0</v>
      </c>
      <c r="J46" s="17" t="str">
        <f t="shared" si="1"/>
        <v/>
      </c>
    </row>
    <row r="47" spans="1:10" s="7" customFormat="1" x14ac:dyDescent="0.25">
      <c r="A47" s="17">
        <f t="shared" si="2"/>
        <v>41</v>
      </c>
      <c r="B47" s="18" t="s">
        <v>8</v>
      </c>
      <c r="C47" s="18" t="s">
        <v>71</v>
      </c>
      <c r="D47" s="3">
        <v>41913706</v>
      </c>
      <c r="E47" s="3" t="s">
        <v>12</v>
      </c>
      <c r="F47" s="3">
        <v>0.7</v>
      </c>
      <c r="G47" s="19"/>
      <c r="H47" s="17" t="str">
        <f>IF(G47&lt;&gt;"",ROUND(G47*(1+H3),2),"")</f>
        <v/>
      </c>
      <c r="I47" s="17">
        <f t="shared" si="0"/>
        <v>0</v>
      </c>
      <c r="J47" s="17" t="str">
        <f t="shared" si="1"/>
        <v/>
      </c>
    </row>
    <row r="48" spans="1:10" s="7" customFormat="1" x14ac:dyDescent="0.25">
      <c r="A48" s="17">
        <f t="shared" si="2"/>
        <v>42</v>
      </c>
      <c r="B48" s="18" t="s">
        <v>69</v>
      </c>
      <c r="C48" s="18" t="s">
        <v>70</v>
      </c>
      <c r="D48" s="3">
        <v>500271033</v>
      </c>
      <c r="E48" s="3" t="s">
        <v>12</v>
      </c>
      <c r="F48" s="3">
        <v>0.7</v>
      </c>
      <c r="G48" s="19"/>
      <c r="H48" s="17" t="str">
        <f>IF(G48&lt;&gt;"",ROUND(G48*(1+H3),2),"")</f>
        <v/>
      </c>
      <c r="I48" s="17">
        <f t="shared" si="0"/>
        <v>0</v>
      </c>
      <c r="J48" s="17" t="str">
        <f t="shared" si="1"/>
        <v/>
      </c>
    </row>
    <row r="49" spans="1:10" s="7" customFormat="1" x14ac:dyDescent="0.25">
      <c r="A49" s="17">
        <f t="shared" si="2"/>
        <v>43</v>
      </c>
      <c r="B49" s="18" t="s">
        <v>9</v>
      </c>
      <c r="C49" s="18" t="s">
        <v>73</v>
      </c>
      <c r="D49" s="3">
        <v>1113284</v>
      </c>
      <c r="E49" s="3" t="s">
        <v>12</v>
      </c>
      <c r="F49" s="3">
        <v>0.7</v>
      </c>
      <c r="G49" s="19"/>
      <c r="H49" s="17" t="str">
        <f>IF(G49&lt;&gt;"",ROUND(G49*(1+H3),2),"")</f>
        <v/>
      </c>
      <c r="I49" s="17">
        <f t="shared" si="0"/>
        <v>0</v>
      </c>
      <c r="J49" s="17" t="str">
        <f t="shared" si="1"/>
        <v/>
      </c>
    </row>
    <row r="50" spans="1:10" s="7" customFormat="1" x14ac:dyDescent="0.25">
      <c r="A50" s="17">
        <f t="shared" si="2"/>
        <v>44</v>
      </c>
      <c r="B50" s="18" t="s">
        <v>10</v>
      </c>
      <c r="C50" s="18" t="s">
        <v>74</v>
      </c>
      <c r="D50" s="3">
        <v>41521927</v>
      </c>
      <c r="E50" s="3" t="s">
        <v>12</v>
      </c>
      <c r="F50" s="3">
        <v>0.7</v>
      </c>
      <c r="G50" s="19"/>
      <c r="H50" s="17" t="str">
        <f>IF(G50&lt;&gt;"",ROUND(G50*(1+H3),2),"")</f>
        <v/>
      </c>
      <c r="I50" s="17">
        <f t="shared" si="0"/>
        <v>0</v>
      </c>
      <c r="J50" s="17" t="str">
        <f t="shared" si="1"/>
        <v/>
      </c>
    </row>
    <row r="51" spans="1:10" s="7" customFormat="1" x14ac:dyDescent="0.25">
      <c r="A51" s="17">
        <f t="shared" si="2"/>
        <v>45</v>
      </c>
      <c r="B51" s="18" t="s">
        <v>75</v>
      </c>
      <c r="C51" s="18" t="s">
        <v>76</v>
      </c>
      <c r="D51" s="3">
        <v>41913642</v>
      </c>
      <c r="E51" s="3" t="s">
        <v>12</v>
      </c>
      <c r="F51" s="3">
        <v>0.3</v>
      </c>
      <c r="G51" s="19"/>
      <c r="H51" s="17" t="str">
        <f>IF(G51&lt;&gt;"",ROUND(G51*(1+H3),2),"")</f>
        <v/>
      </c>
      <c r="I51" s="17">
        <f t="shared" si="0"/>
        <v>0</v>
      </c>
      <c r="J51" s="17" t="str">
        <f t="shared" si="1"/>
        <v/>
      </c>
    </row>
    <row r="52" spans="1:10" s="7" customFormat="1" x14ac:dyDescent="0.25">
      <c r="A52" s="25" t="s">
        <v>77</v>
      </c>
      <c r="B52" s="26"/>
      <c r="C52" s="26"/>
      <c r="D52" s="26"/>
      <c r="E52" s="26"/>
      <c r="F52" s="26"/>
      <c r="G52" s="26"/>
      <c r="H52" s="26"/>
      <c r="I52" s="27"/>
      <c r="J52" s="20">
        <f>SUM(I7:I51)</f>
        <v>0</v>
      </c>
    </row>
    <row r="53" spans="1:10" s="7" customFormat="1" x14ac:dyDescent="0.25">
      <c r="A53" s="28" t="s">
        <v>78</v>
      </c>
      <c r="B53" s="29"/>
      <c r="C53" s="29"/>
      <c r="D53" s="29"/>
      <c r="E53" s="29"/>
      <c r="F53" s="29"/>
      <c r="G53" s="29"/>
      <c r="H53" s="29"/>
      <c r="I53" s="30"/>
      <c r="J53" s="21">
        <f>SUM(J7:J51)</f>
        <v>0</v>
      </c>
    </row>
  </sheetData>
  <sheetProtection selectLockedCells="1"/>
  <mergeCells count="3">
    <mergeCell ref="A1:L1"/>
    <mergeCell ref="A52:I52"/>
    <mergeCell ref="A53:I5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2026-02-03T16:13:49Z</dcterms:modified>
</cp:coreProperties>
</file>