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ln01603\Desktop\nuolatinės komisijos\siurblių dalys\2026\p.d\"/>
    </mc:Choice>
  </mc:AlternateContent>
  <xr:revisionPtr revIDLastSave="0" documentId="13_ncr:1_{BF54A131-DCE6-4B25-98F7-DC22E71D8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Lapas1!#REF!</definedName>
    <definedName name="pvm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H7" i="1"/>
  <c r="J7" i="1" s="1"/>
  <c r="H77" i="1"/>
  <c r="I77" i="1"/>
  <c r="H19" i="1"/>
  <c r="J19" i="1" s="1"/>
  <c r="I19" i="1"/>
  <c r="A8" i="1"/>
  <c r="A9" i="1" s="1"/>
  <c r="A10" i="1" s="1"/>
  <c r="A11" i="1" s="1"/>
  <c r="J80" i="1"/>
  <c r="H76" i="1"/>
  <c r="H75" i="1"/>
  <c r="H74" i="1"/>
  <c r="H73" i="1"/>
  <c r="H72" i="1"/>
  <c r="H71" i="1"/>
  <c r="H70" i="1"/>
  <c r="H69" i="1"/>
  <c r="H68" i="1"/>
  <c r="J68" i="1" s="1"/>
  <c r="H67" i="1"/>
  <c r="H66" i="1"/>
  <c r="H65" i="1"/>
  <c r="J65" i="1" s="1"/>
  <c r="H64" i="1"/>
  <c r="H63" i="1"/>
  <c r="H62" i="1"/>
  <c r="H61" i="1"/>
  <c r="H60" i="1"/>
  <c r="H59" i="1"/>
  <c r="H58" i="1"/>
  <c r="H57" i="1"/>
  <c r="H56" i="1"/>
  <c r="J56" i="1" s="1"/>
  <c r="H55" i="1"/>
  <c r="H54" i="1"/>
  <c r="H53" i="1"/>
  <c r="J53" i="1" s="1"/>
  <c r="H52" i="1"/>
  <c r="J52" i="1" s="1"/>
  <c r="H51" i="1"/>
  <c r="J51" i="1" s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J78" i="1" s="1"/>
  <c r="J57" i="1" l="1"/>
  <c r="J69" i="1"/>
  <c r="J58" i="1"/>
  <c r="J70" i="1"/>
  <c r="J59" i="1"/>
  <c r="J71" i="1"/>
  <c r="J72" i="1"/>
  <c r="J61" i="1"/>
  <c r="J73" i="1"/>
  <c r="J74" i="1"/>
  <c r="J60" i="1"/>
  <c r="J62" i="1"/>
  <c r="J63" i="1"/>
  <c r="J75" i="1"/>
  <c r="J64" i="1"/>
  <c r="J76" i="1"/>
  <c r="J54" i="1"/>
  <c r="J79" i="1" s="1"/>
  <c r="J66" i="1"/>
  <c r="J55" i="1"/>
  <c r="J67" i="1"/>
  <c r="A12" i="1" l="1"/>
  <c r="A13" i="1" s="1"/>
  <c r="A14" i="1" s="1"/>
  <c r="A15" i="1" s="1"/>
  <c r="A16" i="1" s="1"/>
  <c r="A17" i="1" s="1"/>
  <c r="A18" i="1" s="1"/>
  <c r="I80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<sst xmlns="http://schemas.openxmlformats.org/spreadsheetml/2006/main" count="247" uniqueCount="147">
  <si>
    <t>Eil. Nr.</t>
  </si>
  <si>
    <t>Dalies pavadinimas lietuviškai</t>
  </si>
  <si>
    <t>Kodas (katalogo numeris) (arba lygiavertis)</t>
  </si>
  <si>
    <t>Mato vienetas</t>
  </si>
  <si>
    <t>Reikšmingumas vertinant</t>
  </si>
  <si>
    <t>Vnt.</t>
  </si>
  <si>
    <t/>
  </si>
  <si>
    <t>Vieneto įkainis be PVM</t>
  </si>
  <si>
    <t>Vertinamasis  įkainis, Eur su PVM</t>
  </si>
  <si>
    <t>Vertinamasis  įkainis, Eur be PVM</t>
  </si>
  <si>
    <t xml:space="preserve">Taikomo PVM tarifas </t>
  </si>
  <si>
    <t>(jei PVM tarifas kitas, tiekėjas jį ištaiso savarankiškai)</t>
  </si>
  <si>
    <t>Vieneto įkainis su PVM, Eur</t>
  </si>
  <si>
    <t xml:space="preserve"> Palyginamoji vertinimo įkainių suma EUR be PVM</t>
  </si>
  <si>
    <t>Palyginamoji vertinimo įkainių suma EUR su PVM</t>
  </si>
  <si>
    <t>Originalus dalies pavadinimas
anglų kalba</t>
  </si>
  <si>
    <t>Įvorė</t>
  </si>
  <si>
    <t>Žiedas</t>
  </si>
  <si>
    <t>Impeller</t>
  </si>
  <si>
    <t xml:space="preserve">GAISRINIŲ SIURBLIŲ ATSARGINĖS DALYS
2-A PIRKIMO DALIS „GAISRINIŲ SIURBLIŲ „RUBERG“ ATSARGINĖS DALYS </t>
  </si>
  <si>
    <t>Membranos diskas</t>
  </si>
  <si>
    <t>Membranwasher</t>
  </si>
  <si>
    <t>Stūmoklio kotas</t>
  </si>
  <si>
    <t>Push-rod</t>
  </si>
  <si>
    <t>Slėgio vožtuvo kūgis</t>
  </si>
  <si>
    <t>Pressurevalveconic</t>
  </si>
  <si>
    <t>Įsiurbimo vožtuvo kūgis</t>
  </si>
  <si>
    <t>Suctionvalveconic</t>
  </si>
  <si>
    <t>Spyruoklė</t>
  </si>
  <si>
    <t>Retainingspring</t>
  </si>
  <si>
    <t>Slydimo įvorė</t>
  </si>
  <si>
    <t>Bushing</t>
  </si>
  <si>
    <t>K17017</t>
  </si>
  <si>
    <t>Korpuso įvorė</t>
  </si>
  <si>
    <t>Bushingformembranhouse</t>
  </si>
  <si>
    <t>Poveržlė speciali</t>
  </si>
  <si>
    <t>Washer</t>
  </si>
  <si>
    <t>Gum. žiedas 58.74x3.53</t>
  </si>
  <si>
    <t>O-ring</t>
  </si>
  <si>
    <t>K26175</t>
  </si>
  <si>
    <t>Korpusas</t>
  </si>
  <si>
    <t>Membranhouse</t>
  </si>
  <si>
    <t>Dangtis</t>
  </si>
  <si>
    <t>Membranlid</t>
  </si>
  <si>
    <t>Membramato komplektas</t>
  </si>
  <si>
    <t>Membramat</t>
  </si>
  <si>
    <t>Mechaninis sandariklis</t>
  </si>
  <si>
    <t>Mechanicalshaftseal</t>
  </si>
  <si>
    <t>K25061</t>
  </si>
  <si>
    <t>Atraminė poveržlė</t>
  </si>
  <si>
    <t>Tarpinė įvorė</t>
  </si>
  <si>
    <t>Spacerbushing</t>
  </si>
  <si>
    <t>Darbo ratas, kair., deš.</t>
  </si>
  <si>
    <t>Darbo ratas pirmos pakopos</t>
  </si>
  <si>
    <t>Darbo ratas aukštesnės pakopos</t>
  </si>
  <si>
    <t xml:space="preserve">Difuzorius (statorius) kair., deš. </t>
  </si>
  <si>
    <t>Diffusor</t>
  </si>
  <si>
    <t>Slide bearing</t>
  </si>
  <si>
    <t>K17013</t>
  </si>
  <si>
    <t xml:space="preserve">Koštuvas </t>
  </si>
  <si>
    <t>Strainer, highpressure</t>
  </si>
  <si>
    <t>Apvalaus skerspjūvio gum. žiedas SOR 97</t>
  </si>
  <si>
    <t>O-ring (279,3x5,7)</t>
  </si>
  <si>
    <t>K26096</t>
  </si>
  <si>
    <t>Apvalaus skerspjūvio gum. žiedas SOR 98</t>
  </si>
  <si>
    <t>O-ring (289,3x5,7)</t>
  </si>
  <si>
    <t>K26095</t>
  </si>
  <si>
    <t>Apvalaus skerspjūvio gum. žiedas SOR 86</t>
  </si>
  <si>
    <t>O-ring (184,3x5,7)</t>
  </si>
  <si>
    <t>K26094</t>
  </si>
  <si>
    <t>Spyruokliniai pirštai</t>
  </si>
  <si>
    <t>Turbularspringpin</t>
  </si>
  <si>
    <t>K27014</t>
  </si>
  <si>
    <t>Siurbimo kolektorius</t>
  </si>
  <si>
    <t>Suctionmanifold</t>
  </si>
  <si>
    <t>Siurbimo koštuvas</t>
  </si>
  <si>
    <t>Suctionstrainer</t>
  </si>
  <si>
    <t>Siurbimo korpusas (kolektoriaus gaubtas)</t>
  </si>
  <si>
    <t>Suctionendcasing</t>
  </si>
  <si>
    <t>Tarpinis korpusas</t>
  </si>
  <si>
    <t>Intermediatecasing</t>
  </si>
  <si>
    <t>Tarpinė pakopos pertvara</t>
  </si>
  <si>
    <t>Intermediatestage</t>
  </si>
  <si>
    <t>Veleno riebokš. 60x75x8</t>
  </si>
  <si>
    <t>Radialshaftseal 60758</t>
  </si>
  <si>
    <t>K26051</t>
  </si>
  <si>
    <t>Veleno riebokš. 60x80x8</t>
  </si>
  <si>
    <t>Radialshaftseal 60808</t>
  </si>
  <si>
    <t>K26170</t>
  </si>
  <si>
    <t>Membramato tarpinė</t>
  </si>
  <si>
    <t>Gasket</t>
  </si>
  <si>
    <t xml:space="preserve">Įvorė </t>
  </si>
  <si>
    <t>Apvalaus skerspjūvio gum. žiedas SOR 10</t>
  </si>
  <si>
    <t>O-ring (19,2x3,0)</t>
  </si>
  <si>
    <t>K26035</t>
  </si>
  <si>
    <t>Blindplug</t>
  </si>
  <si>
    <t xml:space="preserve">Korpusas </t>
  </si>
  <si>
    <t>Bearinghouse</t>
  </si>
  <si>
    <t>Korpuso tarpinė</t>
  </si>
  <si>
    <t>Flanšas</t>
  </si>
  <si>
    <t>Drive flange</t>
  </si>
  <si>
    <t xml:space="preserve">Žiedas </t>
  </si>
  <si>
    <t>Spacerring</t>
  </si>
  <si>
    <t>Žiedinė spyruoklė 109x70,5x1,25</t>
  </si>
  <si>
    <t>Disk spring</t>
  </si>
  <si>
    <t>K26049</t>
  </si>
  <si>
    <t>Krumpliaratis</t>
  </si>
  <si>
    <t>Gearwheel</t>
  </si>
  <si>
    <t>Vedantysis krumpliaratis su velenu</t>
  </si>
  <si>
    <t>Driveshaft</t>
  </si>
  <si>
    <t>Metalinis žiedas</t>
  </si>
  <si>
    <t>Supportwasher</t>
  </si>
  <si>
    <t>Galinio dangtelio tarpinė</t>
  </si>
  <si>
    <t>Gasket ,</t>
  </si>
  <si>
    <t>Reduktoriaus korpusas</t>
  </si>
  <si>
    <t>Gearcase</t>
  </si>
  <si>
    <t>Tepalo matuoklis</t>
  </si>
  <si>
    <t>Oildipstick</t>
  </si>
  <si>
    <t>Reduktoriaus korpuso dangtelis</t>
  </si>
  <si>
    <t>Lidforgearcase</t>
  </si>
  <si>
    <t>Ekscentriko komplektas</t>
  </si>
  <si>
    <t>Excentercomplete</t>
  </si>
  <si>
    <t>Vamzdelis (slėgio matavimo zondas)</t>
  </si>
  <si>
    <t>Sondforvacuum</t>
  </si>
  <si>
    <t>Pressureendcasing</t>
  </si>
  <si>
    <t>Velenas kair.</t>
  </si>
  <si>
    <t>Impellershaft</t>
  </si>
  <si>
    <t>Pleištas 10x8x268</t>
  </si>
  <si>
    <t>Key</t>
  </si>
  <si>
    <t>K26048</t>
  </si>
  <si>
    <t>Velenas deš.</t>
  </si>
  <si>
    <t>Pleištas 10x8x230</t>
  </si>
  <si>
    <t>K26348</t>
  </si>
  <si>
    <t>Aukšto slėgio sparnuotė (pirmos pakopos)</t>
  </si>
  <si>
    <t>Impeller, firststage</t>
  </si>
  <si>
    <t>Plug</t>
  </si>
  <si>
    <t>K14043</t>
  </si>
  <si>
    <t>Difuzorius pirmos pakopos</t>
  </si>
  <si>
    <t>Diffusor, firststage</t>
  </si>
  <si>
    <t>Difuzorius aukštesnės pakopos</t>
  </si>
  <si>
    <t>Membramato tarpinių k-tas</t>
  </si>
  <si>
    <t>Diffusor, laststage</t>
  </si>
  <si>
    <t>K14007</t>
  </si>
  <si>
    <t>Ring</t>
  </si>
  <si>
    <t>K26033</t>
  </si>
  <si>
    <t>K26044</t>
  </si>
  <si>
    <t>PEP 405140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</si>
</sst>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0" fillId="0" borderId="0" xfId="0" applyAlignment="1" applyProtection="1">
      <alignment vertical="top"/>
      <protection locked="0"/>
    </xf>
    <xf numFmtId="9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47" zoomScale="95" zoomScaleNormal="95" workbookViewId="0">
      <selection activeCell="E31" sqref="E31"/>
    </sheetView>
  </sheetViews>
  <sheetFormatPr defaultRowHeight="15" x14ac:dyDescent="0.25"/>
  <cols>
    <col min="2" max="3" width="31" customWidth="1"/>
    <col min="4" max="4" width="19.85546875" customWidth="1"/>
    <col min="5" max="5" width="17.7109375" customWidth="1"/>
    <col min="6" max="6" width="15.140625" customWidth="1"/>
    <col min="7" max="7" width="14.85546875" customWidth="1"/>
    <col min="8" max="8" width="15" customWidth="1"/>
    <col min="9" max="9" width="15.42578125" customWidth="1"/>
    <col min="10" max="10" width="13.85546875" customWidth="1"/>
    <col min="11" max="11" width="23.5703125" customWidth="1"/>
    <col min="12" max="12" width="19.7109375" customWidth="1"/>
    <col min="13" max="13" width="22.28515625" customWidth="1"/>
  </cols>
  <sheetData>
    <row r="1" spans="1:12" ht="25.5" customHeight="1" x14ac:dyDescent="0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5.75" x14ac:dyDescent="0.25">
      <c r="A3" s="3"/>
      <c r="D3" s="5"/>
      <c r="E3" s="6" t="s">
        <v>10</v>
      </c>
      <c r="G3" s="7"/>
      <c r="H3" s="8">
        <v>0.21</v>
      </c>
      <c r="I3" s="4" t="s">
        <v>11</v>
      </c>
    </row>
    <row r="4" spans="1:12" s="4" customFormat="1" x14ac:dyDescent="0.25">
      <c r="E4" s="6"/>
      <c r="G4" s="7"/>
    </row>
    <row r="5" spans="1:12" s="4" customFormat="1" x14ac:dyDescent="0.25">
      <c r="A5" s="9"/>
      <c r="E5" s="6"/>
      <c r="G5" s="7"/>
    </row>
    <row r="6" spans="1:12" s="13" customFormat="1" ht="45" x14ac:dyDescent="0.25">
      <c r="A6" s="10" t="s">
        <v>0</v>
      </c>
      <c r="B6" s="10" t="s">
        <v>1</v>
      </c>
      <c r="C6" s="10" t="s">
        <v>15</v>
      </c>
      <c r="D6" s="10" t="s">
        <v>2</v>
      </c>
      <c r="E6" s="11" t="s">
        <v>3</v>
      </c>
      <c r="F6" s="10" t="s">
        <v>4</v>
      </c>
      <c r="G6" s="12" t="s">
        <v>7</v>
      </c>
      <c r="H6" s="10" t="s">
        <v>12</v>
      </c>
      <c r="I6" s="10" t="s">
        <v>9</v>
      </c>
      <c r="J6" s="10" t="s">
        <v>8</v>
      </c>
    </row>
    <row r="7" spans="1:12" s="4" customFormat="1" ht="15.75" x14ac:dyDescent="0.25">
      <c r="A7" s="14">
        <v>1</v>
      </c>
      <c r="B7" s="19" t="s">
        <v>20</v>
      </c>
      <c r="C7" s="21" t="s">
        <v>21</v>
      </c>
      <c r="D7" s="21">
        <v>434510</v>
      </c>
      <c r="E7" s="20" t="s">
        <v>5</v>
      </c>
      <c r="F7" s="21">
        <v>0.7</v>
      </c>
      <c r="G7" s="15"/>
      <c r="H7" s="22" t="str">
        <f>IF(G7&lt;&gt;"",ROUND(G7*(1+H3),2),"")</f>
        <v/>
      </c>
      <c r="I7" s="22">
        <f>SUM(G7*F7)</f>
        <v>0</v>
      </c>
      <c r="J7" s="22" t="str">
        <f>IF(H7&lt;&gt;"",F7*H7,"")</f>
        <v/>
      </c>
    </row>
    <row r="8" spans="1:12" s="4" customFormat="1" ht="15.75" x14ac:dyDescent="0.25">
      <c r="A8" s="14">
        <f>SUM(A7+1)</f>
        <v>2</v>
      </c>
      <c r="B8" s="19" t="s">
        <v>22</v>
      </c>
      <c r="C8" s="21" t="s">
        <v>23</v>
      </c>
      <c r="D8" s="21">
        <v>434810</v>
      </c>
      <c r="E8" s="20" t="s">
        <v>5</v>
      </c>
      <c r="F8" s="21">
        <v>0.7</v>
      </c>
      <c r="G8" s="15"/>
      <c r="H8" s="22" t="str">
        <f>IF(G8&lt;&gt;"",ROUND(G8*(1+H3),2),"")</f>
        <v/>
      </c>
      <c r="I8" s="22">
        <f t="shared" ref="I8:I50" si="0">SUM(G8*F8)</f>
        <v>0</v>
      </c>
      <c r="J8" s="22" t="str">
        <f t="shared" ref="J8:J51" si="1">IF(H8&lt;&gt;"",F8*H8,"")</f>
        <v/>
      </c>
    </row>
    <row r="9" spans="1:12" s="4" customFormat="1" ht="15.75" x14ac:dyDescent="0.25">
      <c r="A9" s="14">
        <f t="shared" ref="A9:A11" si="2">SUM(A8+1)</f>
        <v>3</v>
      </c>
      <c r="B9" s="19" t="s">
        <v>24</v>
      </c>
      <c r="C9" s="21" t="s">
        <v>25</v>
      </c>
      <c r="D9" s="21">
        <v>434300</v>
      </c>
      <c r="E9" s="20" t="s">
        <v>5</v>
      </c>
      <c r="F9" s="21">
        <v>0.7</v>
      </c>
      <c r="G9" s="15"/>
      <c r="H9" s="22" t="str">
        <f>IF(G9&lt;&gt;"",ROUND(G9*(1+H3),2),"")</f>
        <v/>
      </c>
      <c r="I9" s="22">
        <f t="shared" si="0"/>
        <v>0</v>
      </c>
      <c r="J9" s="22" t="str">
        <f t="shared" si="1"/>
        <v/>
      </c>
    </row>
    <row r="10" spans="1:12" s="4" customFormat="1" ht="15.75" x14ac:dyDescent="0.25">
      <c r="A10" s="14">
        <f t="shared" si="2"/>
        <v>4</v>
      </c>
      <c r="B10" s="19" t="s">
        <v>26</v>
      </c>
      <c r="C10" s="21" t="s">
        <v>27</v>
      </c>
      <c r="D10" s="21">
        <v>434200</v>
      </c>
      <c r="E10" s="20" t="s">
        <v>5</v>
      </c>
      <c r="F10" s="21">
        <v>0.7</v>
      </c>
      <c r="G10" s="15"/>
      <c r="H10" s="22" t="str">
        <f>IF(G10&lt;&gt;"",ROUND(G10*(1+H3),2),"")</f>
        <v/>
      </c>
      <c r="I10" s="22">
        <f t="shared" si="0"/>
        <v>0</v>
      </c>
      <c r="J10" s="22" t="str">
        <f t="shared" si="1"/>
        <v/>
      </c>
    </row>
    <row r="11" spans="1:12" s="4" customFormat="1" ht="15.75" x14ac:dyDescent="0.25">
      <c r="A11" s="14">
        <f t="shared" si="2"/>
        <v>5</v>
      </c>
      <c r="B11" s="19" t="s">
        <v>28</v>
      </c>
      <c r="C11" s="21" t="s">
        <v>29</v>
      </c>
      <c r="D11" s="21">
        <v>431900</v>
      </c>
      <c r="E11" s="20" t="s">
        <v>5</v>
      </c>
      <c r="F11" s="21">
        <v>0.3</v>
      </c>
      <c r="G11" s="15"/>
      <c r="H11" s="22" t="str">
        <f>IF(G11&lt;&gt;"",ROUND(G11*(1+H3),2),"")</f>
        <v/>
      </c>
      <c r="I11" s="22">
        <f t="shared" si="0"/>
        <v>0</v>
      </c>
      <c r="J11" s="22" t="str">
        <f t="shared" si="1"/>
        <v/>
      </c>
    </row>
    <row r="12" spans="1:12" s="4" customFormat="1" ht="15.75" x14ac:dyDescent="0.25">
      <c r="A12" s="14">
        <f t="shared" ref="A12:A70" si="3">SUM(A11+1)</f>
        <v>6</v>
      </c>
      <c r="B12" s="19" t="s">
        <v>30</v>
      </c>
      <c r="C12" s="21" t="s">
        <v>31</v>
      </c>
      <c r="D12" s="21" t="s">
        <v>32</v>
      </c>
      <c r="E12" s="20" t="s">
        <v>5</v>
      </c>
      <c r="F12" s="21">
        <v>0.7</v>
      </c>
      <c r="G12" s="15"/>
      <c r="H12" s="22" t="str">
        <f>IF(G12&lt;&gt;"",ROUND(G12*(1+H3),2),"")</f>
        <v/>
      </c>
      <c r="I12" s="22">
        <f t="shared" si="0"/>
        <v>0</v>
      </c>
      <c r="J12" s="22" t="str">
        <f t="shared" si="1"/>
        <v/>
      </c>
    </row>
    <row r="13" spans="1:12" s="4" customFormat="1" ht="15.75" x14ac:dyDescent="0.25">
      <c r="A13" s="14">
        <f t="shared" si="3"/>
        <v>7</v>
      </c>
      <c r="B13" s="19" t="s">
        <v>33</v>
      </c>
      <c r="C13" s="21" t="s">
        <v>34</v>
      </c>
      <c r="D13" s="21">
        <v>432920</v>
      </c>
      <c r="E13" s="20" t="s">
        <v>5</v>
      </c>
      <c r="F13" s="21">
        <v>0.7</v>
      </c>
      <c r="G13" s="15"/>
      <c r="H13" s="22" t="str">
        <f>IF(G13&lt;&gt;"",ROUND(G13*(1+H3),2),"")</f>
        <v/>
      </c>
      <c r="I13" s="22">
        <f t="shared" si="0"/>
        <v>0</v>
      </c>
      <c r="J13" s="22" t="str">
        <f t="shared" si="1"/>
        <v/>
      </c>
    </row>
    <row r="14" spans="1:12" s="4" customFormat="1" ht="15.75" x14ac:dyDescent="0.25">
      <c r="A14" s="14">
        <f t="shared" si="3"/>
        <v>8</v>
      </c>
      <c r="B14" s="19" t="s">
        <v>35</v>
      </c>
      <c r="C14" s="21" t="s">
        <v>36</v>
      </c>
      <c r="D14" s="21">
        <v>431702</v>
      </c>
      <c r="E14" s="20" t="s">
        <v>5</v>
      </c>
      <c r="F14" s="21">
        <v>0.7</v>
      </c>
      <c r="G14" s="15"/>
      <c r="H14" s="22" t="str">
        <f>IF(G14&lt;&gt;"",ROUND(G14*(1+H3),2),"")</f>
        <v/>
      </c>
      <c r="I14" s="22">
        <f t="shared" si="0"/>
        <v>0</v>
      </c>
      <c r="J14" s="22" t="str">
        <f t="shared" si="1"/>
        <v/>
      </c>
    </row>
    <row r="15" spans="1:12" s="4" customFormat="1" ht="15.75" x14ac:dyDescent="0.25">
      <c r="A15" s="14">
        <f t="shared" si="3"/>
        <v>9</v>
      </c>
      <c r="B15" s="19" t="s">
        <v>37</v>
      </c>
      <c r="C15" s="21" t="s">
        <v>38</v>
      </c>
      <c r="D15" s="21" t="s">
        <v>39</v>
      </c>
      <c r="E15" s="20" t="s">
        <v>5</v>
      </c>
      <c r="F15" s="21">
        <v>0.7</v>
      </c>
      <c r="G15" s="15"/>
      <c r="H15" s="22" t="str">
        <f>IF(G15&lt;&gt;"",ROUND(G15*(1+H3),2),"")</f>
        <v/>
      </c>
      <c r="I15" s="22">
        <f t="shared" si="0"/>
        <v>0</v>
      </c>
      <c r="J15" s="22" t="str">
        <f t="shared" si="1"/>
        <v/>
      </c>
    </row>
    <row r="16" spans="1:12" s="4" customFormat="1" ht="15.75" x14ac:dyDescent="0.25">
      <c r="A16" s="14">
        <f t="shared" si="3"/>
        <v>10</v>
      </c>
      <c r="B16" s="19" t="s">
        <v>40</v>
      </c>
      <c r="C16" s="21" t="s">
        <v>41</v>
      </c>
      <c r="D16" s="21">
        <v>434601</v>
      </c>
      <c r="E16" s="20" t="s">
        <v>5</v>
      </c>
      <c r="F16" s="21">
        <v>0.7</v>
      </c>
      <c r="G16" s="15"/>
      <c r="H16" s="22" t="str">
        <f>IF(G16&lt;&gt;"",ROUND(G16*(1+H3),2),"")</f>
        <v/>
      </c>
      <c r="I16" s="22">
        <f t="shared" si="0"/>
        <v>0</v>
      </c>
      <c r="J16" s="22" t="str">
        <f t="shared" si="1"/>
        <v/>
      </c>
    </row>
    <row r="17" spans="1:10" s="4" customFormat="1" ht="15.75" x14ac:dyDescent="0.25">
      <c r="A17" s="14">
        <f t="shared" si="3"/>
        <v>11</v>
      </c>
      <c r="B17" s="19" t="s">
        <v>42</v>
      </c>
      <c r="C17" s="21" t="s">
        <v>43</v>
      </c>
      <c r="D17" s="21">
        <v>434701</v>
      </c>
      <c r="E17" s="20" t="s">
        <v>5</v>
      </c>
      <c r="F17" s="21">
        <v>0.7</v>
      </c>
      <c r="G17" s="15"/>
      <c r="H17" s="22" t="str">
        <f>IF(G17&lt;&gt;"",ROUND(G17*(1+H3),2),"")</f>
        <v/>
      </c>
      <c r="I17" s="22">
        <f t="shared" si="0"/>
        <v>0</v>
      </c>
      <c r="J17" s="22" t="str">
        <f t="shared" si="1"/>
        <v/>
      </c>
    </row>
    <row r="18" spans="1:10" s="4" customFormat="1" ht="15.75" x14ac:dyDescent="0.25">
      <c r="A18" s="14">
        <f t="shared" si="3"/>
        <v>12</v>
      </c>
      <c r="B18" s="19" t="s">
        <v>44</v>
      </c>
      <c r="C18" s="21" t="s">
        <v>45</v>
      </c>
      <c r="D18" s="21">
        <v>405130</v>
      </c>
      <c r="E18" s="20" t="s">
        <v>5</v>
      </c>
      <c r="F18" s="21">
        <v>0.7</v>
      </c>
      <c r="G18" s="15"/>
      <c r="H18" s="22" t="str">
        <f>IF(G18&lt;&gt;"",ROUND(G18*(1+H3),2),"")</f>
        <v/>
      </c>
      <c r="I18" s="22">
        <f t="shared" si="0"/>
        <v>0</v>
      </c>
      <c r="J18" s="22" t="str">
        <f t="shared" si="1"/>
        <v/>
      </c>
    </row>
    <row r="19" spans="1:10" s="4" customFormat="1" ht="15.75" x14ac:dyDescent="0.25">
      <c r="A19" s="14">
        <f t="shared" si="3"/>
        <v>13</v>
      </c>
      <c r="B19" s="19" t="s">
        <v>44</v>
      </c>
      <c r="C19" s="21" t="s">
        <v>45</v>
      </c>
      <c r="D19" s="21">
        <v>405140</v>
      </c>
      <c r="E19" s="20" t="s">
        <v>5</v>
      </c>
      <c r="F19" s="21">
        <v>0.7</v>
      </c>
      <c r="G19" s="15"/>
      <c r="H19" s="22" t="str">
        <f>IF(G19&lt;&gt;"",ROUND(G19*(1+H3),2),"")</f>
        <v/>
      </c>
      <c r="I19" s="22">
        <f t="shared" si="0"/>
        <v>0</v>
      </c>
      <c r="J19" s="22" t="str">
        <f t="shared" si="1"/>
        <v/>
      </c>
    </row>
    <row r="20" spans="1:10" s="4" customFormat="1" ht="15.75" x14ac:dyDescent="0.25">
      <c r="A20" s="14">
        <f>SUM(A19+1)</f>
        <v>14</v>
      </c>
      <c r="B20" s="19" t="s">
        <v>46</v>
      </c>
      <c r="C20" s="21" t="s">
        <v>47</v>
      </c>
      <c r="D20" s="21" t="s">
        <v>48</v>
      </c>
      <c r="E20" s="20" t="s">
        <v>5</v>
      </c>
      <c r="F20" s="21">
        <v>0.7</v>
      </c>
      <c r="G20" s="15"/>
      <c r="H20" s="22" t="str">
        <f>IF(G20&lt;&gt;"",ROUND(G20*(1+H3),2),"")</f>
        <v/>
      </c>
      <c r="I20" s="22">
        <f t="shared" si="0"/>
        <v>0</v>
      </c>
      <c r="J20" s="22" t="str">
        <f t="shared" si="1"/>
        <v/>
      </c>
    </row>
    <row r="21" spans="1:10" s="4" customFormat="1" ht="15.75" x14ac:dyDescent="0.25">
      <c r="A21" s="14">
        <f t="shared" si="3"/>
        <v>15</v>
      </c>
      <c r="B21" s="19" t="s">
        <v>49</v>
      </c>
      <c r="C21" s="25"/>
      <c r="D21" s="21">
        <v>379901</v>
      </c>
      <c r="E21" s="20" t="s">
        <v>5</v>
      </c>
      <c r="F21" s="21">
        <v>0.7</v>
      </c>
      <c r="G21" s="15"/>
      <c r="H21" s="22" t="str">
        <f>IF(G21&lt;&gt;"",ROUND(G21*(1+H3),2),"")</f>
        <v/>
      </c>
      <c r="I21" s="22">
        <f t="shared" si="0"/>
        <v>0</v>
      </c>
      <c r="J21" s="22" t="str">
        <f t="shared" si="1"/>
        <v/>
      </c>
    </row>
    <row r="22" spans="1:10" s="4" customFormat="1" ht="15.75" x14ac:dyDescent="0.25">
      <c r="A22" s="14">
        <f t="shared" si="3"/>
        <v>16</v>
      </c>
      <c r="B22" s="19" t="s">
        <v>50</v>
      </c>
      <c r="C22" s="21" t="s">
        <v>51</v>
      </c>
      <c r="D22" s="21">
        <v>376600</v>
      </c>
      <c r="E22" s="20" t="s">
        <v>5</v>
      </c>
      <c r="F22" s="21">
        <v>0.7</v>
      </c>
      <c r="G22" s="15"/>
      <c r="H22" s="22" t="str">
        <f>IF(G22&lt;&gt;"",ROUND(G22*(1+H3),2),"")</f>
        <v/>
      </c>
      <c r="I22" s="22">
        <f t="shared" si="0"/>
        <v>0</v>
      </c>
      <c r="J22" s="22" t="str">
        <f t="shared" si="1"/>
        <v/>
      </c>
    </row>
    <row r="23" spans="1:10" s="4" customFormat="1" ht="15.75" x14ac:dyDescent="0.25">
      <c r="A23" s="14">
        <f t="shared" si="3"/>
        <v>17</v>
      </c>
      <c r="B23" s="19" t="s">
        <v>52</v>
      </c>
      <c r="C23" s="21" t="s">
        <v>18</v>
      </c>
      <c r="D23" s="21">
        <v>256701</v>
      </c>
      <c r="E23" s="20" t="s">
        <v>5</v>
      </c>
      <c r="F23" s="21">
        <v>0.3</v>
      </c>
      <c r="G23" s="15"/>
      <c r="H23" s="22" t="str">
        <f>IF(G23&lt;&gt;"",ROUND(G23*(1+H3),2),"")</f>
        <v/>
      </c>
      <c r="I23" s="22">
        <f t="shared" si="0"/>
        <v>0</v>
      </c>
      <c r="J23" s="22" t="str">
        <f t="shared" si="1"/>
        <v/>
      </c>
    </row>
    <row r="24" spans="1:10" s="4" customFormat="1" ht="15.75" x14ac:dyDescent="0.25">
      <c r="A24" s="14">
        <f t="shared" si="3"/>
        <v>18</v>
      </c>
      <c r="B24" s="19" t="s">
        <v>52</v>
      </c>
      <c r="C24" s="21" t="s">
        <v>18</v>
      </c>
      <c r="D24" s="21">
        <v>256702</v>
      </c>
      <c r="E24" s="20" t="s">
        <v>5</v>
      </c>
      <c r="F24" s="21">
        <v>0.3</v>
      </c>
      <c r="G24" s="15"/>
      <c r="H24" s="22" t="str">
        <f>IF(G24&lt;&gt;"",ROUND(G24*(1+H3),2),"")</f>
        <v/>
      </c>
      <c r="I24" s="22">
        <f t="shared" si="0"/>
        <v>0</v>
      </c>
      <c r="J24" s="22" t="str">
        <f t="shared" si="1"/>
        <v/>
      </c>
    </row>
    <row r="25" spans="1:10" s="4" customFormat="1" ht="15.75" x14ac:dyDescent="0.25">
      <c r="A25" s="14">
        <f t="shared" si="3"/>
        <v>19</v>
      </c>
      <c r="B25" s="19" t="s">
        <v>53</v>
      </c>
      <c r="C25" s="21" t="s">
        <v>18</v>
      </c>
      <c r="D25" s="21">
        <v>257511</v>
      </c>
      <c r="E25" s="20" t="s">
        <v>5</v>
      </c>
      <c r="F25" s="21">
        <v>0.3</v>
      </c>
      <c r="G25" s="15"/>
      <c r="H25" s="22" t="str">
        <f>IF(G25&lt;&gt;"",ROUND(G25*(1+H3),2),"")</f>
        <v/>
      </c>
      <c r="I25" s="22">
        <f t="shared" si="0"/>
        <v>0</v>
      </c>
      <c r="J25" s="22" t="str">
        <f t="shared" si="1"/>
        <v/>
      </c>
    </row>
    <row r="26" spans="1:10" s="4" customFormat="1" ht="15.75" x14ac:dyDescent="0.25">
      <c r="A26" s="14">
        <f t="shared" si="3"/>
        <v>20</v>
      </c>
      <c r="B26" s="19" t="s">
        <v>54</v>
      </c>
      <c r="C26" s="21" t="s">
        <v>18</v>
      </c>
      <c r="D26" s="21">
        <v>257512</v>
      </c>
      <c r="E26" s="20" t="s">
        <v>5</v>
      </c>
      <c r="F26" s="21">
        <v>0.3</v>
      </c>
      <c r="G26" s="15"/>
      <c r="H26" s="22" t="str">
        <f>IF(G26&lt;&gt;"",ROUND(G26*(1+H3),2),"")</f>
        <v/>
      </c>
      <c r="I26" s="22">
        <f t="shared" si="0"/>
        <v>0</v>
      </c>
      <c r="J26" s="22" t="str">
        <f t="shared" si="1"/>
        <v/>
      </c>
    </row>
    <row r="27" spans="1:10" s="4" customFormat="1" ht="15.75" x14ac:dyDescent="0.25">
      <c r="A27" s="14">
        <f t="shared" si="3"/>
        <v>21</v>
      </c>
      <c r="B27" s="19" t="s">
        <v>55</v>
      </c>
      <c r="C27" s="21" t="s">
        <v>56</v>
      </c>
      <c r="D27" s="21">
        <v>245301</v>
      </c>
      <c r="E27" s="20" t="s">
        <v>5</v>
      </c>
      <c r="F27" s="21">
        <v>0.7</v>
      </c>
      <c r="G27" s="15"/>
      <c r="H27" s="22" t="str">
        <f>IF(G27&lt;&gt;"",ROUND(G27*(1+H3),2),"")</f>
        <v/>
      </c>
      <c r="I27" s="22">
        <f t="shared" si="0"/>
        <v>0</v>
      </c>
      <c r="J27" s="22" t="str">
        <f t="shared" si="1"/>
        <v/>
      </c>
    </row>
    <row r="28" spans="1:10" s="4" customFormat="1" ht="15.75" x14ac:dyDescent="0.25">
      <c r="A28" s="14">
        <f t="shared" si="3"/>
        <v>22</v>
      </c>
      <c r="B28" s="19" t="s">
        <v>55</v>
      </c>
      <c r="C28" s="21" t="s">
        <v>56</v>
      </c>
      <c r="D28" s="21">
        <v>245302</v>
      </c>
      <c r="E28" s="20" t="s">
        <v>5</v>
      </c>
      <c r="F28" s="21">
        <v>0.7</v>
      </c>
      <c r="G28" s="15"/>
      <c r="H28" s="22" t="str">
        <f>IF(G28&lt;&gt;"",ROUND(G28*(1+H3),2),"")</f>
        <v/>
      </c>
      <c r="I28" s="22">
        <f t="shared" si="0"/>
        <v>0</v>
      </c>
      <c r="J28" s="22" t="str">
        <f t="shared" si="1"/>
        <v/>
      </c>
    </row>
    <row r="29" spans="1:10" s="4" customFormat="1" ht="15.75" x14ac:dyDescent="0.25">
      <c r="A29" s="14">
        <f t="shared" si="3"/>
        <v>23</v>
      </c>
      <c r="B29" s="19" t="s">
        <v>30</v>
      </c>
      <c r="C29" s="21" t="s">
        <v>57</v>
      </c>
      <c r="D29" s="21" t="s">
        <v>58</v>
      </c>
      <c r="E29" s="20" t="s">
        <v>5</v>
      </c>
      <c r="F29" s="21">
        <v>0.7</v>
      </c>
      <c r="G29" s="15"/>
      <c r="H29" s="22" t="str">
        <f>IF(G29&lt;&gt;"",ROUND(G29*(1+H3),2),"")</f>
        <v/>
      </c>
      <c r="I29" s="22">
        <f t="shared" si="0"/>
        <v>0</v>
      </c>
      <c r="J29" s="22" t="str">
        <f t="shared" si="1"/>
        <v/>
      </c>
    </row>
    <row r="30" spans="1:10" s="4" customFormat="1" ht="15.75" x14ac:dyDescent="0.25">
      <c r="A30" s="14">
        <f t="shared" si="3"/>
        <v>24</v>
      </c>
      <c r="B30" s="19" t="s">
        <v>59</v>
      </c>
      <c r="C30" s="21" t="s">
        <v>60</v>
      </c>
      <c r="D30" s="21">
        <v>622400</v>
      </c>
      <c r="E30" s="20" t="s">
        <v>5</v>
      </c>
      <c r="F30" s="21">
        <v>0.7</v>
      </c>
      <c r="G30" s="15"/>
      <c r="H30" s="22" t="str">
        <f>IF(G30&lt;&gt;"",ROUND(G30*(1+H3),2),"")</f>
        <v/>
      </c>
      <c r="I30" s="22">
        <f t="shared" si="0"/>
        <v>0</v>
      </c>
      <c r="J30" s="22" t="str">
        <f t="shared" si="1"/>
        <v/>
      </c>
    </row>
    <row r="31" spans="1:10" s="4" customFormat="1" ht="30" x14ac:dyDescent="0.25">
      <c r="A31" s="14">
        <f t="shared" si="3"/>
        <v>25</v>
      </c>
      <c r="B31" s="19" t="s">
        <v>61</v>
      </c>
      <c r="C31" s="21" t="s">
        <v>62</v>
      </c>
      <c r="D31" s="21" t="s">
        <v>63</v>
      </c>
      <c r="E31" s="20" t="s">
        <v>5</v>
      </c>
      <c r="F31" s="21">
        <v>0.7</v>
      </c>
      <c r="G31" s="15"/>
      <c r="H31" s="22" t="str">
        <f>IF(G31&lt;&gt;"",ROUND(G31*(1+H3),2),"")</f>
        <v/>
      </c>
      <c r="I31" s="22">
        <f t="shared" si="0"/>
        <v>0</v>
      </c>
      <c r="J31" s="22" t="str">
        <f t="shared" si="1"/>
        <v/>
      </c>
    </row>
    <row r="32" spans="1:10" s="4" customFormat="1" ht="30" x14ac:dyDescent="0.25">
      <c r="A32" s="14">
        <f t="shared" si="3"/>
        <v>26</v>
      </c>
      <c r="B32" s="19" t="s">
        <v>64</v>
      </c>
      <c r="C32" s="21" t="s">
        <v>65</v>
      </c>
      <c r="D32" s="21" t="s">
        <v>66</v>
      </c>
      <c r="E32" s="20" t="s">
        <v>5</v>
      </c>
      <c r="F32" s="21">
        <v>0.7</v>
      </c>
      <c r="G32" s="15"/>
      <c r="H32" s="22" t="str">
        <f>IF(G32&lt;&gt;"",ROUND(G32*(1+H3),2),"")</f>
        <v/>
      </c>
      <c r="I32" s="22">
        <f t="shared" si="0"/>
        <v>0</v>
      </c>
      <c r="J32" s="22" t="str">
        <f t="shared" si="1"/>
        <v/>
      </c>
    </row>
    <row r="33" spans="1:10" s="4" customFormat="1" ht="30" x14ac:dyDescent="0.25">
      <c r="A33" s="14">
        <f t="shared" si="3"/>
        <v>27</v>
      </c>
      <c r="B33" s="19" t="s">
        <v>67</v>
      </c>
      <c r="C33" s="21" t="s">
        <v>68</v>
      </c>
      <c r="D33" s="21" t="s">
        <v>69</v>
      </c>
      <c r="E33" s="20" t="s">
        <v>5</v>
      </c>
      <c r="F33" s="21">
        <v>0.3</v>
      </c>
      <c r="G33" s="15"/>
      <c r="H33" s="22" t="str">
        <f>IF(G33&lt;&gt;"",ROUND(G33*(1+H3),2),"")</f>
        <v/>
      </c>
      <c r="I33" s="22">
        <f t="shared" si="0"/>
        <v>0</v>
      </c>
      <c r="J33" s="22" t="str">
        <f t="shared" si="1"/>
        <v/>
      </c>
    </row>
    <row r="34" spans="1:10" s="4" customFormat="1" ht="15.75" x14ac:dyDescent="0.25">
      <c r="A34" s="14">
        <f t="shared" si="3"/>
        <v>28</v>
      </c>
      <c r="B34" s="19" t="s">
        <v>70</v>
      </c>
      <c r="C34" s="21" t="s">
        <v>71</v>
      </c>
      <c r="D34" s="21" t="s">
        <v>72</v>
      </c>
      <c r="E34" s="20" t="s">
        <v>5</v>
      </c>
      <c r="F34" s="21">
        <v>0.3</v>
      </c>
      <c r="G34" s="15"/>
      <c r="H34" s="22" t="str">
        <f>IF(G34&lt;&gt;"",ROUND(G34*(1+H3),2),"")</f>
        <v/>
      </c>
      <c r="I34" s="22">
        <f t="shared" si="0"/>
        <v>0</v>
      </c>
      <c r="J34" s="22" t="str">
        <f t="shared" si="1"/>
        <v/>
      </c>
    </row>
    <row r="35" spans="1:10" s="4" customFormat="1" ht="15.75" x14ac:dyDescent="0.25">
      <c r="A35" s="14">
        <f t="shared" si="3"/>
        <v>29</v>
      </c>
      <c r="B35" s="19" t="s">
        <v>73</v>
      </c>
      <c r="C35" s="21" t="s">
        <v>74</v>
      </c>
      <c r="D35" s="21">
        <v>216100</v>
      </c>
      <c r="E35" s="20" t="s">
        <v>5</v>
      </c>
      <c r="F35" s="21">
        <v>0.7</v>
      </c>
      <c r="G35" s="15"/>
      <c r="H35" s="22" t="str">
        <f>IF(G35&lt;&gt;"",ROUND(G35*(1+H3),2),"")</f>
        <v/>
      </c>
      <c r="I35" s="22">
        <f t="shared" si="0"/>
        <v>0</v>
      </c>
      <c r="J35" s="22" t="str">
        <f t="shared" si="1"/>
        <v/>
      </c>
    </row>
    <row r="36" spans="1:10" s="4" customFormat="1" ht="15.75" x14ac:dyDescent="0.25">
      <c r="A36" s="14">
        <f t="shared" si="3"/>
        <v>30</v>
      </c>
      <c r="B36" s="19" t="s">
        <v>75</v>
      </c>
      <c r="C36" s="21" t="s">
        <v>76</v>
      </c>
      <c r="D36" s="21">
        <v>623400</v>
      </c>
      <c r="E36" s="20" t="s">
        <v>5</v>
      </c>
      <c r="F36" s="21">
        <v>0.3</v>
      </c>
      <c r="G36" s="15"/>
      <c r="H36" s="22" t="str">
        <f>IF(G36&lt;&gt;"",ROUND(G36*(1+H3),2),"")</f>
        <v/>
      </c>
      <c r="I36" s="22">
        <f t="shared" si="0"/>
        <v>0</v>
      </c>
      <c r="J36" s="22" t="str">
        <f t="shared" si="1"/>
        <v/>
      </c>
    </row>
    <row r="37" spans="1:10" s="4" customFormat="1" ht="30" x14ac:dyDescent="0.25">
      <c r="A37" s="14">
        <f t="shared" si="3"/>
        <v>31</v>
      </c>
      <c r="B37" s="19" t="s">
        <v>77</v>
      </c>
      <c r="C37" s="21" t="s">
        <v>78</v>
      </c>
      <c r="D37" s="21">
        <v>215700</v>
      </c>
      <c r="E37" s="20" t="s">
        <v>5</v>
      </c>
      <c r="F37" s="21">
        <v>0.3</v>
      </c>
      <c r="G37" s="15"/>
      <c r="H37" s="22" t="str">
        <f>IF(G37&lt;&gt;"",ROUND(G37*(1+H3),2),"")</f>
        <v/>
      </c>
      <c r="I37" s="22">
        <f t="shared" si="0"/>
        <v>0</v>
      </c>
      <c r="J37" s="22" t="str">
        <f t="shared" si="1"/>
        <v/>
      </c>
    </row>
    <row r="38" spans="1:10" s="4" customFormat="1" ht="15.75" x14ac:dyDescent="0.25">
      <c r="A38" s="14">
        <f t="shared" si="3"/>
        <v>32</v>
      </c>
      <c r="B38" s="19" t="s">
        <v>79</v>
      </c>
      <c r="C38" s="21" t="s">
        <v>80</v>
      </c>
      <c r="D38" s="21">
        <v>234200</v>
      </c>
      <c r="E38" s="20" t="s">
        <v>5</v>
      </c>
      <c r="F38" s="21">
        <v>0.3</v>
      </c>
      <c r="G38" s="15"/>
      <c r="H38" s="22" t="str">
        <f>IF(G38&lt;&gt;"",ROUND(G38*(1+H3),2),"")</f>
        <v/>
      </c>
      <c r="I38" s="22">
        <f t="shared" si="0"/>
        <v>0</v>
      </c>
      <c r="J38" s="22" t="str">
        <f t="shared" si="1"/>
        <v/>
      </c>
    </row>
    <row r="39" spans="1:10" s="4" customFormat="1" ht="15.75" x14ac:dyDescent="0.25">
      <c r="A39" s="14">
        <f t="shared" si="3"/>
        <v>33</v>
      </c>
      <c r="B39" s="19" t="s">
        <v>81</v>
      </c>
      <c r="C39" s="21" t="s">
        <v>82</v>
      </c>
      <c r="D39" s="21">
        <v>234300</v>
      </c>
      <c r="E39" s="20" t="s">
        <v>5</v>
      </c>
      <c r="F39" s="21">
        <v>0.3</v>
      </c>
      <c r="G39" s="15"/>
      <c r="H39" s="22" t="str">
        <f>IF(G39&lt;&gt;"",ROUND(G39*(1+H3),2),"")</f>
        <v/>
      </c>
      <c r="I39" s="22">
        <f t="shared" si="0"/>
        <v>0</v>
      </c>
      <c r="J39" s="22" t="str">
        <f t="shared" si="1"/>
        <v/>
      </c>
    </row>
    <row r="40" spans="1:10" s="4" customFormat="1" ht="15.75" x14ac:dyDescent="0.25">
      <c r="A40" s="14">
        <f t="shared" si="3"/>
        <v>34</v>
      </c>
      <c r="B40" s="19" t="s">
        <v>83</v>
      </c>
      <c r="C40" s="21" t="s">
        <v>84</v>
      </c>
      <c r="D40" s="21" t="s">
        <v>85</v>
      </c>
      <c r="E40" s="20" t="s">
        <v>5</v>
      </c>
      <c r="F40" s="21">
        <v>0.7</v>
      </c>
      <c r="G40" s="15"/>
      <c r="H40" s="22" t="str">
        <f>IF(G40&lt;&gt;"",ROUND(G40*(1+H3),2),"")</f>
        <v/>
      </c>
      <c r="I40" s="22">
        <f t="shared" si="0"/>
        <v>0</v>
      </c>
      <c r="J40" s="22" t="str">
        <f t="shared" si="1"/>
        <v/>
      </c>
    </row>
    <row r="41" spans="1:10" s="4" customFormat="1" ht="15.75" x14ac:dyDescent="0.25">
      <c r="A41" s="14">
        <f t="shared" si="3"/>
        <v>35</v>
      </c>
      <c r="B41" s="19" t="s">
        <v>86</v>
      </c>
      <c r="C41" s="21" t="s">
        <v>87</v>
      </c>
      <c r="D41" s="21" t="s">
        <v>88</v>
      </c>
      <c r="E41" s="20" t="s">
        <v>5</v>
      </c>
      <c r="F41" s="21">
        <v>0.7</v>
      </c>
      <c r="G41" s="15"/>
      <c r="H41" s="22" t="str">
        <f>IF(G41&lt;&gt;"",ROUND(G41*(1+H3),2),"")</f>
        <v/>
      </c>
      <c r="I41" s="22">
        <f t="shared" si="0"/>
        <v>0</v>
      </c>
      <c r="J41" s="22" t="str">
        <f t="shared" si="1"/>
        <v/>
      </c>
    </row>
    <row r="42" spans="1:10" s="4" customFormat="1" ht="15.75" x14ac:dyDescent="0.25">
      <c r="A42" s="14">
        <f t="shared" si="3"/>
        <v>36</v>
      </c>
      <c r="B42" s="19" t="s">
        <v>89</v>
      </c>
      <c r="C42" s="21" t="s">
        <v>90</v>
      </c>
      <c r="D42" s="21">
        <v>754700</v>
      </c>
      <c r="E42" s="20" t="s">
        <v>5</v>
      </c>
      <c r="F42" s="21">
        <v>0.7</v>
      </c>
      <c r="G42" s="15"/>
      <c r="H42" s="22" t="str">
        <f>IF(G42&lt;&gt;"",ROUND(G42*(1+H3),2),"")</f>
        <v/>
      </c>
      <c r="I42" s="22">
        <f t="shared" si="0"/>
        <v>0</v>
      </c>
      <c r="J42" s="22" t="str">
        <f t="shared" si="1"/>
        <v/>
      </c>
    </row>
    <row r="43" spans="1:10" s="4" customFormat="1" ht="15.75" x14ac:dyDescent="0.25">
      <c r="A43" s="14">
        <f t="shared" si="3"/>
        <v>37</v>
      </c>
      <c r="B43" s="19" t="s">
        <v>91</v>
      </c>
      <c r="C43" s="21" t="s">
        <v>31</v>
      </c>
      <c r="D43" s="21">
        <v>732700</v>
      </c>
      <c r="E43" s="20" t="s">
        <v>5</v>
      </c>
      <c r="F43" s="21">
        <v>0.7</v>
      </c>
      <c r="G43" s="15"/>
      <c r="H43" s="22" t="str">
        <f>IF(G43&lt;&gt;"",ROUND(G43*(1+H3),2),"")</f>
        <v/>
      </c>
      <c r="I43" s="22">
        <f t="shared" si="0"/>
        <v>0</v>
      </c>
      <c r="J43" s="22" t="str">
        <f t="shared" si="1"/>
        <v/>
      </c>
    </row>
    <row r="44" spans="1:10" s="4" customFormat="1" ht="30" x14ac:dyDescent="0.25">
      <c r="A44" s="14">
        <f t="shared" si="3"/>
        <v>38</v>
      </c>
      <c r="B44" s="19" t="s">
        <v>92</v>
      </c>
      <c r="C44" s="21" t="s">
        <v>93</v>
      </c>
      <c r="D44" s="21" t="s">
        <v>94</v>
      </c>
      <c r="E44" s="25" t="s">
        <v>5</v>
      </c>
      <c r="F44" s="21">
        <v>0.3</v>
      </c>
      <c r="G44" s="15"/>
      <c r="H44" s="22" t="str">
        <f>IF(G44&lt;&gt;"",ROUND(G44*(1+H3),2),"")</f>
        <v/>
      </c>
      <c r="I44" s="22">
        <f t="shared" si="0"/>
        <v>0</v>
      </c>
      <c r="J44" s="22" t="str">
        <f t="shared" si="1"/>
        <v/>
      </c>
    </row>
    <row r="45" spans="1:10" s="4" customFormat="1" ht="15.75" x14ac:dyDescent="0.25">
      <c r="A45" s="14">
        <f t="shared" si="3"/>
        <v>39</v>
      </c>
      <c r="B45" s="19" t="s">
        <v>91</v>
      </c>
      <c r="C45" s="21" t="s">
        <v>95</v>
      </c>
      <c r="D45" s="21">
        <v>740100</v>
      </c>
      <c r="E45" s="25" t="s">
        <v>5</v>
      </c>
      <c r="F45" s="21">
        <v>0.3</v>
      </c>
      <c r="G45" s="15"/>
      <c r="H45" s="22" t="str">
        <f>IF(G45&lt;&gt;"",ROUND(G45*(1+H3),2),"")</f>
        <v/>
      </c>
      <c r="I45" s="22">
        <f t="shared" si="0"/>
        <v>0</v>
      </c>
      <c r="J45" s="22" t="str">
        <f t="shared" si="1"/>
        <v/>
      </c>
    </row>
    <row r="46" spans="1:10" s="4" customFormat="1" ht="15.75" x14ac:dyDescent="0.25">
      <c r="A46" s="14">
        <f t="shared" si="3"/>
        <v>40</v>
      </c>
      <c r="B46" s="19" t="s">
        <v>96</v>
      </c>
      <c r="C46" s="21" t="s">
        <v>97</v>
      </c>
      <c r="D46" s="21">
        <v>822821</v>
      </c>
      <c r="E46" s="25" t="s">
        <v>5</v>
      </c>
      <c r="F46" s="21">
        <v>0.7</v>
      </c>
      <c r="G46" s="15"/>
      <c r="H46" s="22" t="str">
        <f>IF(G46&lt;&gt;"",ROUND(G46*(1+H3),2),"")</f>
        <v/>
      </c>
      <c r="I46" s="22">
        <f t="shared" si="0"/>
        <v>0</v>
      </c>
      <c r="J46" s="22" t="str">
        <f t="shared" si="1"/>
        <v/>
      </c>
    </row>
    <row r="47" spans="1:10" s="4" customFormat="1" ht="15.75" x14ac:dyDescent="0.25">
      <c r="A47" s="14">
        <f t="shared" si="3"/>
        <v>41</v>
      </c>
      <c r="B47" s="19" t="s">
        <v>98</v>
      </c>
      <c r="C47" s="21" t="s">
        <v>90</v>
      </c>
      <c r="D47" s="21">
        <v>754200</v>
      </c>
      <c r="E47" s="25" t="s">
        <v>5</v>
      </c>
      <c r="F47" s="21">
        <v>0.7</v>
      </c>
      <c r="G47" s="15"/>
      <c r="H47" s="22" t="str">
        <f>IF(G47&lt;&gt;"",ROUND(G47*(1+H3),2),"")</f>
        <v/>
      </c>
      <c r="I47" s="22">
        <f t="shared" si="0"/>
        <v>0</v>
      </c>
      <c r="J47" s="22" t="str">
        <f t="shared" si="1"/>
        <v/>
      </c>
    </row>
    <row r="48" spans="1:10" s="4" customFormat="1" ht="15.75" x14ac:dyDescent="0.25">
      <c r="A48" s="14">
        <f t="shared" si="3"/>
        <v>42</v>
      </c>
      <c r="B48" s="19" t="s">
        <v>99</v>
      </c>
      <c r="C48" s="21" t="s">
        <v>100</v>
      </c>
      <c r="D48" s="21">
        <v>329200</v>
      </c>
      <c r="E48" s="25" t="s">
        <v>5</v>
      </c>
      <c r="F48" s="21">
        <v>0.7</v>
      </c>
      <c r="G48" s="15"/>
      <c r="H48" s="22" t="str">
        <f>IF(G48&lt;&gt;"",ROUND(G48*(1+H3),2),"")</f>
        <v/>
      </c>
      <c r="I48" s="22">
        <f t="shared" si="0"/>
        <v>0</v>
      </c>
      <c r="J48" s="22" t="str">
        <f t="shared" si="1"/>
        <v/>
      </c>
    </row>
    <row r="49" spans="1:10" s="4" customFormat="1" ht="15.75" x14ac:dyDescent="0.25">
      <c r="A49" s="14">
        <f t="shared" si="3"/>
        <v>43</v>
      </c>
      <c r="B49" s="19" t="s">
        <v>101</v>
      </c>
      <c r="C49" s="21" t="s">
        <v>102</v>
      </c>
      <c r="D49" s="21">
        <v>777300</v>
      </c>
      <c r="E49" s="25" t="s">
        <v>5</v>
      </c>
      <c r="F49" s="21">
        <v>0.7</v>
      </c>
      <c r="G49" s="15"/>
      <c r="H49" s="22" t="str">
        <f>IF(G49&lt;&gt;"",ROUND(G49*(1+H3),2),"")</f>
        <v/>
      </c>
      <c r="I49" s="22">
        <f t="shared" si="0"/>
        <v>0</v>
      </c>
      <c r="J49" s="22" t="str">
        <f t="shared" si="1"/>
        <v/>
      </c>
    </row>
    <row r="50" spans="1:10" s="4" customFormat="1" ht="15.75" x14ac:dyDescent="0.25">
      <c r="A50" s="14">
        <f t="shared" si="3"/>
        <v>44</v>
      </c>
      <c r="B50" s="19" t="s">
        <v>91</v>
      </c>
      <c r="C50" s="21" t="s">
        <v>51</v>
      </c>
      <c r="D50" s="21">
        <v>378500</v>
      </c>
      <c r="E50" s="25" t="s">
        <v>5</v>
      </c>
      <c r="F50" s="21">
        <v>0.7</v>
      </c>
      <c r="G50" s="15"/>
      <c r="H50" s="22" t="str">
        <f>IF(G50&lt;&gt;"",ROUND(G50*(1+H3),2),"")</f>
        <v/>
      </c>
      <c r="I50" s="22">
        <f t="shared" si="0"/>
        <v>0</v>
      </c>
      <c r="J50" s="22" t="str">
        <f t="shared" si="1"/>
        <v/>
      </c>
    </row>
    <row r="51" spans="1:10" s="4" customFormat="1" ht="15.75" x14ac:dyDescent="0.25">
      <c r="A51" s="14">
        <f t="shared" si="3"/>
        <v>45</v>
      </c>
      <c r="B51" s="19" t="s">
        <v>103</v>
      </c>
      <c r="C51" s="21" t="s">
        <v>104</v>
      </c>
      <c r="D51" s="21" t="s">
        <v>105</v>
      </c>
      <c r="E51" s="25" t="s">
        <v>5</v>
      </c>
      <c r="F51" s="21">
        <v>0.7</v>
      </c>
      <c r="G51" s="15"/>
      <c r="H51" s="22" t="str">
        <f>IF(G51&lt;&gt;"",ROUND(G51*(1+H3),2),"")</f>
        <v/>
      </c>
      <c r="I51" s="22">
        <f t="shared" ref="I51:I77" si="4">SUM(G51*F51)</f>
        <v>0</v>
      </c>
      <c r="J51" s="22" t="str">
        <f t="shared" si="1"/>
        <v/>
      </c>
    </row>
    <row r="52" spans="1:10" s="4" customFormat="1" ht="15.75" x14ac:dyDescent="0.25">
      <c r="A52" s="14">
        <f t="shared" si="3"/>
        <v>46</v>
      </c>
      <c r="B52" s="19" t="s">
        <v>91</v>
      </c>
      <c r="C52" s="21" t="s">
        <v>51</v>
      </c>
      <c r="D52" s="21">
        <v>778000</v>
      </c>
      <c r="E52" s="25" t="s">
        <v>5</v>
      </c>
      <c r="F52" s="21">
        <v>0.7</v>
      </c>
      <c r="G52" s="15"/>
      <c r="H52" s="22" t="str">
        <f>IF(G52&lt;&gt;"",ROUND(G52*(1+H3),2),"")</f>
        <v/>
      </c>
      <c r="I52" s="22">
        <f t="shared" si="4"/>
        <v>0</v>
      </c>
      <c r="J52" s="22" t="str">
        <f>IF(H52&lt;&gt;"",F52*H52,"")</f>
        <v/>
      </c>
    </row>
    <row r="53" spans="1:10" s="4" customFormat="1" ht="15.75" x14ac:dyDescent="0.25">
      <c r="A53" s="14">
        <f t="shared" si="3"/>
        <v>47</v>
      </c>
      <c r="B53" s="19" t="s">
        <v>106</v>
      </c>
      <c r="C53" s="21" t="s">
        <v>107</v>
      </c>
      <c r="D53" s="21">
        <v>815400</v>
      </c>
      <c r="E53" s="25" t="s">
        <v>5</v>
      </c>
      <c r="F53" s="21">
        <v>0.7</v>
      </c>
      <c r="G53" s="15"/>
      <c r="H53" s="22" t="str">
        <f>IF(G53&lt;&gt;"",ROUND(G53*(1+H3),2),"")</f>
        <v/>
      </c>
      <c r="I53" s="22">
        <f t="shared" si="4"/>
        <v>0</v>
      </c>
      <c r="J53" s="22" t="str">
        <f>IF(H53&lt;&gt;"",F53*H53,"")</f>
        <v/>
      </c>
    </row>
    <row r="54" spans="1:10" s="4" customFormat="1" ht="15.75" x14ac:dyDescent="0.25">
      <c r="A54" s="14">
        <f t="shared" si="3"/>
        <v>48</v>
      </c>
      <c r="B54" s="19" t="s">
        <v>106</v>
      </c>
      <c r="C54" s="21" t="s">
        <v>107</v>
      </c>
      <c r="D54" s="21">
        <v>817500</v>
      </c>
      <c r="E54" s="25" t="s">
        <v>5</v>
      </c>
      <c r="F54" s="21">
        <v>0.7</v>
      </c>
      <c r="G54" s="15"/>
      <c r="H54" s="22" t="str">
        <f>IF(G54&lt;&gt;"",ROUND(G54*(1+H3),2),"")</f>
        <v/>
      </c>
      <c r="I54" s="22">
        <f t="shared" si="4"/>
        <v>0</v>
      </c>
      <c r="J54" s="22" t="str">
        <f t="shared" ref="J54:J77" si="5">IF(H54&lt;&gt;"",F54*H54,"")</f>
        <v/>
      </c>
    </row>
    <row r="55" spans="1:10" s="4" customFormat="1" ht="16.5" customHeight="1" x14ac:dyDescent="0.25">
      <c r="A55" s="14">
        <f t="shared" si="3"/>
        <v>49</v>
      </c>
      <c r="B55" s="19" t="s">
        <v>108</v>
      </c>
      <c r="C55" s="21" t="s">
        <v>109</v>
      </c>
      <c r="D55" s="21">
        <v>283200</v>
      </c>
      <c r="E55" s="25" t="s">
        <v>5</v>
      </c>
      <c r="F55" s="21">
        <v>0.7</v>
      </c>
      <c r="G55" s="15"/>
      <c r="H55" s="22" t="str">
        <f>IF(G55&lt;&gt;"",ROUND(G55*(1+H3),2),"")</f>
        <v/>
      </c>
      <c r="I55" s="22">
        <f t="shared" si="4"/>
        <v>0</v>
      </c>
      <c r="J55" s="22" t="str">
        <f t="shared" si="5"/>
        <v/>
      </c>
    </row>
    <row r="56" spans="1:10" s="4" customFormat="1" ht="15.75" x14ac:dyDescent="0.25">
      <c r="A56" s="14">
        <f t="shared" si="3"/>
        <v>50</v>
      </c>
      <c r="B56" s="19" t="s">
        <v>110</v>
      </c>
      <c r="C56" s="21" t="s">
        <v>111</v>
      </c>
      <c r="D56" s="21">
        <v>379901</v>
      </c>
      <c r="E56" s="25" t="s">
        <v>5</v>
      </c>
      <c r="F56" s="21">
        <v>0.7</v>
      </c>
      <c r="G56" s="15"/>
      <c r="H56" s="22" t="str">
        <f>IF(G56&lt;&gt;"",ROUND(G56*(1+H3),2),"")</f>
        <v/>
      </c>
      <c r="I56" s="22">
        <f t="shared" si="4"/>
        <v>0</v>
      </c>
      <c r="J56" s="22" t="str">
        <f t="shared" si="5"/>
        <v/>
      </c>
    </row>
    <row r="57" spans="1:10" s="4" customFormat="1" ht="15.75" x14ac:dyDescent="0.25">
      <c r="A57" s="14">
        <f t="shared" si="3"/>
        <v>51</v>
      </c>
      <c r="B57" s="19" t="s">
        <v>112</v>
      </c>
      <c r="C57" s="21" t="s">
        <v>113</v>
      </c>
      <c r="D57" s="21">
        <v>754400</v>
      </c>
      <c r="E57" s="25" t="s">
        <v>5</v>
      </c>
      <c r="F57" s="21">
        <v>0.7</v>
      </c>
      <c r="G57" s="15"/>
      <c r="H57" s="22" t="str">
        <f>IF(G57&lt;&gt;"",ROUND(G57*(1+H3),2),"")</f>
        <v/>
      </c>
      <c r="I57" s="22">
        <f t="shared" si="4"/>
        <v>0</v>
      </c>
      <c r="J57" s="22" t="str">
        <f t="shared" si="5"/>
        <v/>
      </c>
    </row>
    <row r="58" spans="1:10" s="4" customFormat="1" ht="15.75" x14ac:dyDescent="0.25">
      <c r="A58" s="14">
        <f t="shared" si="3"/>
        <v>52</v>
      </c>
      <c r="B58" s="19" t="s">
        <v>114</v>
      </c>
      <c r="C58" s="21" t="s">
        <v>115</v>
      </c>
      <c r="D58" s="21">
        <v>817303</v>
      </c>
      <c r="E58" s="25" t="s">
        <v>5</v>
      </c>
      <c r="F58" s="21">
        <v>0.3</v>
      </c>
      <c r="G58" s="15"/>
      <c r="H58" s="22" t="str">
        <f>IF(G58&lt;&gt;"",ROUND(G58*(1+H3),2),"")</f>
        <v/>
      </c>
      <c r="I58" s="22">
        <f t="shared" si="4"/>
        <v>0</v>
      </c>
      <c r="J58" s="22" t="str">
        <f t="shared" si="5"/>
        <v/>
      </c>
    </row>
    <row r="59" spans="1:10" s="4" customFormat="1" ht="15.75" x14ac:dyDescent="0.25">
      <c r="A59" s="14">
        <f t="shared" si="3"/>
        <v>53</v>
      </c>
      <c r="B59" s="19" t="s">
        <v>116</v>
      </c>
      <c r="C59" s="21" t="s">
        <v>117</v>
      </c>
      <c r="D59" s="21">
        <v>748821</v>
      </c>
      <c r="E59" s="25" t="s">
        <v>5</v>
      </c>
      <c r="F59" s="21">
        <v>0.7</v>
      </c>
      <c r="G59" s="15"/>
      <c r="H59" s="22" t="str">
        <f>IF(G59&lt;&gt;"",ROUND(G59*(1+H3),2),"")</f>
        <v/>
      </c>
      <c r="I59" s="22">
        <f t="shared" si="4"/>
        <v>0</v>
      </c>
      <c r="J59" s="22" t="str">
        <f t="shared" si="5"/>
        <v/>
      </c>
    </row>
    <row r="60" spans="1:10" s="4" customFormat="1" ht="15.75" x14ac:dyDescent="0.25">
      <c r="A60" s="14">
        <f t="shared" si="3"/>
        <v>54</v>
      </c>
      <c r="B60" s="19" t="s">
        <v>118</v>
      </c>
      <c r="C60" s="21" t="s">
        <v>119</v>
      </c>
      <c r="D60" s="21">
        <v>817000</v>
      </c>
      <c r="E60" s="25" t="s">
        <v>5</v>
      </c>
      <c r="F60" s="21">
        <v>0.7</v>
      </c>
      <c r="G60" s="15"/>
      <c r="H60" s="22" t="str">
        <f>IF(G60&lt;&gt;"",ROUND(G60*(1+H3),2),"")</f>
        <v/>
      </c>
      <c r="I60" s="22">
        <f t="shared" si="4"/>
        <v>0</v>
      </c>
      <c r="J60" s="22" t="str">
        <f t="shared" si="5"/>
        <v/>
      </c>
    </row>
    <row r="61" spans="1:10" s="4" customFormat="1" ht="15.75" x14ac:dyDescent="0.25">
      <c r="A61" s="14">
        <f t="shared" si="3"/>
        <v>55</v>
      </c>
      <c r="B61" s="19" t="s">
        <v>91</v>
      </c>
      <c r="C61" s="21" t="s">
        <v>51</v>
      </c>
      <c r="D61" s="21">
        <v>776500</v>
      </c>
      <c r="E61" s="25" t="s">
        <v>5</v>
      </c>
      <c r="F61" s="21">
        <v>0.7</v>
      </c>
      <c r="G61" s="15"/>
      <c r="H61" s="22" t="str">
        <f>IF(G61&lt;&gt;"",ROUND(G61*(1+H3),2),"")</f>
        <v/>
      </c>
      <c r="I61" s="22">
        <f t="shared" si="4"/>
        <v>0</v>
      </c>
      <c r="J61" s="22" t="str">
        <f t="shared" si="5"/>
        <v/>
      </c>
    </row>
    <row r="62" spans="1:10" s="4" customFormat="1" ht="15.75" x14ac:dyDescent="0.25">
      <c r="A62" s="14">
        <f t="shared" si="3"/>
        <v>56</v>
      </c>
      <c r="B62" s="19" t="s">
        <v>120</v>
      </c>
      <c r="C62" s="21" t="s">
        <v>121</v>
      </c>
      <c r="D62" s="21">
        <v>405401</v>
      </c>
      <c r="E62" s="25" t="s">
        <v>5</v>
      </c>
      <c r="F62" s="21">
        <v>0.7</v>
      </c>
      <c r="G62" s="15"/>
      <c r="H62" s="22" t="str">
        <f>IF(G62&lt;&gt;"",ROUND(G62*(1+H3),2),"")</f>
        <v/>
      </c>
      <c r="I62" s="22">
        <f t="shared" si="4"/>
        <v>0</v>
      </c>
      <c r="J62" s="22" t="str">
        <f t="shared" si="5"/>
        <v/>
      </c>
    </row>
    <row r="63" spans="1:10" s="4" customFormat="1" ht="30" x14ac:dyDescent="0.25">
      <c r="A63" s="14">
        <f t="shared" si="3"/>
        <v>57</v>
      </c>
      <c r="B63" s="19" t="s">
        <v>122</v>
      </c>
      <c r="C63" s="21" t="s">
        <v>123</v>
      </c>
      <c r="D63" s="21">
        <v>748100</v>
      </c>
      <c r="E63" s="25" t="s">
        <v>5</v>
      </c>
      <c r="F63" s="21">
        <v>0.7</v>
      </c>
      <c r="G63" s="15"/>
      <c r="H63" s="22" t="str">
        <f>IF(G63&lt;&gt;"",ROUND(G63*(1+H3),2),"")</f>
        <v/>
      </c>
      <c r="I63" s="22">
        <f t="shared" si="4"/>
        <v>0</v>
      </c>
      <c r="J63" s="22" t="str">
        <f t="shared" si="5"/>
        <v/>
      </c>
    </row>
    <row r="64" spans="1:10" s="4" customFormat="1" ht="15.75" x14ac:dyDescent="0.25">
      <c r="A64" s="14">
        <f t="shared" si="3"/>
        <v>58</v>
      </c>
      <c r="B64" s="19" t="s">
        <v>40</v>
      </c>
      <c r="C64" s="21" t="s">
        <v>124</v>
      </c>
      <c r="D64" s="21">
        <v>224002</v>
      </c>
      <c r="E64" s="25" t="s">
        <v>5</v>
      </c>
      <c r="F64" s="21">
        <v>0.3</v>
      </c>
      <c r="G64" s="15"/>
      <c r="H64" s="22" t="str">
        <f>IF(G64&lt;&gt;"",ROUND(G64*(1+H3),2),"")</f>
        <v/>
      </c>
      <c r="I64" s="22">
        <f t="shared" si="4"/>
        <v>0</v>
      </c>
      <c r="J64" s="22" t="str">
        <f t="shared" si="5"/>
        <v/>
      </c>
    </row>
    <row r="65" spans="1:10" s="4" customFormat="1" ht="15.75" x14ac:dyDescent="0.25">
      <c r="A65" s="14">
        <f t="shared" si="3"/>
        <v>59</v>
      </c>
      <c r="B65" s="19" t="s">
        <v>125</v>
      </c>
      <c r="C65" s="21" t="s">
        <v>126</v>
      </c>
      <c r="D65" s="21">
        <v>277961</v>
      </c>
      <c r="E65" s="25" t="s">
        <v>5</v>
      </c>
      <c r="F65" s="21">
        <v>0.3</v>
      </c>
      <c r="G65" s="15"/>
      <c r="H65" s="22" t="str">
        <f>IF(G65&lt;&gt;"",ROUND(G65*(1+H3),2),"")</f>
        <v/>
      </c>
      <c r="I65" s="22">
        <f t="shared" si="4"/>
        <v>0</v>
      </c>
      <c r="J65" s="22" t="str">
        <f t="shared" si="5"/>
        <v/>
      </c>
    </row>
    <row r="66" spans="1:10" s="4" customFormat="1" ht="15.75" x14ac:dyDescent="0.25">
      <c r="A66" s="14">
        <f t="shared" si="3"/>
        <v>60</v>
      </c>
      <c r="B66" s="19" t="s">
        <v>127</v>
      </c>
      <c r="C66" s="21" t="s">
        <v>128</v>
      </c>
      <c r="D66" s="21" t="s">
        <v>129</v>
      </c>
      <c r="E66" s="25" t="s">
        <v>5</v>
      </c>
      <c r="F66" s="21">
        <v>0.7</v>
      </c>
      <c r="G66" s="15"/>
      <c r="H66" s="22" t="str">
        <f>IF(G66&lt;&gt;"",ROUND(G66*(1+H3),2),"")</f>
        <v/>
      </c>
      <c r="I66" s="22">
        <f t="shared" si="4"/>
        <v>0</v>
      </c>
      <c r="J66" s="22" t="str">
        <f t="shared" si="5"/>
        <v/>
      </c>
    </row>
    <row r="67" spans="1:10" s="4" customFormat="1" ht="15.75" x14ac:dyDescent="0.25">
      <c r="A67" s="14">
        <f t="shared" si="3"/>
        <v>61</v>
      </c>
      <c r="B67" s="19" t="s">
        <v>130</v>
      </c>
      <c r="C67" s="21" t="s">
        <v>126</v>
      </c>
      <c r="D67" s="21">
        <v>278100</v>
      </c>
      <c r="E67" s="25" t="s">
        <v>5</v>
      </c>
      <c r="F67" s="21">
        <v>0.3</v>
      </c>
      <c r="G67" s="15"/>
      <c r="H67" s="22" t="str">
        <f>IF(G67&lt;&gt;"",ROUND(G67*(1+H3),2),"")</f>
        <v/>
      </c>
      <c r="I67" s="22">
        <f t="shared" si="4"/>
        <v>0</v>
      </c>
      <c r="J67" s="22" t="str">
        <f t="shared" si="5"/>
        <v/>
      </c>
    </row>
    <row r="68" spans="1:10" s="4" customFormat="1" ht="15.75" x14ac:dyDescent="0.25">
      <c r="A68" s="14">
        <f t="shared" si="3"/>
        <v>62</v>
      </c>
      <c r="B68" s="19" t="s">
        <v>131</v>
      </c>
      <c r="C68" s="21" t="s">
        <v>128</v>
      </c>
      <c r="D68" s="21" t="s">
        <v>132</v>
      </c>
      <c r="E68" s="25" t="s">
        <v>5</v>
      </c>
      <c r="F68" s="21">
        <v>0.7</v>
      </c>
      <c r="G68" s="15"/>
      <c r="H68" s="22" t="str">
        <f>IF(G68&lt;&gt;"",ROUND(G68*(1+H3),2),"")</f>
        <v/>
      </c>
      <c r="I68" s="22">
        <f t="shared" si="4"/>
        <v>0</v>
      </c>
      <c r="J68" s="22" t="str">
        <f t="shared" si="5"/>
        <v/>
      </c>
    </row>
    <row r="69" spans="1:10" s="4" customFormat="1" ht="30" x14ac:dyDescent="0.25">
      <c r="A69" s="14">
        <f t="shared" si="3"/>
        <v>63</v>
      </c>
      <c r="B69" s="19" t="s">
        <v>133</v>
      </c>
      <c r="C69" s="21" t="s">
        <v>134</v>
      </c>
      <c r="D69" s="21">
        <v>257511</v>
      </c>
      <c r="E69" s="25" t="s">
        <v>5</v>
      </c>
      <c r="F69" s="21">
        <v>0.3</v>
      </c>
      <c r="G69" s="15"/>
      <c r="H69" s="22" t="str">
        <f>IF(G69&lt;&gt;"",ROUND(G69*(1+H3),2),"")</f>
        <v/>
      </c>
      <c r="I69" s="22">
        <f t="shared" si="4"/>
        <v>0</v>
      </c>
      <c r="J69" s="22" t="str">
        <f t="shared" si="5"/>
        <v/>
      </c>
    </row>
    <row r="70" spans="1:10" s="4" customFormat="1" ht="30" x14ac:dyDescent="0.25">
      <c r="A70" s="14">
        <f t="shared" si="3"/>
        <v>64</v>
      </c>
      <c r="B70" s="19" t="s">
        <v>133</v>
      </c>
      <c r="C70" s="21" t="s">
        <v>134</v>
      </c>
      <c r="D70" s="21">
        <v>257512</v>
      </c>
      <c r="E70" s="25" t="s">
        <v>5</v>
      </c>
      <c r="F70" s="21">
        <v>0.3</v>
      </c>
      <c r="G70" s="15"/>
      <c r="H70" s="22" t="str">
        <f>IF(G70&lt;&gt;"",ROUND(G70*(1+H3),2),"")</f>
        <v/>
      </c>
      <c r="I70" s="22">
        <f t="shared" si="4"/>
        <v>0</v>
      </c>
      <c r="J70" s="22" t="str">
        <f t="shared" si="5"/>
        <v/>
      </c>
    </row>
    <row r="71" spans="1:10" s="4" customFormat="1" ht="15.75" x14ac:dyDescent="0.25">
      <c r="A71" s="14">
        <f t="shared" ref="A71:A77" si="6">SUM(A70+1)</f>
        <v>65</v>
      </c>
      <c r="B71" s="19" t="s">
        <v>16</v>
      </c>
      <c r="C71" s="27" t="s">
        <v>135</v>
      </c>
      <c r="D71" s="21" t="s">
        <v>136</v>
      </c>
      <c r="E71" s="25" t="s">
        <v>5</v>
      </c>
      <c r="F71" s="21">
        <v>0.7</v>
      </c>
      <c r="G71" s="15"/>
      <c r="H71" s="22" t="str">
        <f>IF(G71&lt;&gt;"",ROUND(G71*(1+H3),2),"")</f>
        <v/>
      </c>
      <c r="I71" s="22">
        <f t="shared" si="4"/>
        <v>0</v>
      </c>
      <c r="J71" s="22" t="str">
        <f t="shared" si="5"/>
        <v/>
      </c>
    </row>
    <row r="72" spans="1:10" s="4" customFormat="1" ht="15.75" customHeight="1" x14ac:dyDescent="0.25">
      <c r="A72" s="14">
        <f t="shared" si="6"/>
        <v>66</v>
      </c>
      <c r="B72" s="19" t="s">
        <v>137</v>
      </c>
      <c r="C72" s="27" t="s">
        <v>138</v>
      </c>
      <c r="D72" s="21">
        <v>245511</v>
      </c>
      <c r="E72" s="25" t="s">
        <v>5</v>
      </c>
      <c r="F72" s="21">
        <v>0.7</v>
      </c>
      <c r="G72" s="15"/>
      <c r="H72" s="22" t="str">
        <f>IF(G72&lt;&gt;"",ROUND(G72*(1+H3),2),"")</f>
        <v/>
      </c>
      <c r="I72" s="22">
        <f t="shared" si="4"/>
        <v>0</v>
      </c>
      <c r="J72" s="22" t="str">
        <f t="shared" si="5"/>
        <v/>
      </c>
    </row>
    <row r="73" spans="1:10" s="4" customFormat="1" ht="15.75" x14ac:dyDescent="0.25">
      <c r="A73" s="14">
        <f t="shared" si="6"/>
        <v>67</v>
      </c>
      <c r="B73" s="19" t="s">
        <v>139</v>
      </c>
      <c r="C73" s="27" t="s">
        <v>141</v>
      </c>
      <c r="D73" s="21">
        <v>245512</v>
      </c>
      <c r="E73" s="25" t="s">
        <v>5</v>
      </c>
      <c r="F73" s="21">
        <v>0.7</v>
      </c>
      <c r="G73" s="15"/>
      <c r="H73" s="22" t="str">
        <f>IF(G73&lt;&gt;"",ROUND(G73*(1+H3),2),"")</f>
        <v/>
      </c>
      <c r="I73" s="22">
        <f t="shared" si="4"/>
        <v>0</v>
      </c>
      <c r="J73" s="22" t="str">
        <f t="shared" si="5"/>
        <v/>
      </c>
    </row>
    <row r="74" spans="1:10" s="4" customFormat="1" ht="15.75" x14ac:dyDescent="0.25">
      <c r="A74" s="14">
        <f t="shared" si="6"/>
        <v>68</v>
      </c>
      <c r="B74" s="19" t="s">
        <v>16</v>
      </c>
      <c r="C74" s="27" t="s">
        <v>135</v>
      </c>
      <c r="D74" s="21" t="s">
        <v>142</v>
      </c>
      <c r="E74" s="25" t="s">
        <v>5</v>
      </c>
      <c r="F74" s="21">
        <v>0.7</v>
      </c>
      <c r="G74" s="15"/>
      <c r="H74" s="22" t="str">
        <f>IF(G74&lt;&gt;"",ROUND(G74*(1+H3),2),"")</f>
        <v/>
      </c>
      <c r="I74" s="22">
        <f t="shared" si="4"/>
        <v>0</v>
      </c>
      <c r="J74" s="22" t="str">
        <f t="shared" si="5"/>
        <v/>
      </c>
    </row>
    <row r="75" spans="1:10" s="4" customFormat="1" ht="15.75" x14ac:dyDescent="0.25">
      <c r="A75" s="14">
        <f t="shared" si="6"/>
        <v>69</v>
      </c>
      <c r="B75" s="19" t="s">
        <v>17</v>
      </c>
      <c r="C75" s="27" t="s">
        <v>143</v>
      </c>
      <c r="D75" s="21" t="s">
        <v>144</v>
      </c>
      <c r="E75" s="25" t="s">
        <v>5</v>
      </c>
      <c r="F75" s="21">
        <v>0.7</v>
      </c>
      <c r="G75" s="15"/>
      <c r="H75" s="22" t="str">
        <f>IF(G75&lt;&gt;"",ROUND(G75*(1+H3),2),"")</f>
        <v/>
      </c>
      <c r="I75" s="22">
        <f t="shared" si="4"/>
        <v>0</v>
      </c>
      <c r="J75" s="22" t="str">
        <f t="shared" si="5"/>
        <v/>
      </c>
    </row>
    <row r="76" spans="1:10" s="4" customFormat="1" ht="15.75" x14ac:dyDescent="0.25">
      <c r="A76" s="14">
        <f t="shared" si="6"/>
        <v>70</v>
      </c>
      <c r="B76" s="19" t="s">
        <v>17</v>
      </c>
      <c r="C76" s="27" t="s">
        <v>143</v>
      </c>
      <c r="D76" s="21" t="s">
        <v>145</v>
      </c>
      <c r="E76" s="25" t="s">
        <v>5</v>
      </c>
      <c r="F76" s="21">
        <v>0.7</v>
      </c>
      <c r="G76" s="15"/>
      <c r="H76" s="22" t="str">
        <f>IF(G76&lt;&gt;"",ROUND(G76*(1+H3),2),"")</f>
        <v/>
      </c>
      <c r="I76" s="22">
        <f t="shared" si="4"/>
        <v>0</v>
      </c>
      <c r="J76" s="22" t="str">
        <f t="shared" si="5"/>
        <v/>
      </c>
    </row>
    <row r="77" spans="1:10" s="4" customFormat="1" ht="15.75" x14ac:dyDescent="0.25">
      <c r="A77" s="14">
        <f t="shared" si="6"/>
        <v>71</v>
      </c>
      <c r="B77" s="19" t="s">
        <v>140</v>
      </c>
      <c r="C77" s="27" t="s">
        <v>90</v>
      </c>
      <c r="D77" s="21" t="s">
        <v>146</v>
      </c>
      <c r="E77" s="25" t="s">
        <v>5</v>
      </c>
      <c r="F77" s="21">
        <v>0.7</v>
      </c>
      <c r="G77" s="15"/>
      <c r="H77" s="22" t="str">
        <f>IF(G77&lt;&gt;"",ROUND(G77*(1+H3),2),"")</f>
        <v/>
      </c>
      <c r="I77" s="22">
        <f t="shared" si="4"/>
        <v>0</v>
      </c>
      <c r="J77" s="22" t="str">
        <f t="shared" si="5"/>
        <v/>
      </c>
    </row>
    <row r="78" spans="1:10" s="4" customFormat="1" x14ac:dyDescent="0.25">
      <c r="A78" s="26" t="s">
        <v>13</v>
      </c>
      <c r="B78" s="26"/>
      <c r="C78" s="26"/>
      <c r="D78" s="26"/>
      <c r="E78" s="26"/>
      <c r="F78" s="26"/>
      <c r="G78" s="26"/>
      <c r="H78" s="26"/>
      <c r="I78" s="26"/>
      <c r="J78" s="18">
        <f>SUM(I7:I77)</f>
        <v>0</v>
      </c>
    </row>
    <row r="79" spans="1:10" s="4" customFormat="1" x14ac:dyDescent="0.25">
      <c r="A79" s="26" t="s">
        <v>14</v>
      </c>
      <c r="B79" s="26"/>
      <c r="C79" s="26"/>
      <c r="D79" s="26"/>
      <c r="E79" s="26"/>
      <c r="F79" s="26"/>
      <c r="G79" s="26"/>
      <c r="H79" s="26"/>
      <c r="I79" s="26"/>
      <c r="J79" s="18">
        <f>SUM(J7:J77)</f>
        <v>0</v>
      </c>
    </row>
    <row r="80" spans="1:10" s="4" customFormat="1" x14ac:dyDescent="0.25">
      <c r="E80" s="6"/>
      <c r="F80" s="4" t="s">
        <v>6</v>
      </c>
      <c r="G80" s="7"/>
      <c r="I80" s="4" t="str">
        <f t="shared" ref="I80:J80" si="7">IF(G80&lt;&gt;"",E80*G80,"")</f>
        <v/>
      </c>
      <c r="J80" s="4" t="str">
        <f t="shared" si="7"/>
        <v/>
      </c>
    </row>
    <row r="81" spans="1:10" s="4" customFormat="1" x14ac:dyDescent="0.25">
      <c r="A81" s="16"/>
      <c r="B81" s="16"/>
      <c r="C81" s="16"/>
      <c r="D81" s="16"/>
      <c r="E81" s="16"/>
      <c r="F81" s="16"/>
      <c r="G81" s="16"/>
      <c r="H81" s="16"/>
      <c r="I81" s="17"/>
      <c r="J81" s="17"/>
    </row>
  </sheetData>
  <sheetProtection selectLockedCells="1"/>
  <mergeCells count="3">
    <mergeCell ref="A1:L1"/>
    <mergeCell ref="A78:I78"/>
    <mergeCell ref="A79:I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Prakapaitė</dc:creator>
  <cp:lastModifiedBy>Laima Malcienė</cp:lastModifiedBy>
  <dcterms:created xsi:type="dcterms:W3CDTF">2015-06-05T18:19:34Z</dcterms:created>
  <dcterms:modified xsi:type="dcterms:W3CDTF">2026-02-04T07:36:31Z</dcterms:modified>
</cp:coreProperties>
</file>