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976 Filtrai atsiurbimo sistemoms\CVP IS\"/>
    </mc:Choice>
  </mc:AlternateContent>
  <xr:revisionPtr revIDLastSave="0" documentId="13_ncr:1_{4D7DCB22-A2E4-40D4-B142-1E98942B300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7" i="1" l="1"/>
  <c r="G96" i="1"/>
  <c r="F96" i="1"/>
  <c r="F97" i="1" s="1"/>
  <c r="F98" i="1" s="1"/>
  <c r="F88" i="1"/>
  <c r="G78" i="1"/>
  <c r="G77" i="1"/>
  <c r="F77" i="1"/>
  <c r="F78" i="1" s="1"/>
  <c r="F79" i="1" s="1"/>
  <c r="F71" i="1"/>
  <c r="G61" i="1"/>
  <c r="G60" i="1"/>
  <c r="F60" i="1"/>
  <c r="F61" i="1" s="1"/>
  <c r="F62" i="1" s="1"/>
  <c r="F54" i="1"/>
  <c r="G44" i="1"/>
  <c r="G43" i="1"/>
  <c r="F43" i="1"/>
  <c r="F44" i="1" s="1"/>
  <c r="F45" i="1" s="1"/>
  <c r="F37" i="1"/>
</calcChain>
</file>

<file path=xl/sharedStrings.xml><?xml version="1.0" encoding="utf-8"?>
<sst xmlns="http://schemas.openxmlformats.org/spreadsheetml/2006/main" count="178" uniqueCount="119">
  <si>
    <t>PIRKIMO SĄLYGŲ PRIEDAS "PASIŪLYMO FORMA"</t>
  </si>
  <si>
    <t>VIENKARTINĖS MEDICINOS PRIEMONĖS.  FILTRAI ATSIURBIMO SISTEMOMS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</si>
  <si>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</si>
  <si>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</si>
  <si>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</si>
  <si>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</si>
  <si>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</si>
  <si>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</si>
  <si>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</si>
  <si>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</si>
  <si>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</si>
  <si>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</si>
  <si>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</si>
  <si>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</si>
  <si>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</si>
  <si>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</si>
  <si>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</si>
  <si>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</si>
  <si>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</si>
  <si>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</si>
  <si>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</si>
  <si>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</si>
  <si>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</si>
  <si>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</si>
  <si>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</si>
  <si>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</si>
  <si>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ANTIBAKTERINIS FILTRAS MAŽESNĖS GALIOS ATSIURBĖJAMS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</si>
  <si>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</si>
  <si>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</si>
  <si>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</si>
  <si>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</si>
  <si>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</si>
  <si>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</si>
  <si>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</si>
  <si>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</si>
  <si>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</si>
  <si>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nurodytas siūlomas parametras (pavadinimas ir puslapio Nr.)</t>
  </si>
  <si>
    <t>1.</t>
  </si>
  <si>
    <t>Antibakterinis filtras mažesnės galios atsiurbėjams</t>
  </si>
  <si>
    <t>1.1.</t>
  </si>
  <si>
    <t>vnt</t>
  </si>
  <si>
    <t>1.1.1.</t>
  </si>
  <si>
    <t>Sujungimas iš abiejų pusių 8 mm diametro: būtina</t>
  </si>
  <si>
    <t>1.1.2.</t>
  </si>
  <si>
    <t>Filtro diametras 64,5 mm ±0,5 mm</t>
  </si>
  <si>
    <t>1.1.3.</t>
  </si>
  <si>
    <t>Suderinami su ligoninėje turimais atsiurbėjų modeliais, tokiais kaip ASKIR, CA-MI; SUPER TOBI, Gima; VEGA, Gima; ASPIMED 2,5 Moretti Spa; Dominant Flex, Medela (galima patirkinti paprašius pavyzdžių).</t>
  </si>
  <si>
    <t>1.1.4.</t>
  </si>
  <si>
    <t>Apsaugo nuo bakterijų ir virusų</t>
  </si>
  <si>
    <t>1.1.5.</t>
  </si>
  <si>
    <t>Filtravimo efektyvumas &gt;99,99%.</t>
  </si>
  <si>
    <t>Suma be PVM</t>
  </si>
  <si>
    <t>Taikomas PVM dydis (%)</t>
  </si>
  <si>
    <t>PVM suma</t>
  </si>
  <si>
    <t>Suma su PVM</t>
  </si>
  <si>
    <t>2. DALIS</t>
  </si>
  <si>
    <t>ANTIBAKTERINIS FILTRAS CHIRURGINIAMS ATSIURBĖJAMS</t>
  </si>
  <si>
    <t>2.</t>
  </si>
  <si>
    <t>Antibakterinis filtras chirurginiams atsiurbėjams</t>
  </si>
  <si>
    <t>2.1.</t>
  </si>
  <si>
    <t>Vnt</t>
  </si>
  <si>
    <t>2.1.1.</t>
  </si>
  <si>
    <t>Sujungimas iš abiejų pusių 11 mm diametro: būtina</t>
  </si>
  <si>
    <t>2.1.2.</t>
  </si>
  <si>
    <t>Filtro diametras 90,5 mm ±0,5 mm</t>
  </si>
  <si>
    <t>2.1.3.</t>
  </si>
  <si>
    <t>Suderinami su ligoninėje turimais atsiurbėjų modeliais, tokiais kaip Hospivac 350, CA-MI; Hospivac 400, CA-MI; Aspeed profesional, Gima; Hospi Plus, Gima; Aspimed 3.3 Moretti Spa; Vacuson 60, Nouvag  (galima patirkinti paprašius pavyzdžių).</t>
  </si>
  <si>
    <t>2.1.4.</t>
  </si>
  <si>
    <t>2.1.5.</t>
  </si>
  <si>
    <t>3. DALIS</t>
  </si>
  <si>
    <t>ANTIBAKTERINIS FILTRAS ATSIURBĖJAMS</t>
  </si>
  <si>
    <t>3.</t>
  </si>
  <si>
    <t>Antibakterinis filtras atsiurbėjams</t>
  </si>
  <si>
    <t>3.1.</t>
  </si>
  <si>
    <t>3.1.1.</t>
  </si>
  <si>
    <t>3.1.2.</t>
  </si>
  <si>
    <t>3.1.3.</t>
  </si>
  <si>
    <t>Suderinami su ligoninėje turimais atsiurbėjų modeliais, tokiais kaip ASKIR 36, CA-MI; VICTORIA Versa, CHEIRON; Victoria Portable, CHEIRON; F60, Fazzini Srl.; TOBI HOSPITAL Gima; Mevacs M46, Medist; Mevacs M38, Medist (galima patirkinti paprašius pavyzdžių).</t>
  </si>
  <si>
    <t>3.1.4.</t>
  </si>
  <si>
    <t>3.1.5.</t>
  </si>
  <si>
    <t>4. DALIS</t>
  </si>
  <si>
    <t>ANTIBAKTERINIS FILTRAS, SKIRTAS VAKUUMO REGULIATORIAMS RVTM2 IR RVTM3 BEI CENTRALIZUOTOMS VAKUUMO SISTEMOMS.</t>
  </si>
  <si>
    <t>4.</t>
  </si>
  <si>
    <t>Antibakterinis filtras, skirtas vakuumo reguliatoriams RVTM2 ir RVTM3 bei centralizuotoms vakuumo sistemoms.</t>
  </si>
  <si>
    <t>4.1.</t>
  </si>
  <si>
    <t>4.1.1.</t>
  </si>
  <si>
    <t xml:space="preserve">Skirtas vakuumo reguliatorių RVTM2 ir RVTM3 bei centralizuotos vakuumo sistemos apsaugai nuo bakterijų, gleivių ir skysčių patekimo. </t>
  </si>
  <si>
    <t>4.1.2.</t>
  </si>
  <si>
    <t>Filtras jungiamas prie vakuumo reguliatorių tiesiai, be papildomų konstrukcinių elementų.</t>
  </si>
  <si>
    <t>4.1.3.</t>
  </si>
  <si>
    <t xml:space="preserve">Nesterilus, vienkartinis. </t>
  </si>
  <si>
    <t>4.1.4.</t>
  </si>
  <si>
    <t xml:space="preserve">Filtro diametras 50+/-10mm. </t>
  </si>
  <si>
    <t>4.1.5.</t>
  </si>
  <si>
    <t>4.1.6.</t>
  </si>
  <si>
    <t xml:space="preserve">Filtruojamų dalelių diametras ne blogiau kaip iki 0,3μm. </t>
  </si>
  <si>
    <t>4.1.7.</t>
  </si>
  <si>
    <t>Filtromembranos medžiaga iš borosilikato pluošto arba analogiškos medžiagos. Pateikti taipatvirtinančius dokumentus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</si>
  <si>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</si>
  <si>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</si>
  <si>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</si>
  <si>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</si>
  <si>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</si>
  <si>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</si>
  <si>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</si>
  <si>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</si>
  <si>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</si>
  <si>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</si>
  <si>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</si>
  <si>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</si>
  <si>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</si>
  <si>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</si>
  <si>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</si>
  <si>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</si>
  <si>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</si>
  <si>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</si>
  <si>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</si>
  <si>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</si>
  <si>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4976 2026-02-10 13:48:46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</si>
</sst>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xf numFmtId="0" fontId="1" fillId="2" borderId="0" xfId="0" applyFont="1" applyFill="1" applyAlignment="1"/>
    <xf numFmtId="0" fontId="1" fillId="4" borderId="0" xfId="0" applyFont="1" applyFill="1" applyAlignment="1">
      <alignment horizontal="left"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9"/>
  <sheetViews>
    <sheetView tabSelected="1" workbookViewId="0">
      <selection activeCell="G12" sqref="G12"/>
    </sheetView>
  </sheetViews>
  <sheetFormatPr defaultColWidth="10.875" defaultRowHeight="15" x14ac:dyDescent="0.25"/>
  <cols>
    <col min="1" max="1" width="9.125" style="1" customWidth="1"/>
    <col min="2" max="2" width="40.375" style="1" customWidth="1"/>
    <col min="3" max="3" width="12.875" style="1" customWidth="1"/>
    <col min="4" max="4" width="12.75" style="1" customWidth="1"/>
    <col min="5" max="5" width="15.75" style="1" customWidth="1"/>
    <col min="6" max="6" width="15" style="1" customWidth="1"/>
    <col min="7" max="7" width="29.75" style="1" customWidth="1"/>
    <col min="8" max="8" width="36.625" style="1" customWidth="1"/>
    <col min="9" max="9" width="32.8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3.7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56.25" customHeight="1" x14ac:dyDescent="0.25">
      <c r="A30" s="73" t="s">
        <v>23</v>
      </c>
      <c r="B30" s="73"/>
      <c r="D30" s="74"/>
    </row>
    <row r="31" spans="1:7" x14ac:dyDescent="0.25">
      <c r="A31" s="15" t="s">
        <v>24</v>
      </c>
    </row>
    <row r="32" spans="1:7" x14ac:dyDescent="0.25">
      <c r="A32" s="13" t="s">
        <v>25</v>
      </c>
      <c r="B32" s="13" t="s">
        <v>26</v>
      </c>
    </row>
    <row r="34" spans="1:9" x14ac:dyDescent="0.25">
      <c r="A34" s="13" t="s">
        <v>27</v>
      </c>
    </row>
    <row r="35" spans="1:9" s="12" customFormat="1" ht="45" x14ac:dyDescent="0.25">
      <c r="A35" s="66" t="s">
        <v>28</v>
      </c>
      <c r="B35" s="66" t="s">
        <v>29</v>
      </c>
      <c r="C35" s="66" t="s">
        <v>30</v>
      </c>
      <c r="D35" s="66" t="s">
        <v>31</v>
      </c>
      <c r="E35" s="66" t="s">
        <v>32</v>
      </c>
      <c r="F35" s="66" t="s">
        <v>33</v>
      </c>
      <c r="G35" s="66" t="s">
        <v>34</v>
      </c>
      <c r="H35" s="66" t="s">
        <v>35</v>
      </c>
      <c r="I35" s="66" t="s">
        <v>36</v>
      </c>
    </row>
    <row r="36" spans="1:9" s="12" customFormat="1" ht="30" x14ac:dyDescent="0.25">
      <c r="A36" s="66" t="s">
        <v>37</v>
      </c>
      <c r="B36" s="66" t="s">
        <v>38</v>
      </c>
      <c r="C36" s="67"/>
      <c r="D36" s="67"/>
      <c r="E36" s="67"/>
      <c r="F36" s="67"/>
      <c r="G36" s="67"/>
      <c r="H36" s="67"/>
      <c r="I36" s="67"/>
    </row>
    <row r="37" spans="1:9" s="12" customFormat="1" ht="30" x14ac:dyDescent="0.25">
      <c r="A37" s="67" t="s">
        <v>39</v>
      </c>
      <c r="B37" s="67" t="s">
        <v>38</v>
      </c>
      <c r="C37" s="67">
        <v>200</v>
      </c>
      <c r="D37" s="67" t="s">
        <v>40</v>
      </c>
      <c r="E37" s="68"/>
      <c r="F37" s="67" t="str">
        <f>IF(ISBLANK(E37),"", PRODUCT(C37,E37))</f>
        <v/>
      </c>
      <c r="G37" s="69"/>
      <c r="H37" s="67"/>
      <c r="I37" s="67"/>
    </row>
    <row r="38" spans="1:9" s="12" customFormat="1" x14ac:dyDescent="0.25">
      <c r="A38" s="67" t="s">
        <v>41</v>
      </c>
      <c r="B38" s="67" t="s">
        <v>42</v>
      </c>
      <c r="C38" s="67"/>
      <c r="D38" s="67"/>
      <c r="E38" s="67"/>
      <c r="F38" s="67"/>
      <c r="G38" s="67"/>
      <c r="H38" s="69"/>
      <c r="I38" s="69"/>
    </row>
    <row r="39" spans="1:9" s="12" customFormat="1" x14ac:dyDescent="0.25">
      <c r="A39" s="67" t="s">
        <v>43</v>
      </c>
      <c r="B39" s="67" t="s">
        <v>44</v>
      </c>
      <c r="C39" s="67"/>
      <c r="D39" s="67"/>
      <c r="E39" s="67"/>
      <c r="F39" s="67"/>
      <c r="G39" s="67"/>
      <c r="H39" s="69"/>
      <c r="I39" s="69"/>
    </row>
    <row r="40" spans="1:9" s="12" customFormat="1" ht="75" x14ac:dyDescent="0.25">
      <c r="A40" s="67" t="s">
        <v>45</v>
      </c>
      <c r="B40" s="67" t="s">
        <v>46</v>
      </c>
      <c r="C40" s="67"/>
      <c r="D40" s="67"/>
      <c r="E40" s="67"/>
      <c r="F40" s="67"/>
      <c r="G40" s="67"/>
      <c r="H40" s="69"/>
      <c r="I40" s="69"/>
    </row>
    <row r="41" spans="1:9" s="12" customFormat="1" x14ac:dyDescent="0.25">
      <c r="A41" s="67" t="s">
        <v>47</v>
      </c>
      <c r="B41" s="67" t="s">
        <v>48</v>
      </c>
      <c r="C41" s="67"/>
      <c r="D41" s="67"/>
      <c r="E41" s="67"/>
      <c r="F41" s="67"/>
      <c r="G41" s="67"/>
      <c r="H41" s="69"/>
      <c r="I41" s="69"/>
    </row>
    <row r="42" spans="1:9" s="12" customFormat="1" x14ac:dyDescent="0.25">
      <c r="A42" s="67" t="s">
        <v>49</v>
      </c>
      <c r="B42" s="67" t="s">
        <v>50</v>
      </c>
      <c r="C42" s="67"/>
      <c r="D42" s="67"/>
      <c r="E42" s="67"/>
      <c r="F42" s="67"/>
      <c r="G42" s="67"/>
      <c r="H42" s="69"/>
      <c r="I42" s="69"/>
    </row>
    <row r="43" spans="1:9" s="12" customFormat="1" x14ac:dyDescent="0.25">
      <c r="E43" s="66" t="s">
        <v>51</v>
      </c>
      <c r="F43" s="66" t="str">
        <f>IF((COUNT(C37:C42)&lt;&gt;COUNT(F37:F42)),"", ROUND(SUM(F37:F42),2))</f>
        <v/>
      </c>
      <c r="G43" s="70" t="str">
        <f>IF((COUNT(C37:C42)&lt;&gt;COUNT(F37:F42)),"Neužpildytos visų objektų kainos", "")</f>
        <v>Neužpildytos visų objektų kainos</v>
      </c>
    </row>
    <row r="44" spans="1:9" s="12" customFormat="1" ht="30" x14ac:dyDescent="0.25">
      <c r="C44" s="66" t="s">
        <v>52</v>
      </c>
      <c r="D44" s="69"/>
      <c r="E44" s="66" t="s">
        <v>53</v>
      </c>
      <c r="F44" s="66" t="str">
        <f>IF(OR(F43="",D44=""),"", ROUND(PRODUCT(D44,F43)/100,2))</f>
        <v/>
      </c>
      <c r="G44" s="70" t="str">
        <f>IF(D44="", "Nurodykite taikomą PVM dydį", "")</f>
        <v>Nurodykite taikomą PVM dydį</v>
      </c>
    </row>
    <row r="45" spans="1:9" s="12" customFormat="1" x14ac:dyDescent="0.25">
      <c r="E45" s="66" t="s">
        <v>54</v>
      </c>
      <c r="F45" s="66">
        <f>IF(ISBLANK(F44), "", ROUND(SUM(F43:F44),2))</f>
        <v>0</v>
      </c>
    </row>
    <row r="49" spans="1:9" x14ac:dyDescent="0.25">
      <c r="A49" s="13" t="s">
        <v>55</v>
      </c>
      <c r="B49" s="13" t="s">
        <v>56</v>
      </c>
    </row>
    <row r="51" spans="1:9" s="72" customFormat="1" x14ac:dyDescent="0.25">
      <c r="A51" s="71" t="s">
        <v>27</v>
      </c>
    </row>
    <row r="52" spans="1:9" s="12" customFormat="1" ht="45" x14ac:dyDescent="0.25">
      <c r="A52" s="66" t="s">
        <v>28</v>
      </c>
      <c r="B52" s="66" t="s">
        <v>29</v>
      </c>
      <c r="C52" s="66" t="s">
        <v>30</v>
      </c>
      <c r="D52" s="66" t="s">
        <v>31</v>
      </c>
      <c r="E52" s="66" t="s">
        <v>32</v>
      </c>
      <c r="F52" s="66" t="s">
        <v>33</v>
      </c>
      <c r="G52" s="66" t="s">
        <v>34</v>
      </c>
      <c r="H52" s="66" t="s">
        <v>35</v>
      </c>
      <c r="I52" s="66" t="s">
        <v>36</v>
      </c>
    </row>
    <row r="53" spans="1:9" s="12" customFormat="1" x14ac:dyDescent="0.25">
      <c r="A53" s="66" t="s">
        <v>57</v>
      </c>
      <c r="B53" s="66" t="s">
        <v>58</v>
      </c>
      <c r="C53" s="67"/>
      <c r="D53" s="67"/>
      <c r="E53" s="67"/>
      <c r="F53" s="67"/>
      <c r="G53" s="67"/>
      <c r="H53" s="67"/>
      <c r="I53" s="67"/>
    </row>
    <row r="54" spans="1:9" s="12" customFormat="1" x14ac:dyDescent="0.25">
      <c r="A54" s="67" t="s">
        <v>59</v>
      </c>
      <c r="B54" s="67" t="s">
        <v>58</v>
      </c>
      <c r="C54" s="67">
        <v>800</v>
      </c>
      <c r="D54" s="67" t="s">
        <v>60</v>
      </c>
      <c r="E54" s="68"/>
      <c r="F54" s="67" t="str">
        <f>IF(ISBLANK(E54),"", PRODUCT(C54,E54))</f>
        <v/>
      </c>
      <c r="G54" s="69"/>
      <c r="H54" s="67"/>
      <c r="I54" s="67"/>
    </row>
    <row r="55" spans="1:9" s="12" customFormat="1" ht="30" x14ac:dyDescent="0.25">
      <c r="A55" s="67" t="s">
        <v>61</v>
      </c>
      <c r="B55" s="67" t="s">
        <v>62</v>
      </c>
      <c r="C55" s="67"/>
      <c r="D55" s="67"/>
      <c r="E55" s="67"/>
      <c r="F55" s="67"/>
      <c r="G55" s="67"/>
      <c r="H55" s="69"/>
      <c r="I55" s="69"/>
    </row>
    <row r="56" spans="1:9" s="12" customFormat="1" x14ac:dyDescent="0.25">
      <c r="A56" s="67" t="s">
        <v>63</v>
      </c>
      <c r="B56" s="67" t="s">
        <v>64</v>
      </c>
      <c r="C56" s="67"/>
      <c r="D56" s="67"/>
      <c r="E56" s="67"/>
      <c r="F56" s="67"/>
      <c r="G56" s="67"/>
      <c r="H56" s="69"/>
      <c r="I56" s="69"/>
    </row>
    <row r="57" spans="1:9" s="12" customFormat="1" ht="90" x14ac:dyDescent="0.25">
      <c r="A57" s="67" t="s">
        <v>65</v>
      </c>
      <c r="B57" s="67" t="s">
        <v>66</v>
      </c>
      <c r="C57" s="67"/>
      <c r="D57" s="67"/>
      <c r="E57" s="67"/>
      <c r="F57" s="67"/>
      <c r="G57" s="67"/>
      <c r="H57" s="69"/>
      <c r="I57" s="69"/>
    </row>
    <row r="58" spans="1:9" s="12" customFormat="1" x14ac:dyDescent="0.25">
      <c r="A58" s="67" t="s">
        <v>67</v>
      </c>
      <c r="B58" s="67" t="s">
        <v>48</v>
      </c>
      <c r="C58" s="67"/>
      <c r="D58" s="67"/>
      <c r="E58" s="67"/>
      <c r="F58" s="67"/>
      <c r="G58" s="67"/>
      <c r="H58" s="69"/>
      <c r="I58" s="69"/>
    </row>
    <row r="59" spans="1:9" s="12" customFormat="1" x14ac:dyDescent="0.25">
      <c r="A59" s="67" t="s">
        <v>68</v>
      </c>
      <c r="B59" s="67" t="s">
        <v>50</v>
      </c>
      <c r="C59" s="67"/>
      <c r="D59" s="67"/>
      <c r="E59" s="67"/>
      <c r="F59" s="67"/>
      <c r="G59" s="67"/>
      <c r="H59" s="69"/>
      <c r="I59" s="69"/>
    </row>
    <row r="60" spans="1:9" s="12" customFormat="1" x14ac:dyDescent="0.25">
      <c r="E60" s="66" t="s">
        <v>51</v>
      </c>
      <c r="F60" s="66" t="str">
        <f>IF((COUNT(C54:C59)&lt;&gt;COUNT(F54:F59)),"", ROUND(SUM(F54:F59),2))</f>
        <v/>
      </c>
      <c r="G60" s="70" t="str">
        <f>IF((COUNT(C54:C59)&lt;&gt;COUNT(F54:F59)),"Neužpildytos visų objektų kainos", "")</f>
        <v>Neužpildytos visų objektų kainos</v>
      </c>
    </row>
    <row r="61" spans="1:9" s="12" customFormat="1" ht="30" x14ac:dyDescent="0.25">
      <c r="C61" s="66" t="s">
        <v>52</v>
      </c>
      <c r="D61" s="69"/>
      <c r="E61" s="66" t="s">
        <v>53</v>
      </c>
      <c r="F61" s="66" t="str">
        <f>IF(OR(F60="",D61=""),"", ROUND(PRODUCT(D61,F60)/100,2))</f>
        <v/>
      </c>
      <c r="G61" s="70" t="str">
        <f>IF(D61="", "Nurodykite taikomą PVM dydį", "")</f>
        <v>Nurodykite taikomą PVM dydį</v>
      </c>
    </row>
    <row r="62" spans="1:9" s="12" customFormat="1" x14ac:dyDescent="0.25">
      <c r="E62" s="66" t="s">
        <v>54</v>
      </c>
      <c r="F62" s="66">
        <f>IF(ISBLANK(F61), "", ROUND(SUM(F60:F61),2))</f>
        <v>0</v>
      </c>
    </row>
    <row r="66" spans="1:9" x14ac:dyDescent="0.25">
      <c r="A66" s="13" t="s">
        <v>69</v>
      </c>
      <c r="B66" s="13" t="s">
        <v>70</v>
      </c>
    </row>
    <row r="68" spans="1:9" x14ac:dyDescent="0.25">
      <c r="A68" s="13" t="s">
        <v>27</v>
      </c>
    </row>
    <row r="69" spans="1:9" s="12" customFormat="1" ht="45" x14ac:dyDescent="0.25">
      <c r="A69" s="66" t="s">
        <v>28</v>
      </c>
      <c r="B69" s="66" t="s">
        <v>29</v>
      </c>
      <c r="C69" s="66" t="s">
        <v>30</v>
      </c>
      <c r="D69" s="66" t="s">
        <v>31</v>
      </c>
      <c r="E69" s="66" t="s">
        <v>32</v>
      </c>
      <c r="F69" s="66" t="s">
        <v>33</v>
      </c>
      <c r="G69" s="66" t="s">
        <v>34</v>
      </c>
      <c r="H69" s="66" t="s">
        <v>35</v>
      </c>
      <c r="I69" s="66" t="s">
        <v>36</v>
      </c>
    </row>
    <row r="70" spans="1:9" s="12" customFormat="1" x14ac:dyDescent="0.25">
      <c r="A70" s="66" t="s">
        <v>71</v>
      </c>
      <c r="B70" s="66" t="s">
        <v>72</v>
      </c>
      <c r="C70" s="67"/>
      <c r="D70" s="67"/>
      <c r="E70" s="67"/>
      <c r="F70" s="67"/>
      <c r="G70" s="67"/>
      <c r="H70" s="67"/>
      <c r="I70" s="67"/>
    </row>
    <row r="71" spans="1:9" s="12" customFormat="1" x14ac:dyDescent="0.25">
      <c r="A71" s="67" t="s">
        <v>73</v>
      </c>
      <c r="B71" s="67" t="s">
        <v>72</v>
      </c>
      <c r="C71" s="67">
        <v>1350</v>
      </c>
      <c r="D71" s="67" t="s">
        <v>60</v>
      </c>
      <c r="E71" s="68"/>
      <c r="F71" s="67" t="str">
        <f>IF(ISBLANK(E71),"", PRODUCT(C71,E71))</f>
        <v/>
      </c>
      <c r="G71" s="69"/>
      <c r="H71" s="67"/>
      <c r="I71" s="67"/>
    </row>
    <row r="72" spans="1:9" s="12" customFormat="1" ht="30" x14ac:dyDescent="0.25">
      <c r="A72" s="67" t="s">
        <v>74</v>
      </c>
      <c r="B72" s="67" t="s">
        <v>62</v>
      </c>
      <c r="C72" s="67"/>
      <c r="D72" s="67"/>
      <c r="E72" s="67"/>
      <c r="F72" s="67"/>
      <c r="G72" s="67"/>
      <c r="H72" s="69"/>
      <c r="I72" s="69"/>
    </row>
    <row r="73" spans="1:9" s="12" customFormat="1" x14ac:dyDescent="0.25">
      <c r="A73" s="67" t="s">
        <v>75</v>
      </c>
      <c r="B73" s="67" t="s">
        <v>44</v>
      </c>
      <c r="C73" s="67"/>
      <c r="D73" s="67"/>
      <c r="E73" s="67"/>
      <c r="F73" s="67"/>
      <c r="G73" s="67"/>
      <c r="H73" s="69"/>
      <c r="I73" s="69"/>
    </row>
    <row r="74" spans="1:9" s="12" customFormat="1" ht="90" x14ac:dyDescent="0.25">
      <c r="A74" s="67" t="s">
        <v>76</v>
      </c>
      <c r="B74" s="67" t="s">
        <v>77</v>
      </c>
      <c r="C74" s="67"/>
      <c r="D74" s="67"/>
      <c r="E74" s="67"/>
      <c r="F74" s="67"/>
      <c r="G74" s="67"/>
      <c r="H74" s="69"/>
      <c r="I74" s="69"/>
    </row>
    <row r="75" spans="1:9" s="12" customFormat="1" x14ac:dyDescent="0.25">
      <c r="A75" s="67" t="s">
        <v>78</v>
      </c>
      <c r="B75" s="67" t="s">
        <v>48</v>
      </c>
      <c r="C75" s="67"/>
      <c r="D75" s="67"/>
      <c r="E75" s="67"/>
      <c r="F75" s="67"/>
      <c r="G75" s="67"/>
      <c r="H75" s="69"/>
      <c r="I75" s="69"/>
    </row>
    <row r="76" spans="1:9" s="12" customFormat="1" x14ac:dyDescent="0.25">
      <c r="A76" s="67" t="s">
        <v>79</v>
      </c>
      <c r="B76" s="67" t="s">
        <v>50</v>
      </c>
      <c r="C76" s="67"/>
      <c r="D76" s="67"/>
      <c r="E76" s="67"/>
      <c r="F76" s="67"/>
      <c r="G76" s="67"/>
      <c r="H76" s="69"/>
      <c r="I76" s="69"/>
    </row>
    <row r="77" spans="1:9" s="12" customFormat="1" x14ac:dyDescent="0.25">
      <c r="E77" s="66" t="s">
        <v>51</v>
      </c>
      <c r="F77" s="66" t="str">
        <f>IF((COUNT(C71:C76)&lt;&gt;COUNT(F71:F76)),"", ROUND(SUM(F71:F76),2))</f>
        <v/>
      </c>
      <c r="G77" s="70" t="str">
        <f>IF((COUNT(C71:C76)&lt;&gt;COUNT(F71:F76)),"Neužpildytos visų objektų kainos", "")</f>
        <v>Neužpildytos visų objektų kainos</v>
      </c>
    </row>
    <row r="78" spans="1:9" s="12" customFormat="1" ht="30" x14ac:dyDescent="0.25">
      <c r="C78" s="66" t="s">
        <v>52</v>
      </c>
      <c r="D78" s="69"/>
      <c r="E78" s="66" t="s">
        <v>53</v>
      </c>
      <c r="F78" s="66" t="str">
        <f>IF(OR(F77="",D78=""),"", ROUND(PRODUCT(D78,F77)/100,2))</f>
        <v/>
      </c>
      <c r="G78" s="70" t="str">
        <f>IF(D78="", "Nurodykite taikomą PVM dydį", "")</f>
        <v>Nurodykite taikomą PVM dydį</v>
      </c>
    </row>
    <row r="79" spans="1:9" s="12" customFormat="1" x14ac:dyDescent="0.25">
      <c r="E79" s="66" t="s">
        <v>54</v>
      </c>
      <c r="F79" s="66">
        <f>IF(ISBLANK(F78), "", ROUND(SUM(F77:F78),2))</f>
        <v>0</v>
      </c>
    </row>
    <row r="83" spans="1:9" x14ac:dyDescent="0.25">
      <c r="A83" s="13" t="s">
        <v>80</v>
      </c>
      <c r="B83" s="13" t="s">
        <v>81</v>
      </c>
    </row>
    <row r="85" spans="1:9" x14ac:dyDescent="0.25">
      <c r="A85" s="13" t="s">
        <v>27</v>
      </c>
    </row>
    <row r="86" spans="1:9" s="12" customFormat="1" ht="45" x14ac:dyDescent="0.25">
      <c r="A86" s="66" t="s">
        <v>28</v>
      </c>
      <c r="B86" s="66" t="s">
        <v>29</v>
      </c>
      <c r="C86" s="66" t="s">
        <v>30</v>
      </c>
      <c r="D86" s="66" t="s">
        <v>31</v>
      </c>
      <c r="E86" s="66" t="s">
        <v>32</v>
      </c>
      <c r="F86" s="66" t="s">
        <v>33</v>
      </c>
      <c r="G86" s="66" t="s">
        <v>34</v>
      </c>
      <c r="H86" s="66" t="s">
        <v>35</v>
      </c>
      <c r="I86" s="66" t="s">
        <v>36</v>
      </c>
    </row>
    <row r="87" spans="1:9" s="12" customFormat="1" ht="45" x14ac:dyDescent="0.25">
      <c r="A87" s="66" t="s">
        <v>82</v>
      </c>
      <c r="B87" s="66" t="s">
        <v>83</v>
      </c>
      <c r="C87" s="67"/>
      <c r="D87" s="67"/>
      <c r="E87" s="67"/>
      <c r="F87" s="67"/>
      <c r="G87" s="67"/>
      <c r="H87" s="67"/>
      <c r="I87" s="67"/>
    </row>
    <row r="88" spans="1:9" s="12" customFormat="1" ht="45" x14ac:dyDescent="0.25">
      <c r="A88" s="67" t="s">
        <v>84</v>
      </c>
      <c r="B88" s="67" t="s">
        <v>83</v>
      </c>
      <c r="C88" s="67">
        <v>3000</v>
      </c>
      <c r="D88" s="67" t="s">
        <v>40</v>
      </c>
      <c r="E88" s="68"/>
      <c r="F88" s="67" t="str">
        <f>IF(ISBLANK(E88),"", PRODUCT(C88,E88))</f>
        <v/>
      </c>
      <c r="G88" s="69"/>
      <c r="H88" s="67"/>
      <c r="I88" s="67"/>
    </row>
    <row r="89" spans="1:9" s="12" customFormat="1" ht="45" x14ac:dyDescent="0.25">
      <c r="A89" s="67" t="s">
        <v>85</v>
      </c>
      <c r="B89" s="67" t="s">
        <v>86</v>
      </c>
      <c r="C89" s="67"/>
      <c r="D89" s="67"/>
      <c r="E89" s="67"/>
      <c r="F89" s="67"/>
      <c r="G89" s="67"/>
      <c r="H89" s="69"/>
      <c r="I89" s="69"/>
    </row>
    <row r="90" spans="1:9" s="12" customFormat="1" ht="30" x14ac:dyDescent="0.25">
      <c r="A90" s="67" t="s">
        <v>87</v>
      </c>
      <c r="B90" s="67" t="s">
        <v>88</v>
      </c>
      <c r="C90" s="67"/>
      <c r="D90" s="67"/>
      <c r="E90" s="67"/>
      <c r="F90" s="67"/>
      <c r="G90" s="67"/>
      <c r="H90" s="69"/>
      <c r="I90" s="69"/>
    </row>
    <row r="91" spans="1:9" s="12" customFormat="1" x14ac:dyDescent="0.25">
      <c r="A91" s="67" t="s">
        <v>89</v>
      </c>
      <c r="B91" s="67" t="s">
        <v>90</v>
      </c>
      <c r="C91" s="67"/>
      <c r="D91" s="67"/>
      <c r="E91" s="67"/>
      <c r="F91" s="67"/>
      <c r="G91" s="67"/>
      <c r="H91" s="69"/>
      <c r="I91" s="69"/>
    </row>
    <row r="92" spans="1:9" s="12" customFormat="1" x14ac:dyDescent="0.25">
      <c r="A92" s="67" t="s">
        <v>91</v>
      </c>
      <c r="B92" s="67" t="s">
        <v>92</v>
      </c>
      <c r="C92" s="67"/>
      <c r="D92" s="67"/>
      <c r="E92" s="67"/>
      <c r="F92" s="67"/>
      <c r="G92" s="67"/>
      <c r="H92" s="69"/>
      <c r="I92" s="69"/>
    </row>
    <row r="93" spans="1:9" s="12" customFormat="1" x14ac:dyDescent="0.25">
      <c r="A93" s="67" t="s">
        <v>93</v>
      </c>
      <c r="B93" s="67" t="s">
        <v>50</v>
      </c>
      <c r="C93" s="67"/>
      <c r="D93" s="67"/>
      <c r="E93" s="67"/>
      <c r="F93" s="67"/>
      <c r="G93" s="67"/>
      <c r="H93" s="69"/>
      <c r="I93" s="69"/>
    </row>
    <row r="94" spans="1:9" s="12" customFormat="1" ht="30" x14ac:dyDescent="0.25">
      <c r="A94" s="67" t="s">
        <v>94</v>
      </c>
      <c r="B94" s="67" t="s">
        <v>95</v>
      </c>
      <c r="C94" s="67"/>
      <c r="D94" s="67"/>
      <c r="E94" s="67"/>
      <c r="F94" s="67"/>
      <c r="G94" s="67"/>
      <c r="H94" s="69"/>
      <c r="I94" s="69"/>
    </row>
    <row r="95" spans="1:9" s="12" customFormat="1" ht="45" x14ac:dyDescent="0.25">
      <c r="A95" s="67" t="s">
        <v>96</v>
      </c>
      <c r="B95" s="67" t="s">
        <v>97</v>
      </c>
      <c r="C95" s="67"/>
      <c r="D95" s="67"/>
      <c r="E95" s="67"/>
      <c r="F95" s="67"/>
      <c r="G95" s="67"/>
      <c r="H95" s="69"/>
      <c r="I95" s="69"/>
    </row>
    <row r="96" spans="1:9" s="12" customFormat="1" x14ac:dyDescent="0.25">
      <c r="E96" s="66" t="s">
        <v>51</v>
      </c>
      <c r="F96" s="66" t="str">
        <f>IF((COUNT(C88:C95)&lt;&gt;COUNT(F88:F95)),"", ROUND(SUM(F88:F95),2))</f>
        <v/>
      </c>
      <c r="G96" s="70" t="str">
        <f>IF((COUNT(C88:C95)&lt;&gt;COUNT(F88:F95)),"Neužpildytos visų objektų kainos", "")</f>
        <v>Neužpildytos visų objektų kainos</v>
      </c>
    </row>
    <row r="97" spans="3:7" s="12" customFormat="1" ht="30" x14ac:dyDescent="0.25">
      <c r="C97" s="66" t="s">
        <v>52</v>
      </c>
      <c r="D97" s="69"/>
      <c r="E97" s="66" t="s">
        <v>53</v>
      </c>
      <c r="F97" s="66" t="str">
        <f>IF(OR(F96="",D97=""),"", ROUND(PRODUCT(D97,F96)/100,2))</f>
        <v/>
      </c>
      <c r="G97" s="70" t="str">
        <f>IF(D97="", "Nurodykite taikomą PVM dydį", "")</f>
        <v>Nurodykite taikomą PVM dydį</v>
      </c>
    </row>
    <row r="98" spans="3:7" s="12" customFormat="1" x14ac:dyDescent="0.25">
      <c r="E98" s="66" t="s">
        <v>54</v>
      </c>
      <c r="F98" s="66">
        <f>IF(ISBLANK(F97), "", ROUND(SUM(F96:F97),2))</f>
        <v>0</v>
      </c>
    </row>
    <row r="99" spans="3:7" s="12" customFormat="1" x14ac:dyDescent="0.25"/>
  </sheetData>
  <sheetProtection algorithmName="SHA-512" hashValue="A/ovFCPSrqpriYXSUY89FDPvALSLSISl0q5hwfkfwMIE+SfBUxEwoK3qAMsEbGdQ7m9NZRXH0D58GI+T2L3+tg==" saltValue="mfkmYxgv/G+5XW3aj/6eS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98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99</v>
      </c>
      <c r="B5" s="40"/>
      <c r="C5" s="38" t="s">
        <v>100</v>
      </c>
      <c r="D5" s="39"/>
      <c r="E5" s="40"/>
      <c r="F5" s="38" t="s">
        <v>101</v>
      </c>
      <c r="G5" s="39"/>
      <c r="H5" s="40"/>
      <c r="I5" s="38" t="s">
        <v>102</v>
      </c>
      <c r="J5" s="40"/>
      <c r="K5" s="9" t="s">
        <v>103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104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100</v>
      </c>
      <c r="D19" s="39"/>
      <c r="E19" s="40"/>
      <c r="F19" s="38" t="s">
        <v>105</v>
      </c>
      <c r="G19" s="39"/>
      <c r="H19" s="40"/>
      <c r="I19" s="59" t="s">
        <v>102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106</v>
      </c>
      <c r="B33" s="26"/>
      <c r="C33" s="26"/>
      <c r="D33" s="26"/>
      <c r="E33" s="26"/>
      <c r="F33" s="26"/>
      <c r="G33" s="26"/>
      <c r="H33" s="26"/>
      <c r="I33" s="26"/>
      <c r="J33" s="26"/>
    </row>
    <row r="34" spans="1:10" ht="15.95" customHeight="1" thickBot="1" x14ac:dyDescent="0.3"/>
    <row r="35" spans="1:10" ht="15.95" customHeight="1" x14ac:dyDescent="0.25">
      <c r="A35" s="8" t="s">
        <v>28</v>
      </c>
      <c r="B35" s="55" t="s">
        <v>107</v>
      </c>
      <c r="C35" s="39"/>
      <c r="D35" s="39"/>
      <c r="E35" s="39"/>
      <c r="F35" s="39"/>
      <c r="G35" s="40"/>
      <c r="H35" s="56" t="s">
        <v>108</v>
      </c>
      <c r="I35" s="39"/>
      <c r="J35" s="57"/>
    </row>
    <row r="36" spans="1:10" ht="48" customHeight="1" x14ac:dyDescent="0.25">
      <c r="A36" s="18" t="s">
        <v>109</v>
      </c>
      <c r="B36" s="47" t="s">
        <v>110</v>
      </c>
      <c r="C36" s="42"/>
      <c r="D36" s="42"/>
      <c r="E36" s="42"/>
      <c r="F36" s="42"/>
      <c r="G36" s="25"/>
      <c r="H36" s="50"/>
      <c r="I36" s="42"/>
      <c r="J36" s="44"/>
    </row>
    <row r="37" spans="1:10" ht="48" customHeight="1" x14ac:dyDescent="0.25">
      <c r="A37" s="18" t="s">
        <v>111</v>
      </c>
      <c r="B37" s="47" t="s">
        <v>112</v>
      </c>
      <c r="C37" s="42"/>
      <c r="D37" s="42"/>
      <c r="E37" s="42"/>
      <c r="F37" s="42"/>
      <c r="G37" s="25"/>
      <c r="H37" s="50"/>
      <c r="I37" s="42"/>
      <c r="J37" s="44"/>
    </row>
    <row r="38" spans="1:10" ht="48" customHeight="1" x14ac:dyDescent="0.25">
      <c r="A38" s="18" t="s">
        <v>113</v>
      </c>
      <c r="B38" s="47" t="s">
        <v>114</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115</v>
      </c>
      <c r="B48" s="26"/>
      <c r="C48" s="26"/>
      <c r="D48" s="26"/>
      <c r="E48" s="26"/>
      <c r="F48" s="26"/>
      <c r="G48" s="26"/>
      <c r="H48" s="26"/>
      <c r="I48" s="26"/>
      <c r="J48" s="26"/>
    </row>
    <row r="51" spans="1:10" x14ac:dyDescent="0.25">
      <c r="A51" s="46" t="s">
        <v>116</v>
      </c>
      <c r="B51" s="26"/>
      <c r="C51" s="26"/>
      <c r="D51" s="26"/>
      <c r="E51" s="52"/>
      <c r="F51" s="26"/>
      <c r="G51" s="26"/>
      <c r="H51" s="26"/>
      <c r="I51" s="26"/>
      <c r="J51" s="26"/>
    </row>
    <row r="53" spans="1:10" x14ac:dyDescent="0.25">
      <c r="A53" s="46" t="s">
        <v>117</v>
      </c>
      <c r="B53" s="26"/>
      <c r="C53" s="26"/>
      <c r="D53" s="26"/>
      <c r="E53" s="52"/>
      <c r="F53" s="26"/>
      <c r="G53" s="26"/>
      <c r="H53" s="26"/>
      <c r="I53" s="26"/>
      <c r="J53" s="26"/>
    </row>
    <row r="100" spans="1:1" ht="15.75" x14ac:dyDescent="0.25">
      <c r="A100" t="s">
        <v>118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2026-02-10T12:18:16Z</cp:lastPrinted>
  <dcterms:created xsi:type="dcterms:W3CDTF">2023-04-04T12:16:45Z</dcterms:created>
  <dcterms:modified xsi:type="dcterms:W3CDTF">2026-02-10T12:18:30Z</dcterms:modified>
</cp:coreProperties>
</file>