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_7 dalys_IČ_4695\"/>
    </mc:Choice>
  </mc:AlternateContent>
  <xr:revisionPtr revIDLastSave="0" documentId="13_ncr:1_{3E7818B1-9ED9-4A20-81A1-E2EB5340AAB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1" i="1" l="1"/>
  <c r="F128" i="1"/>
  <c r="F130" i="1" s="1"/>
  <c r="F131" i="1" s="1"/>
  <c r="F132" i="1" s="1"/>
  <c r="G118" i="1"/>
  <c r="F115" i="1"/>
  <c r="G117" i="1" s="1"/>
  <c r="G105" i="1"/>
  <c r="G104" i="1"/>
  <c r="F102" i="1"/>
  <c r="F100" i="1"/>
  <c r="F104" i="1" s="1"/>
  <c r="F105" i="1" s="1"/>
  <c r="F106" i="1" s="1"/>
  <c r="G90" i="1"/>
  <c r="F87" i="1"/>
  <c r="G89" i="1" s="1"/>
  <c r="G77" i="1"/>
  <c r="G76" i="1"/>
  <c r="F74" i="1"/>
  <c r="F72" i="1"/>
  <c r="F76" i="1" s="1"/>
  <c r="F77" i="1" s="1"/>
  <c r="F78" i="1" s="1"/>
  <c r="G62" i="1"/>
  <c r="G61" i="1"/>
  <c r="F61" i="1"/>
  <c r="F62" i="1" s="1"/>
  <c r="F63" i="1" s="1"/>
  <c r="F53" i="1"/>
  <c r="G43" i="1"/>
  <c r="F37" i="1"/>
  <c r="G42" i="1" s="1"/>
  <c r="G130" i="1" l="1"/>
  <c r="F89" i="1"/>
  <c r="F90" i="1" s="1"/>
  <c r="F91" i="1" s="1"/>
  <c r="F42" i="1"/>
  <c r="F43" i="1" s="1"/>
  <c r="F44" i="1" s="1"/>
  <c r="F117" i="1"/>
  <c r="F118" i="1" s="1"/>
  <c r="F119" i="1" s="1"/>
</calcChain>
</file>

<file path=xl/sharedStrings.xml><?xml version="1.0" encoding="utf-8"?>
<sst xmlns="http://schemas.openxmlformats.org/spreadsheetml/2006/main" count="241" uniqueCount="142">
  <si>
    <t>VIENKARTINĖS 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</si>
  <si>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</si>
  <si>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</si>
  <si>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</si>
  <si>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</si>
  <si>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</si>
  <si>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</si>
  <si>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</si>
  <si>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</si>
  <si>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</si>
  <si>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</si>
  <si>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</si>
  <si>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</si>
  <si>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</si>
  <si>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</si>
  <si>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</si>
  <si>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</si>
  <si>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</si>
  <si>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</si>
  <si>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</si>
  <si>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</si>
  <si>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</si>
  <si>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</si>
  <si>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</si>
  <si>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</si>
  <si>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ŽELE ŠLAPIMO KATETERIUI ĮVESTI</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</si>
  <si>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</si>
  <si>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</si>
  <si>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</si>
  <si>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</si>
  <si>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</si>
  <si>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</si>
  <si>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</si>
  <si>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</si>
  <si>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</si>
  <si>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</si>
  <si>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</si>
  <si>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Žele šlapimo kateteriui įvesti</t>
  </si>
  <si>
    <t>1.1.</t>
  </si>
  <si>
    <t>vnt.</t>
  </si>
  <si>
    <t>1.1.1.</t>
  </si>
  <si>
    <t>Įpakuota skaidrioje, gofruotoje, plastikinėje pakuotėje arba švirkšte</t>
  </si>
  <si>
    <t>1.1.2.</t>
  </si>
  <si>
    <t>Sterili</t>
  </si>
  <si>
    <t>1.1.3.</t>
  </si>
  <si>
    <t>1 g. želė yra 20mg lidokaino hidrochlorido</t>
  </si>
  <si>
    <t>1.1.4.</t>
  </si>
  <si>
    <t>Pakuotė 12 g. ±6g</t>
  </si>
  <si>
    <t>Suma be PVM</t>
  </si>
  <si>
    <t>Taikomas PVM dydis (%)</t>
  </si>
  <si>
    <t>PVM suma</t>
  </si>
  <si>
    <t>Suma su PVM</t>
  </si>
  <si>
    <t>2. DALIS</t>
  </si>
  <si>
    <t>ŠLAPIMO SURINKĖJAI SU VALANDINIU DIUREZĖS MATUOKLIU</t>
  </si>
  <si>
    <t>2.</t>
  </si>
  <si>
    <t>Šlapimo surinkėjai su valandiniu diurezės matuokliu</t>
  </si>
  <si>
    <t>2.1.</t>
  </si>
  <si>
    <t>2.1.1.</t>
  </si>
  <si>
    <t>Sterili uždara sistema su 3 kameromis ( iki 40-50ml ir nuo 50ml iki 150ml ir nuo 150ml iki 500ml) ) ir 2 litrų šlapimo surinkimo maišu</t>
  </si>
  <si>
    <t>2.1.2.</t>
  </si>
  <si>
    <t>Beadatinė prieiga šlapimo mėginio paėmimui</t>
  </si>
  <si>
    <t>2.1.3.</t>
  </si>
  <si>
    <t>2 antirefliuksiniai voštuvai</t>
  </si>
  <si>
    <t>2.1.4.</t>
  </si>
  <si>
    <t>2 kamerų vamzdelis</t>
  </si>
  <si>
    <t>2.1.5.</t>
  </si>
  <si>
    <t>2-3 pakabinimo variantai (plastikiniai dirželiai, virvutė ar pakaba)</t>
  </si>
  <si>
    <t>2.1.6.</t>
  </si>
  <si>
    <t>Šlapimo nuleidimo kranelis</t>
  </si>
  <si>
    <t>2.1.7.</t>
  </si>
  <si>
    <t>Jungties ilgis 110-120 cm</t>
  </si>
  <si>
    <t>3. DALIS</t>
  </si>
  <si>
    <t>MEDICININIS GELIS EKG</t>
  </si>
  <si>
    <t>3.</t>
  </si>
  <si>
    <t>Medicininis gelis EKG</t>
  </si>
  <si>
    <t>3.1.</t>
  </si>
  <si>
    <t>Medicininis gelis EKG  260 g. ±10g</t>
  </si>
  <si>
    <t>3.1.1.</t>
  </si>
  <si>
    <t>Medicininis gelis EKG, pakuotė 260 g. ±10g,</t>
  </si>
  <si>
    <t>3.2.</t>
  </si>
  <si>
    <t>Medicininis gelis EKG  5000 g. ±100g</t>
  </si>
  <si>
    <t>3.2.1.</t>
  </si>
  <si>
    <t>4. DALIS</t>
  </si>
  <si>
    <t>MEDICININIS GELIS EKG, EMG DEFIBRILIACIJAI</t>
  </si>
  <si>
    <t>4.</t>
  </si>
  <si>
    <t>Medicininis gelis EKG, EMG defibriliacijai</t>
  </si>
  <si>
    <t>4.1.</t>
  </si>
  <si>
    <t>vnt..</t>
  </si>
  <si>
    <t>4.1.1.</t>
  </si>
  <si>
    <t>Medicininis gelis EKG, EMG defibriliacijai, pakuotė 250ml ±10ml</t>
  </si>
  <si>
    <t>5. DALIS</t>
  </si>
  <si>
    <t>MEDICININIS GELIS USG</t>
  </si>
  <si>
    <t>5.</t>
  </si>
  <si>
    <t>Medicininis gelis USG</t>
  </si>
  <si>
    <t>5.1.</t>
  </si>
  <si>
    <t>Medicininis gelis USG 260g ±10g</t>
  </si>
  <si>
    <t>5.1.1.</t>
  </si>
  <si>
    <t>Medicininis gelis USG Pakuotė 260g ±10g</t>
  </si>
  <si>
    <t>5.2.</t>
  </si>
  <si>
    <t>Medicininis gelis USG 5000g ±100g</t>
  </si>
  <si>
    <t>vnt</t>
  </si>
  <si>
    <t>5.2.1.</t>
  </si>
  <si>
    <t>Medicininis gelis USG Pakuotė 5000g ±100g</t>
  </si>
  <si>
    <t>6. DALIS</t>
  </si>
  <si>
    <t>PASTA ENCEFALOGRAFIJAI</t>
  </si>
  <si>
    <t>6.</t>
  </si>
  <si>
    <t>Pasta encefalografijai</t>
  </si>
  <si>
    <t>6.1.</t>
  </si>
  <si>
    <t>6.1.1.</t>
  </si>
  <si>
    <t>Pasta encefalografijai pakuotė 228g ±5g.</t>
  </si>
  <si>
    <t>7. DALIS</t>
  </si>
  <si>
    <t xml:space="preserve">ABRAZYVINĖ PASTA </t>
  </si>
  <si>
    <t>7.</t>
  </si>
  <si>
    <t xml:space="preserve">Abrazyvinė pasta </t>
  </si>
  <si>
    <t>7.1.</t>
  </si>
  <si>
    <t>Abrazyvinė pasta</t>
  </si>
  <si>
    <t>7.1.1.</t>
  </si>
  <si>
    <t>Abrazyvinė pasta 110g ±5g.</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</si>
  <si>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</si>
  <si>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</si>
  <si>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</si>
  <si>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</si>
  <si>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</si>
  <si>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</si>
  <si>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</si>
  <si>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</si>
  <si>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</si>
  <si>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</si>
  <si>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</si>
  <si>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</si>
  <si>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</si>
  <si>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</si>
  <si>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</si>
  <si>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</si>
  <si>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</si>
  <si>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</si>
  <si>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</si>
  <si>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</si>
  <si>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</si>
  <si>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</si>
  <si>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4695 2026-02-18 10:41:26</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</si>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</sst>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32"/>
  <sheetViews>
    <sheetView tabSelected="1" workbookViewId="0">
      <selection activeCell="H4" sqref="H4"/>
    </sheetView>
  </sheetViews>
  <sheetFormatPr defaultColWidth="10.875" defaultRowHeight="15" x14ac:dyDescent="0.25"/>
  <cols>
    <col min="1" max="1" width="9.125" style="1" customWidth="1"/>
    <col min="2" max="2" width="35.125" style="1" customWidth="1"/>
    <col min="3" max="3" width="6.875" style="1" customWidth="1"/>
    <col min="4" max="4" width="7.75" style="1" customWidth="1"/>
    <col min="5" max="5" width="12.25" style="1" customWidth="1"/>
    <col min="6" max="6" width="10.25" style="1" customWidth="1"/>
    <col min="7" max="7" width="20.5" style="1" customWidth="1"/>
    <col min="8" max="8" width="28" style="1" customWidth="1"/>
    <col min="9" max="15" width="25" style="1" customWidth="1"/>
    <col min="16" max="16" width="10.875" style="1" customWidth="1"/>
    <col min="17" max="16384" width="10.875" style="1"/>
  </cols>
  <sheetData>
    <row r="2" spans="1:6" x14ac:dyDescent="0.25">
      <c r="A2" s="12" t="s">
        <v>141</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39.7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ht="27.75" customHeight="1" x14ac:dyDescent="0.25">
      <c r="A27" s="77" t="s">
        <v>19</v>
      </c>
      <c r="B27" s="77"/>
      <c r="C27" s="77"/>
      <c r="D27" s="77"/>
      <c r="E27" s="77"/>
      <c r="F27" s="77"/>
    </row>
    <row r="28" spans="1:7" ht="48.75" customHeight="1" x14ac:dyDescent="0.25">
      <c r="A28" s="33" t="s">
        <v>20</v>
      </c>
      <c r="B28" s="27"/>
      <c r="C28" s="27"/>
      <c r="D28" s="27"/>
      <c r="E28" s="27"/>
      <c r="F28" s="27"/>
    </row>
    <row r="29" spans="1:7" x14ac:dyDescent="0.25">
      <c r="A29" s="27" t="s">
        <v>21</v>
      </c>
      <c r="B29" s="27"/>
      <c r="C29" s="27"/>
      <c r="D29" s="27"/>
      <c r="E29" s="27"/>
      <c r="F29" s="27"/>
    </row>
    <row r="30" spans="1:7" ht="33" customHeight="1" x14ac:dyDescent="0.25">
      <c r="A30" s="75" t="s">
        <v>22</v>
      </c>
      <c r="B30" s="75"/>
      <c r="C30" s="75"/>
      <c r="D30" s="76"/>
      <c r="E30" s="76"/>
      <c r="F30" s="76"/>
    </row>
    <row r="31" spans="1:7" x14ac:dyDescent="0.25">
      <c r="A31" s="14" t="s">
        <v>23</v>
      </c>
    </row>
    <row r="32" spans="1:7" x14ac:dyDescent="0.25">
      <c r="A32" s="12" t="s">
        <v>24</v>
      </c>
      <c r="B32" s="12" t="s">
        <v>25</v>
      </c>
    </row>
    <row r="34" spans="1:9" x14ac:dyDescent="0.25">
      <c r="A34" s="12" t="s">
        <v>26</v>
      </c>
    </row>
    <row r="35" spans="1:9" s="73" customFormat="1" ht="45" x14ac:dyDescent="0.25">
      <c r="A35" s="72" t="s">
        <v>27</v>
      </c>
      <c r="B35" s="72" t="s">
        <v>28</v>
      </c>
      <c r="C35" s="72" t="s">
        <v>29</v>
      </c>
      <c r="D35" s="72" t="s">
        <v>30</v>
      </c>
      <c r="E35" s="72" t="s">
        <v>31</v>
      </c>
      <c r="F35" s="72" t="s">
        <v>32</v>
      </c>
      <c r="G35" s="72" t="s">
        <v>33</v>
      </c>
      <c r="H35" s="72" t="s">
        <v>34</v>
      </c>
      <c r="I35" s="72" t="s">
        <v>35</v>
      </c>
    </row>
    <row r="36" spans="1:9" s="68" customFormat="1" x14ac:dyDescent="0.25">
      <c r="A36" s="67" t="s">
        <v>36</v>
      </c>
      <c r="B36" s="67" t="s">
        <v>37</v>
      </c>
      <c r="C36" s="69"/>
      <c r="D36" s="69"/>
      <c r="E36" s="69"/>
      <c r="F36" s="69"/>
      <c r="G36" s="69"/>
      <c r="H36" s="69"/>
      <c r="I36" s="69"/>
    </row>
    <row r="37" spans="1:9" s="68" customFormat="1" ht="32.25" customHeight="1" x14ac:dyDescent="0.25">
      <c r="A37" s="69" t="s">
        <v>38</v>
      </c>
      <c r="B37" s="69" t="s">
        <v>37</v>
      </c>
      <c r="C37" s="69">
        <v>3000</v>
      </c>
      <c r="D37" s="69" t="s">
        <v>39</v>
      </c>
      <c r="E37" s="70"/>
      <c r="F37" s="69" t="str">
        <f>IF(ISBLANK(E37),"", PRODUCT(C37,E37))</f>
        <v/>
      </c>
      <c r="G37" s="71"/>
      <c r="H37" s="69"/>
      <c r="I37" s="69"/>
    </row>
    <row r="38" spans="1:9" s="68" customFormat="1" ht="30" x14ac:dyDescent="0.25">
      <c r="A38" s="69" t="s">
        <v>40</v>
      </c>
      <c r="B38" s="69" t="s">
        <v>41</v>
      </c>
      <c r="C38" s="69"/>
      <c r="D38" s="69"/>
      <c r="E38" s="69"/>
      <c r="F38" s="69"/>
      <c r="G38" s="69"/>
      <c r="H38" s="71"/>
      <c r="I38" s="71"/>
    </row>
    <row r="39" spans="1:9" s="68" customFormat="1" x14ac:dyDescent="0.25">
      <c r="A39" s="69" t="s">
        <v>42</v>
      </c>
      <c r="B39" s="69" t="s">
        <v>43</v>
      </c>
      <c r="C39" s="69"/>
      <c r="D39" s="69"/>
      <c r="E39" s="69"/>
      <c r="F39" s="69"/>
      <c r="G39" s="69"/>
      <c r="H39" s="71"/>
      <c r="I39" s="71"/>
    </row>
    <row r="40" spans="1:9" s="68" customFormat="1" x14ac:dyDescent="0.25">
      <c r="A40" s="69" t="s">
        <v>44</v>
      </c>
      <c r="B40" s="69" t="s">
        <v>45</v>
      </c>
      <c r="C40" s="69"/>
      <c r="D40" s="69"/>
      <c r="E40" s="69"/>
      <c r="F40" s="69"/>
      <c r="G40" s="69"/>
      <c r="H40" s="71"/>
      <c r="I40" s="71"/>
    </row>
    <row r="41" spans="1:9" s="68" customFormat="1" x14ac:dyDescent="0.25">
      <c r="A41" s="69" t="s">
        <v>46</v>
      </c>
      <c r="B41" s="69" t="s">
        <v>47</v>
      </c>
      <c r="C41" s="69"/>
      <c r="D41" s="69"/>
      <c r="E41" s="69"/>
      <c r="F41" s="69"/>
      <c r="G41" s="69"/>
      <c r="H41" s="71"/>
      <c r="I41" s="71"/>
    </row>
    <row r="42" spans="1:9" x14ac:dyDescent="0.25">
      <c r="E42" s="15" t="s">
        <v>48</v>
      </c>
      <c r="F42" s="15" t="str">
        <f>IF((COUNT(C37:C41)&lt;&gt;COUNT(F37:F41)),"", ROUND(SUM(F37:F41),2))</f>
        <v/>
      </c>
      <c r="G42" s="14" t="str">
        <f>IF((COUNT(C37:C41)&lt;&gt;COUNT(F37:F41)),"Neužpildytos visų objektų kainos", "")</f>
        <v>Neužpildytos visų objektų kainos</v>
      </c>
    </row>
    <row r="43" spans="1:9" x14ac:dyDescent="0.25">
      <c r="C43" s="74" t="s">
        <v>49</v>
      </c>
      <c r="D43" s="16"/>
      <c r="E43" s="15" t="s">
        <v>50</v>
      </c>
      <c r="F43" s="15" t="str">
        <f>IF(OR(F42="",D43=""),"", ROUND(PRODUCT(D43,F42)/100,2))</f>
        <v/>
      </c>
      <c r="G43" s="14" t="str">
        <f>IF(D43="", "Nurodykite taikomą PVM dydį", "")</f>
        <v>Nurodykite taikomą PVM dydį</v>
      </c>
    </row>
    <row r="44" spans="1:9" x14ac:dyDescent="0.25">
      <c r="E44" s="15" t="s">
        <v>51</v>
      </c>
      <c r="F44" s="15">
        <f>IF(ISBLANK(F43), "", ROUND(SUM(F42:F43),2))</f>
        <v>0</v>
      </c>
    </row>
    <row r="48" spans="1:9" x14ac:dyDescent="0.25">
      <c r="A48" s="12" t="s">
        <v>52</v>
      </c>
      <c r="B48" s="12" t="s">
        <v>53</v>
      </c>
    </row>
    <row r="50" spans="1:9" x14ac:dyDescent="0.25">
      <c r="A50" s="12" t="s">
        <v>26</v>
      </c>
    </row>
    <row r="51" spans="1:9" s="73" customFormat="1" ht="45" x14ac:dyDescent="0.25">
      <c r="A51" s="72" t="s">
        <v>27</v>
      </c>
      <c r="B51" s="72" t="s">
        <v>28</v>
      </c>
      <c r="C51" s="72" t="s">
        <v>29</v>
      </c>
      <c r="D51" s="72" t="s">
        <v>30</v>
      </c>
      <c r="E51" s="72" t="s">
        <v>31</v>
      </c>
      <c r="F51" s="72" t="s">
        <v>32</v>
      </c>
      <c r="G51" s="72" t="s">
        <v>33</v>
      </c>
      <c r="H51" s="72" t="s">
        <v>34</v>
      </c>
      <c r="I51" s="72" t="s">
        <v>35</v>
      </c>
    </row>
    <row r="52" spans="1:9" s="68" customFormat="1" ht="30" x14ac:dyDescent="0.25">
      <c r="A52" s="67" t="s">
        <v>54</v>
      </c>
      <c r="B52" s="67" t="s">
        <v>55</v>
      </c>
      <c r="C52" s="69"/>
      <c r="D52" s="69"/>
      <c r="E52" s="69"/>
      <c r="F52" s="69"/>
      <c r="G52" s="69"/>
      <c r="H52" s="69"/>
      <c r="I52" s="69"/>
    </row>
    <row r="53" spans="1:9" s="68" customFormat="1" ht="39.75" customHeight="1" x14ac:dyDescent="0.25">
      <c r="A53" s="69" t="s">
        <v>56</v>
      </c>
      <c r="B53" s="69" t="s">
        <v>55</v>
      </c>
      <c r="C53" s="69">
        <v>500</v>
      </c>
      <c r="D53" s="69" t="s">
        <v>39</v>
      </c>
      <c r="E53" s="70"/>
      <c r="F53" s="69" t="str">
        <f>IF(ISBLANK(E53),"", PRODUCT(C53,E53))</f>
        <v/>
      </c>
      <c r="G53" s="71"/>
      <c r="H53" s="69"/>
      <c r="I53" s="69"/>
    </row>
    <row r="54" spans="1:9" s="68" customFormat="1" ht="60" x14ac:dyDescent="0.25">
      <c r="A54" s="69" t="s">
        <v>57</v>
      </c>
      <c r="B54" s="69" t="s">
        <v>58</v>
      </c>
      <c r="C54" s="69"/>
      <c r="D54" s="69"/>
      <c r="E54" s="69"/>
      <c r="F54" s="69"/>
      <c r="G54" s="69"/>
      <c r="H54" s="71"/>
      <c r="I54" s="71"/>
    </row>
    <row r="55" spans="1:9" s="68" customFormat="1" ht="30" x14ac:dyDescent="0.25">
      <c r="A55" s="69" t="s">
        <v>59</v>
      </c>
      <c r="B55" s="69" t="s">
        <v>60</v>
      </c>
      <c r="C55" s="69"/>
      <c r="D55" s="69"/>
      <c r="E55" s="69"/>
      <c r="F55" s="69"/>
      <c r="G55" s="69"/>
      <c r="H55" s="71"/>
      <c r="I55" s="71"/>
    </row>
    <row r="56" spans="1:9" s="68" customFormat="1" x14ac:dyDescent="0.25">
      <c r="A56" s="69" t="s">
        <v>61</v>
      </c>
      <c r="B56" s="69" t="s">
        <v>62</v>
      </c>
      <c r="C56" s="69"/>
      <c r="D56" s="69"/>
      <c r="E56" s="69"/>
      <c r="F56" s="69"/>
      <c r="G56" s="69"/>
      <c r="H56" s="71"/>
      <c r="I56" s="71"/>
    </row>
    <row r="57" spans="1:9" s="68" customFormat="1" x14ac:dyDescent="0.25">
      <c r="A57" s="69" t="s">
        <v>63</v>
      </c>
      <c r="B57" s="69" t="s">
        <v>64</v>
      </c>
      <c r="C57" s="69"/>
      <c r="D57" s="69"/>
      <c r="E57" s="69"/>
      <c r="F57" s="69"/>
      <c r="G57" s="69"/>
      <c r="H57" s="71"/>
      <c r="I57" s="71"/>
    </row>
    <row r="58" spans="1:9" s="68" customFormat="1" ht="30" x14ac:dyDescent="0.25">
      <c r="A58" s="69" t="s">
        <v>65</v>
      </c>
      <c r="B58" s="69" t="s">
        <v>66</v>
      </c>
      <c r="C58" s="69"/>
      <c r="D58" s="69"/>
      <c r="E58" s="69"/>
      <c r="F58" s="69"/>
      <c r="G58" s="69"/>
      <c r="H58" s="71"/>
      <c r="I58" s="71"/>
    </row>
    <row r="59" spans="1:9" s="68" customFormat="1" x14ac:dyDescent="0.25">
      <c r="A59" s="69" t="s">
        <v>67</v>
      </c>
      <c r="B59" s="69" t="s">
        <v>68</v>
      </c>
      <c r="C59" s="69"/>
      <c r="D59" s="69"/>
      <c r="E59" s="69"/>
      <c r="F59" s="69"/>
      <c r="G59" s="69"/>
      <c r="H59" s="71"/>
      <c r="I59" s="71"/>
    </row>
    <row r="60" spans="1:9" s="68" customFormat="1" x14ac:dyDescent="0.25">
      <c r="A60" s="69" t="s">
        <v>69</v>
      </c>
      <c r="B60" s="69" t="s">
        <v>70</v>
      </c>
      <c r="C60" s="69"/>
      <c r="D60" s="69"/>
      <c r="E60" s="69"/>
      <c r="F60" s="69"/>
      <c r="G60" s="69"/>
      <c r="H60" s="71"/>
      <c r="I60" s="71"/>
    </row>
    <row r="61" spans="1:9" x14ac:dyDescent="0.25">
      <c r="E61" s="15" t="s">
        <v>48</v>
      </c>
      <c r="F61" s="15" t="str">
        <f>IF((COUNT(C53:C60)&lt;&gt;COUNT(F53:F60)),"", ROUND(SUM(F53:F60),2))</f>
        <v/>
      </c>
      <c r="G61" s="14" t="str">
        <f>IF((COUNT(C53:C60)&lt;&gt;COUNT(F53:F60)),"Neužpildytos visų objektų kainos", "")</f>
        <v>Neužpildytos visų objektų kainos</v>
      </c>
    </row>
    <row r="62" spans="1:9" x14ac:dyDescent="0.25">
      <c r="C62" s="74" t="s">
        <v>49</v>
      </c>
      <c r="D62" s="16"/>
      <c r="E62" s="15" t="s">
        <v>50</v>
      </c>
      <c r="F62" s="15" t="str">
        <f>IF(OR(F61="",D62=""),"", ROUND(PRODUCT(D62,F61)/100,2))</f>
        <v/>
      </c>
      <c r="G62" s="14" t="str">
        <f>IF(D62="", "Nurodykite taikomą PVM dydį", "")</f>
        <v>Nurodykite taikomą PVM dydį</v>
      </c>
    </row>
    <row r="63" spans="1:9" x14ac:dyDescent="0.25">
      <c r="E63" s="15" t="s">
        <v>51</v>
      </c>
      <c r="F63" s="15">
        <f>IF(ISBLANK(F62), "", ROUND(SUM(F61:F62),2))</f>
        <v>0</v>
      </c>
    </row>
    <row r="67" spans="1:9" x14ac:dyDescent="0.25">
      <c r="A67" s="12" t="s">
        <v>71</v>
      </c>
      <c r="B67" s="12" t="s">
        <v>72</v>
      </c>
    </row>
    <row r="69" spans="1:9" x14ac:dyDescent="0.25">
      <c r="A69" s="12" t="s">
        <v>26</v>
      </c>
    </row>
    <row r="70" spans="1:9" s="73" customFormat="1" ht="45" x14ac:dyDescent="0.25">
      <c r="A70" s="72" t="s">
        <v>27</v>
      </c>
      <c r="B70" s="72" t="s">
        <v>28</v>
      </c>
      <c r="C70" s="72" t="s">
        <v>29</v>
      </c>
      <c r="D70" s="72" t="s">
        <v>30</v>
      </c>
      <c r="E70" s="72" t="s">
        <v>31</v>
      </c>
      <c r="F70" s="72" t="s">
        <v>32</v>
      </c>
      <c r="G70" s="72" t="s">
        <v>33</v>
      </c>
      <c r="H70" s="72" t="s">
        <v>34</v>
      </c>
      <c r="I70" s="72" t="s">
        <v>35</v>
      </c>
    </row>
    <row r="71" spans="1:9" s="68" customFormat="1" x14ac:dyDescent="0.25">
      <c r="A71" s="67" t="s">
        <v>73</v>
      </c>
      <c r="B71" s="67" t="s">
        <v>74</v>
      </c>
      <c r="C71" s="69"/>
      <c r="D71" s="69"/>
      <c r="E71" s="69"/>
      <c r="F71" s="69"/>
      <c r="G71" s="69"/>
      <c r="H71" s="69"/>
      <c r="I71" s="69"/>
    </row>
    <row r="72" spans="1:9" s="68" customFormat="1" ht="27.75" customHeight="1" x14ac:dyDescent="0.25">
      <c r="A72" s="69" t="s">
        <v>75</v>
      </c>
      <c r="B72" s="69" t="s">
        <v>76</v>
      </c>
      <c r="C72" s="69">
        <v>200</v>
      </c>
      <c r="D72" s="69" t="s">
        <v>39</v>
      </c>
      <c r="E72" s="70"/>
      <c r="F72" s="69" t="str">
        <f>IF(ISBLANK(E72),"", PRODUCT(C72,E72))</f>
        <v/>
      </c>
      <c r="G72" s="71"/>
      <c r="H72" s="69"/>
      <c r="I72" s="69"/>
    </row>
    <row r="73" spans="1:9" s="68" customFormat="1" ht="16.5" customHeight="1" x14ac:dyDescent="0.25">
      <c r="A73" s="69" t="s">
        <v>77</v>
      </c>
      <c r="B73" s="69" t="s">
        <v>78</v>
      </c>
      <c r="C73" s="69"/>
      <c r="D73" s="69"/>
      <c r="E73" s="69"/>
      <c r="F73" s="69"/>
      <c r="G73" s="69"/>
      <c r="H73" s="71"/>
      <c r="I73" s="71"/>
    </row>
    <row r="74" spans="1:9" s="68" customFormat="1" ht="32.25" customHeight="1" x14ac:dyDescent="0.25">
      <c r="A74" s="69" t="s">
        <v>79</v>
      </c>
      <c r="B74" s="69" t="s">
        <v>80</v>
      </c>
      <c r="C74" s="69">
        <v>200</v>
      </c>
      <c r="D74" s="69" t="s">
        <v>39</v>
      </c>
      <c r="E74" s="70"/>
      <c r="F74" s="69" t="str">
        <f>IF(ISBLANK(E74),"", PRODUCT(C74,E74))</f>
        <v/>
      </c>
      <c r="G74" s="71"/>
      <c r="H74" s="69"/>
      <c r="I74" s="69"/>
    </row>
    <row r="75" spans="1:9" s="68" customFormat="1" x14ac:dyDescent="0.25">
      <c r="A75" s="69" t="s">
        <v>81</v>
      </c>
      <c r="B75" s="69" t="s">
        <v>80</v>
      </c>
      <c r="C75" s="69"/>
      <c r="D75" s="69"/>
      <c r="E75" s="69"/>
      <c r="F75" s="69"/>
      <c r="G75" s="69"/>
      <c r="H75" s="71"/>
      <c r="I75" s="71"/>
    </row>
    <row r="76" spans="1:9" x14ac:dyDescent="0.25">
      <c r="E76" s="15" t="s">
        <v>48</v>
      </c>
      <c r="F76" s="15" t="str">
        <f>IF((COUNT(C72:C75)&lt;&gt;COUNT(F72:F75)),"", ROUND(SUM(F72:F75),2))</f>
        <v/>
      </c>
      <c r="G76" s="14" t="str">
        <f>IF((COUNT(C72:C75)&lt;&gt;COUNT(F72:F75)),"Neužpildytos visų objektų kainos", "")</f>
        <v>Neužpildytos visų objektų kainos</v>
      </c>
    </row>
    <row r="77" spans="1:9" x14ac:dyDescent="0.25">
      <c r="C77" s="74" t="s">
        <v>49</v>
      </c>
      <c r="D77" s="16"/>
      <c r="E77" s="15" t="s">
        <v>50</v>
      </c>
      <c r="F77" s="15" t="str">
        <f>IF(OR(F76="",D77=""),"", ROUND(PRODUCT(D77,F76)/100,2))</f>
        <v/>
      </c>
      <c r="G77" s="14" t="str">
        <f>IF(D77="", "Nurodykite taikomą PVM dydį", "")</f>
        <v>Nurodykite taikomą PVM dydį</v>
      </c>
    </row>
    <row r="78" spans="1:9" x14ac:dyDescent="0.25">
      <c r="E78" s="15" t="s">
        <v>51</v>
      </c>
      <c r="F78" s="15">
        <f>IF(ISBLANK(F77), "", ROUND(SUM(F76:F77),2))</f>
        <v>0</v>
      </c>
    </row>
    <row r="82" spans="1:9" x14ac:dyDescent="0.25">
      <c r="A82" s="12" t="s">
        <v>82</v>
      </c>
      <c r="B82" s="12" t="s">
        <v>83</v>
      </c>
    </row>
    <row r="84" spans="1:9" x14ac:dyDescent="0.25">
      <c r="A84" s="12" t="s">
        <v>26</v>
      </c>
    </row>
    <row r="85" spans="1:9" s="73" customFormat="1" ht="45" x14ac:dyDescent="0.25">
      <c r="A85" s="72" t="s">
        <v>27</v>
      </c>
      <c r="B85" s="72" t="s">
        <v>28</v>
      </c>
      <c r="C85" s="72" t="s">
        <v>29</v>
      </c>
      <c r="D85" s="72" t="s">
        <v>30</v>
      </c>
      <c r="E85" s="72" t="s">
        <v>31</v>
      </c>
      <c r="F85" s="72" t="s">
        <v>32</v>
      </c>
      <c r="G85" s="72" t="s">
        <v>33</v>
      </c>
      <c r="H85" s="72" t="s">
        <v>34</v>
      </c>
      <c r="I85" s="72" t="s">
        <v>35</v>
      </c>
    </row>
    <row r="86" spans="1:9" s="68" customFormat="1" x14ac:dyDescent="0.25">
      <c r="A86" s="67" t="s">
        <v>84</v>
      </c>
      <c r="B86" s="67" t="s">
        <v>85</v>
      </c>
      <c r="C86" s="69"/>
      <c r="D86" s="69"/>
      <c r="E86" s="69"/>
      <c r="F86" s="69"/>
      <c r="G86" s="69"/>
      <c r="H86" s="69"/>
      <c r="I86" s="69"/>
    </row>
    <row r="87" spans="1:9" s="68" customFormat="1" ht="34.5" customHeight="1" x14ac:dyDescent="0.25">
      <c r="A87" s="69" t="s">
        <v>86</v>
      </c>
      <c r="B87" s="69" t="s">
        <v>85</v>
      </c>
      <c r="C87" s="69">
        <v>90</v>
      </c>
      <c r="D87" s="69" t="s">
        <v>87</v>
      </c>
      <c r="E87" s="70"/>
      <c r="F87" s="69" t="str">
        <f>IF(ISBLANK(E87),"", PRODUCT(C87,E87))</f>
        <v/>
      </c>
      <c r="G87" s="71"/>
      <c r="H87" s="69"/>
      <c r="I87" s="69"/>
    </row>
    <row r="88" spans="1:9" s="68" customFormat="1" ht="30" x14ac:dyDescent="0.25">
      <c r="A88" s="69" t="s">
        <v>88</v>
      </c>
      <c r="B88" s="69" t="s">
        <v>89</v>
      </c>
      <c r="C88" s="69"/>
      <c r="D88" s="69"/>
      <c r="E88" s="69"/>
      <c r="F88" s="69"/>
      <c r="G88" s="69"/>
      <c r="H88" s="71"/>
      <c r="I88" s="71"/>
    </row>
    <row r="89" spans="1:9" x14ac:dyDescent="0.25">
      <c r="E89" s="15" t="s">
        <v>48</v>
      </c>
      <c r="F89" s="15" t="str">
        <f>IF((COUNT(C87:C88)&lt;&gt;COUNT(F87:F88)),"", ROUND(SUM(F87:F88),2))</f>
        <v/>
      </c>
      <c r="G89" s="14" t="str">
        <f>IF((COUNT(C87:C88)&lt;&gt;COUNT(F87:F88)),"Neužpildytos visų objektų kainos", "")</f>
        <v>Neužpildytos visų objektų kainos</v>
      </c>
    </row>
    <row r="90" spans="1:9" x14ac:dyDescent="0.25">
      <c r="C90" s="74" t="s">
        <v>49</v>
      </c>
      <c r="D90" s="16"/>
      <c r="E90" s="15" t="s">
        <v>50</v>
      </c>
      <c r="F90" s="15" t="str">
        <f>IF(OR(F89="",D90=""),"", ROUND(PRODUCT(D90,F89)/100,2))</f>
        <v/>
      </c>
      <c r="G90" s="14" t="str">
        <f>IF(D90="", "Nurodykite taikomą PVM dydį", "")</f>
        <v>Nurodykite taikomą PVM dydį</v>
      </c>
    </row>
    <row r="91" spans="1:9" x14ac:dyDescent="0.25">
      <c r="E91" s="15" t="s">
        <v>51</v>
      </c>
      <c r="F91" s="15">
        <f>IF(ISBLANK(F90), "", ROUND(SUM(F89:F90),2))</f>
        <v>0</v>
      </c>
    </row>
    <row r="95" spans="1:9" x14ac:dyDescent="0.25">
      <c r="A95" s="12" t="s">
        <v>90</v>
      </c>
      <c r="B95" s="12" t="s">
        <v>91</v>
      </c>
    </row>
    <row r="97" spans="1:9" x14ac:dyDescent="0.25">
      <c r="A97" s="12" t="s">
        <v>26</v>
      </c>
    </row>
    <row r="98" spans="1:9" s="73" customFormat="1" ht="45" x14ac:dyDescent="0.25">
      <c r="A98" s="72" t="s">
        <v>27</v>
      </c>
      <c r="B98" s="72" t="s">
        <v>28</v>
      </c>
      <c r="C98" s="72" t="s">
        <v>29</v>
      </c>
      <c r="D98" s="72" t="s">
        <v>30</v>
      </c>
      <c r="E98" s="72" t="s">
        <v>31</v>
      </c>
      <c r="F98" s="72" t="s">
        <v>32</v>
      </c>
      <c r="G98" s="72" t="s">
        <v>33</v>
      </c>
      <c r="H98" s="72" t="s">
        <v>34</v>
      </c>
      <c r="I98" s="72" t="s">
        <v>35</v>
      </c>
    </row>
    <row r="99" spans="1:9" s="68" customFormat="1" ht="15" customHeight="1" x14ac:dyDescent="0.25">
      <c r="A99" s="67" t="s">
        <v>92</v>
      </c>
      <c r="B99" s="67" t="s">
        <v>93</v>
      </c>
      <c r="C99" s="69"/>
      <c r="D99" s="69"/>
      <c r="E99" s="69"/>
      <c r="F99" s="69"/>
      <c r="G99" s="69"/>
      <c r="H99" s="69"/>
      <c r="I99" s="69"/>
    </row>
    <row r="100" spans="1:9" s="68" customFormat="1" ht="30.75" customHeight="1" x14ac:dyDescent="0.25">
      <c r="A100" s="69" t="s">
        <v>94</v>
      </c>
      <c r="B100" s="69" t="s">
        <v>95</v>
      </c>
      <c r="C100" s="69">
        <v>350</v>
      </c>
      <c r="D100" s="69" t="s">
        <v>39</v>
      </c>
      <c r="E100" s="70"/>
      <c r="F100" s="69" t="str">
        <f>IF(ISBLANK(E100),"", PRODUCT(C100,E100))</f>
        <v/>
      </c>
      <c r="G100" s="71"/>
      <c r="H100" s="69"/>
      <c r="I100" s="69"/>
    </row>
    <row r="101" spans="1:9" s="68" customFormat="1" x14ac:dyDescent="0.25">
      <c r="A101" s="69" t="s">
        <v>96</v>
      </c>
      <c r="B101" s="69" t="s">
        <v>97</v>
      </c>
      <c r="C101" s="69"/>
      <c r="D101" s="69"/>
      <c r="E101" s="69"/>
      <c r="F101" s="69"/>
      <c r="G101" s="69"/>
      <c r="H101" s="71"/>
      <c r="I101" s="71"/>
    </row>
    <row r="102" spans="1:9" s="68" customFormat="1" ht="31.5" customHeight="1" x14ac:dyDescent="0.25">
      <c r="A102" s="69" t="s">
        <v>98</v>
      </c>
      <c r="B102" s="69" t="s">
        <v>99</v>
      </c>
      <c r="C102" s="69">
        <v>600</v>
      </c>
      <c r="D102" s="69" t="s">
        <v>100</v>
      </c>
      <c r="E102" s="70"/>
      <c r="F102" s="69" t="str">
        <f>IF(ISBLANK(E102),"", PRODUCT(C102,E102))</f>
        <v/>
      </c>
      <c r="G102" s="71"/>
      <c r="H102" s="69"/>
      <c r="I102" s="69"/>
    </row>
    <row r="103" spans="1:9" s="68" customFormat="1" x14ac:dyDescent="0.25">
      <c r="A103" s="69" t="s">
        <v>101</v>
      </c>
      <c r="B103" s="69" t="s">
        <v>102</v>
      </c>
      <c r="C103" s="69"/>
      <c r="D103" s="69"/>
      <c r="E103" s="69"/>
      <c r="F103" s="69"/>
      <c r="G103" s="69"/>
      <c r="H103" s="71"/>
      <c r="I103" s="71"/>
    </row>
    <row r="104" spans="1:9" x14ac:dyDescent="0.25">
      <c r="E104" s="15" t="s">
        <v>48</v>
      </c>
      <c r="F104" s="15" t="str">
        <f>IF((COUNT(C100:C103)&lt;&gt;COUNT(F100:F103)),"", ROUND(SUM(F100:F103),2))</f>
        <v/>
      </c>
      <c r="G104" s="14" t="str">
        <f>IF((COUNT(C100:C103)&lt;&gt;COUNT(F100:F103)),"Neužpildytos visų objektų kainos", "")</f>
        <v>Neužpildytos visų objektų kainos</v>
      </c>
    </row>
    <row r="105" spans="1:9" x14ac:dyDescent="0.25">
      <c r="C105" s="74" t="s">
        <v>49</v>
      </c>
      <c r="D105" s="16"/>
      <c r="E105" s="15" t="s">
        <v>50</v>
      </c>
      <c r="F105" s="15" t="str">
        <f>IF(OR(F104="",D105=""),"", ROUND(PRODUCT(D105,F104)/100,2))</f>
        <v/>
      </c>
      <c r="G105" s="14" t="str">
        <f>IF(D105="", "Nurodykite taikomą PVM dydį", "")</f>
        <v>Nurodykite taikomą PVM dydį</v>
      </c>
    </row>
    <row r="106" spans="1:9" x14ac:dyDescent="0.25">
      <c r="E106" s="15" t="s">
        <v>51</v>
      </c>
      <c r="F106" s="15">
        <f>IF(ISBLANK(F105), "", ROUND(SUM(F104:F105),2))</f>
        <v>0</v>
      </c>
    </row>
    <row r="110" spans="1:9" x14ac:dyDescent="0.25">
      <c r="A110" s="12" t="s">
        <v>103</v>
      </c>
      <c r="B110" s="12" t="s">
        <v>104</v>
      </c>
    </row>
    <row r="112" spans="1:9" x14ac:dyDescent="0.25">
      <c r="A112" s="12" t="s">
        <v>26</v>
      </c>
    </row>
    <row r="113" spans="1:9" s="73" customFormat="1" ht="45" x14ac:dyDescent="0.25">
      <c r="A113" s="72" t="s">
        <v>27</v>
      </c>
      <c r="B113" s="72" t="s">
        <v>28</v>
      </c>
      <c r="C113" s="72" t="s">
        <v>29</v>
      </c>
      <c r="D113" s="72" t="s">
        <v>30</v>
      </c>
      <c r="E113" s="72" t="s">
        <v>31</v>
      </c>
      <c r="F113" s="72" t="s">
        <v>32</v>
      </c>
      <c r="G113" s="72" t="s">
        <v>33</v>
      </c>
      <c r="H113" s="72" t="s">
        <v>34</v>
      </c>
      <c r="I113" s="72" t="s">
        <v>35</v>
      </c>
    </row>
    <row r="114" spans="1:9" s="68" customFormat="1" x14ac:dyDescent="0.25">
      <c r="A114" s="67" t="s">
        <v>105</v>
      </c>
      <c r="B114" s="67" t="s">
        <v>106</v>
      </c>
      <c r="C114" s="69"/>
      <c r="D114" s="69"/>
      <c r="E114" s="69"/>
      <c r="F114" s="69"/>
      <c r="G114" s="69"/>
      <c r="H114" s="69"/>
      <c r="I114" s="69"/>
    </row>
    <row r="115" spans="1:9" s="68" customFormat="1" ht="30" customHeight="1" x14ac:dyDescent="0.25">
      <c r="A115" s="69" t="s">
        <v>107</v>
      </c>
      <c r="B115" s="69" t="s">
        <v>106</v>
      </c>
      <c r="C115" s="69">
        <v>100</v>
      </c>
      <c r="D115" s="69" t="s">
        <v>39</v>
      </c>
      <c r="E115" s="70"/>
      <c r="F115" s="69" t="str">
        <f>IF(ISBLANK(E115),"", PRODUCT(C115,E115))</f>
        <v/>
      </c>
      <c r="G115" s="71"/>
      <c r="H115" s="69"/>
      <c r="I115" s="69"/>
    </row>
    <row r="116" spans="1:9" s="68" customFormat="1" x14ac:dyDescent="0.25">
      <c r="A116" s="69" t="s">
        <v>108</v>
      </c>
      <c r="B116" s="69" t="s">
        <v>109</v>
      </c>
      <c r="C116" s="69"/>
      <c r="D116" s="69"/>
      <c r="E116" s="69"/>
      <c r="F116" s="69"/>
      <c r="G116" s="69"/>
      <c r="H116" s="71"/>
      <c r="I116" s="71"/>
    </row>
    <row r="117" spans="1:9" x14ac:dyDescent="0.25">
      <c r="E117" s="15" t="s">
        <v>48</v>
      </c>
      <c r="F117" s="15" t="str">
        <f>IF((COUNT(C115:C116)&lt;&gt;COUNT(F115:F116)),"", ROUND(SUM(F115:F116),2))</f>
        <v/>
      </c>
      <c r="G117" s="14" t="str">
        <f>IF((COUNT(C115:C116)&lt;&gt;COUNT(F115:F116)),"Neužpildytos visų objektų kainos", "")</f>
        <v>Neužpildytos visų objektų kainos</v>
      </c>
    </row>
    <row r="118" spans="1:9" x14ac:dyDescent="0.25">
      <c r="C118" s="74" t="s">
        <v>49</v>
      </c>
      <c r="D118" s="16"/>
      <c r="E118" s="15" t="s">
        <v>50</v>
      </c>
      <c r="F118" s="15" t="str">
        <f>IF(OR(F117="",D118=""),"", ROUND(PRODUCT(D118,F117)/100,2))</f>
        <v/>
      </c>
      <c r="G118" s="14" t="str">
        <f>IF(D118="", "Nurodykite taikomą PVM dydį", "")</f>
        <v>Nurodykite taikomą PVM dydį</v>
      </c>
    </row>
    <row r="119" spans="1:9" x14ac:dyDescent="0.25">
      <c r="E119" s="15" t="s">
        <v>51</v>
      </c>
      <c r="F119" s="15">
        <f>IF(ISBLANK(F118), "", ROUND(SUM(F117:F118),2))</f>
        <v>0</v>
      </c>
    </row>
    <row r="123" spans="1:9" x14ac:dyDescent="0.25">
      <c r="A123" s="12" t="s">
        <v>110</v>
      </c>
      <c r="B123" s="12" t="s">
        <v>111</v>
      </c>
    </row>
    <row r="125" spans="1:9" x14ac:dyDescent="0.25">
      <c r="A125" s="12" t="s">
        <v>26</v>
      </c>
    </row>
    <row r="126" spans="1:9" s="68" customFormat="1" ht="45" x14ac:dyDescent="0.25">
      <c r="A126" s="67" t="s">
        <v>27</v>
      </c>
      <c r="B126" s="67" t="s">
        <v>28</v>
      </c>
      <c r="C126" s="67" t="s">
        <v>29</v>
      </c>
      <c r="D126" s="67" t="s">
        <v>30</v>
      </c>
      <c r="E126" s="67" t="s">
        <v>31</v>
      </c>
      <c r="F126" s="67" t="s">
        <v>32</v>
      </c>
      <c r="G126" s="67" t="s">
        <v>33</v>
      </c>
      <c r="H126" s="67" t="s">
        <v>34</v>
      </c>
      <c r="I126" s="67" t="s">
        <v>35</v>
      </c>
    </row>
    <row r="127" spans="1:9" s="68" customFormat="1" x14ac:dyDescent="0.25">
      <c r="A127" s="67" t="s">
        <v>112</v>
      </c>
      <c r="B127" s="67" t="s">
        <v>113</v>
      </c>
      <c r="C127" s="69"/>
      <c r="D127" s="69"/>
      <c r="E127" s="69"/>
      <c r="F127" s="69"/>
      <c r="G127" s="69"/>
      <c r="H127" s="69"/>
      <c r="I127" s="69"/>
    </row>
    <row r="128" spans="1:9" s="68" customFormat="1" ht="29.25" customHeight="1" x14ac:dyDescent="0.25">
      <c r="A128" s="69" t="s">
        <v>114</v>
      </c>
      <c r="B128" s="69" t="s">
        <v>115</v>
      </c>
      <c r="C128" s="69">
        <v>30</v>
      </c>
      <c r="D128" s="69" t="s">
        <v>39</v>
      </c>
      <c r="E128" s="70"/>
      <c r="F128" s="69" t="str">
        <f>IF(ISBLANK(E128),"", PRODUCT(C128,E128))</f>
        <v/>
      </c>
      <c r="G128" s="71"/>
      <c r="H128" s="69"/>
      <c r="I128" s="69"/>
    </row>
    <row r="129" spans="1:9" s="68" customFormat="1" x14ac:dyDescent="0.25">
      <c r="A129" s="69" t="s">
        <v>116</v>
      </c>
      <c r="B129" s="69" t="s">
        <v>117</v>
      </c>
      <c r="C129" s="69"/>
      <c r="D129" s="69"/>
      <c r="E129" s="69"/>
      <c r="F129" s="69"/>
      <c r="G129" s="69"/>
      <c r="H129" s="71"/>
      <c r="I129" s="71"/>
    </row>
    <row r="130" spans="1:9" x14ac:dyDescent="0.25">
      <c r="E130" s="15" t="s">
        <v>48</v>
      </c>
      <c r="F130" s="15" t="str">
        <f>IF((COUNT(C128:C129)&lt;&gt;COUNT(F128:F129)),"", ROUND(SUM(F128:F129),2))</f>
        <v/>
      </c>
      <c r="G130" s="14" t="str">
        <f>IF((COUNT(C128:C129)&lt;&gt;COUNT(F128:F129)),"Neužpildytos visų objektų kainos", "")</f>
        <v>Neužpildytos visų objektų kainos</v>
      </c>
    </row>
    <row r="131" spans="1:9" x14ac:dyDescent="0.25">
      <c r="C131" s="74" t="s">
        <v>49</v>
      </c>
      <c r="D131" s="16"/>
      <c r="E131" s="15" t="s">
        <v>50</v>
      </c>
      <c r="F131" s="15" t="str">
        <f>IF(OR(F130="",D131=""),"", ROUND(PRODUCT(D131,F130)/100,2))</f>
        <v/>
      </c>
      <c r="G131" s="14" t="str">
        <f>IF(D131="", "Nurodykite taikomą PVM dydį", "")</f>
        <v>Nurodykite taikomą PVM dydį</v>
      </c>
    </row>
    <row r="132" spans="1:9" x14ac:dyDescent="0.25">
      <c r="E132" s="15" t="s">
        <v>51</v>
      </c>
      <c r="F132" s="15">
        <f>IF(ISBLANK(F131), "", ROUND(SUM(F130:F131),2))</f>
        <v>0</v>
      </c>
    </row>
  </sheetData>
  <sheetProtection algorithmName="SHA-512" hashValue="6hKRVqtWaJ2+qZ9W5ifp18zSThs/KxRfnRxyA2mcv6q+r5L1MLLxuGPlnTZI0i0GQXI3I3pEMdcR46Fqg1GQ4g==" saltValue="hXDGuCCE7bUOx5PF6BFqkw=="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9685039370078741" bottom="0.15748031496062992" header="0.31496062992125984" footer="0.31496062992125984"/>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119</v>
      </c>
      <c r="B5" s="41"/>
      <c r="C5" s="39" t="s">
        <v>120</v>
      </c>
      <c r="D5" s="40"/>
      <c r="E5" s="41"/>
      <c r="F5" s="39" t="s">
        <v>121</v>
      </c>
      <c r="G5" s="40"/>
      <c r="H5" s="41"/>
      <c r="I5" s="39" t="s">
        <v>122</v>
      </c>
      <c r="J5" s="41"/>
      <c r="K5" s="9" t="s">
        <v>123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124</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120</v>
      </c>
      <c r="D19" s="40"/>
      <c r="E19" s="41"/>
      <c r="F19" s="39" t="s">
        <v>125</v>
      </c>
      <c r="G19" s="40"/>
      <c r="H19" s="41"/>
      <c r="I19" s="60" t="s">
        <v>122</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126</v>
      </c>
      <c r="B33" s="27"/>
      <c r="C33" s="27"/>
      <c r="D33" s="27"/>
      <c r="E33" s="27"/>
      <c r="F33" s="27"/>
      <c r="G33" s="27"/>
      <c r="H33" s="27"/>
      <c r="I33" s="27"/>
      <c r="J33" s="27"/>
    </row>
    <row r="34" spans="1:10" ht="15.95" customHeight="1" thickBot="1" x14ac:dyDescent="0.3"/>
    <row r="35" spans="1:10" ht="15.95" customHeight="1" x14ac:dyDescent="0.25">
      <c r="A35" s="8" t="s">
        <v>27</v>
      </c>
      <c r="B35" s="56" t="s">
        <v>127</v>
      </c>
      <c r="C35" s="40"/>
      <c r="D35" s="40"/>
      <c r="E35" s="40"/>
      <c r="F35" s="40"/>
      <c r="G35" s="41"/>
      <c r="H35" s="57" t="s">
        <v>128</v>
      </c>
      <c r="I35" s="40"/>
      <c r="J35" s="58"/>
    </row>
    <row r="36" spans="1:10" ht="48" customHeight="1" x14ac:dyDescent="0.25">
      <c r="A36" s="19" t="s">
        <v>129</v>
      </c>
      <c r="B36" s="48" t="s">
        <v>130</v>
      </c>
      <c r="C36" s="43"/>
      <c r="D36" s="43"/>
      <c r="E36" s="43"/>
      <c r="F36" s="43"/>
      <c r="G36" s="26"/>
      <c r="H36" s="51"/>
      <c r="I36" s="43"/>
      <c r="J36" s="45"/>
    </row>
    <row r="37" spans="1:10" ht="48" customHeight="1" x14ac:dyDescent="0.25">
      <c r="A37" s="19" t="s">
        <v>131</v>
      </c>
      <c r="B37" s="48" t="s">
        <v>132</v>
      </c>
      <c r="C37" s="43"/>
      <c r="D37" s="43"/>
      <c r="E37" s="43"/>
      <c r="F37" s="43"/>
      <c r="G37" s="26"/>
      <c r="H37" s="51"/>
      <c r="I37" s="43"/>
      <c r="J37" s="45"/>
    </row>
    <row r="38" spans="1:10" ht="48" customHeight="1" x14ac:dyDescent="0.25">
      <c r="A38" s="19" t="s">
        <v>133</v>
      </c>
      <c r="B38" s="48" t="s">
        <v>134</v>
      </c>
      <c r="C38" s="43"/>
      <c r="D38" s="43"/>
      <c r="E38" s="43"/>
      <c r="F38" s="43"/>
      <c r="G38" s="26"/>
      <c r="H38" s="51"/>
      <c r="I38" s="43"/>
      <c r="J38" s="45"/>
    </row>
    <row r="39" spans="1:10" ht="48" customHeight="1" x14ac:dyDescent="0.25">
      <c r="A39" s="19" t="s">
        <v>135</v>
      </c>
      <c r="B39" s="48" t="s">
        <v>136</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137</v>
      </c>
      <c r="B48" s="27"/>
      <c r="C48" s="27"/>
      <c r="D48" s="27"/>
      <c r="E48" s="27"/>
      <c r="F48" s="27"/>
      <c r="G48" s="27"/>
      <c r="H48" s="27"/>
      <c r="I48" s="27"/>
      <c r="J48" s="27"/>
    </row>
    <row r="51" spans="1:10" x14ac:dyDescent="0.25">
      <c r="A51" s="47" t="s">
        <v>138</v>
      </c>
      <c r="B51" s="27"/>
      <c r="C51" s="27"/>
      <c r="D51" s="27"/>
      <c r="E51" s="53"/>
      <c r="F51" s="27"/>
      <c r="G51" s="27"/>
      <c r="H51" s="27"/>
      <c r="I51" s="27"/>
      <c r="J51" s="27"/>
    </row>
    <row r="53" spans="1:10" x14ac:dyDescent="0.25">
      <c r="A53" s="47" t="s">
        <v>139</v>
      </c>
      <c r="B53" s="27"/>
      <c r="C53" s="27"/>
      <c r="D53" s="27"/>
      <c r="E53" s="53"/>
      <c r="F53" s="27"/>
      <c r="G53" s="27"/>
      <c r="H53" s="27"/>
      <c r="I53" s="27"/>
      <c r="J53" s="27"/>
    </row>
    <row r="100" spans="1:1" ht="15.75" x14ac:dyDescent="0.25">
      <c r="A100" t="s">
        <v>140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2026-02-18T08:56:00Z</cp:lastPrinted>
  <dcterms:created xsi:type="dcterms:W3CDTF">2023-04-04T12:16:45Z</dcterms:created>
  <dcterms:modified xsi:type="dcterms:W3CDTF">2026-02-18T09:43:09Z</dcterms:modified>
</cp:coreProperties>
</file>