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vadvpt01\Kulig\2026\1. TARPTAUTINIAI konkursai\4750 Kvėpavimo kontūrai suaugusiems\CVP IS_1\"/>
    </mc:Choice>
  </mc:AlternateContent>
  <xr:revisionPtr revIDLastSave="0" documentId="13_ncr:1_{5B297BCC-44BD-48A5-8F8A-35319BC8323C}"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270" i="1" l="1"/>
  <c r="F269" i="1"/>
  <c r="F270" i="1" s="1"/>
  <c r="F271" i="1" s="1"/>
  <c r="F264" i="1"/>
  <c r="G269" i="1" s="1"/>
  <c r="G254" i="1"/>
  <c r="F253" i="1"/>
  <c r="F254" i="1" s="1"/>
  <c r="F255" i="1" s="1"/>
  <c r="F242" i="1"/>
  <c r="G253" i="1" s="1"/>
  <c r="G232" i="1"/>
  <c r="G231" i="1"/>
  <c r="F225" i="1"/>
  <c r="F231" i="1" s="1"/>
  <c r="F232" i="1" s="1"/>
  <c r="F233" i="1" s="1"/>
  <c r="G215" i="1"/>
  <c r="G214" i="1"/>
  <c r="F211" i="1"/>
  <c r="F214" i="1" s="1"/>
  <c r="F215" i="1" s="1"/>
  <c r="F216" i="1" s="1"/>
  <c r="G201" i="1"/>
  <c r="G200" i="1"/>
  <c r="F196" i="1"/>
  <c r="F200" i="1" s="1"/>
  <c r="F201" i="1" s="1"/>
  <c r="F202" i="1" s="1"/>
  <c r="G186" i="1"/>
  <c r="F174" i="1"/>
  <c r="G185" i="1" s="1"/>
  <c r="G164" i="1"/>
  <c r="F150" i="1"/>
  <c r="G163" i="1" s="1"/>
  <c r="G140" i="1"/>
  <c r="F126" i="1"/>
  <c r="G139" i="1" s="1"/>
  <c r="G116" i="1"/>
  <c r="F101" i="1"/>
  <c r="G115" i="1" s="1"/>
  <c r="G91" i="1"/>
  <c r="F81" i="1"/>
  <c r="G90" i="1" s="1"/>
  <c r="G71" i="1"/>
  <c r="F59" i="1"/>
  <c r="G70" i="1" s="1"/>
  <c r="G49" i="1"/>
  <c r="F37" i="1"/>
  <c r="G48" i="1" s="1"/>
  <c r="F90" i="1" l="1"/>
  <c r="F91" i="1" s="1"/>
  <c r="F92" i="1" s="1"/>
  <c r="F163" i="1"/>
  <c r="F164" i="1" s="1"/>
  <c r="F165" i="1" s="1"/>
  <c r="F139" i="1"/>
  <c r="F140" i="1" s="1"/>
  <c r="F141" i="1" s="1"/>
  <c r="F185" i="1"/>
  <c r="F186" i="1" s="1"/>
  <c r="F187" i="1" s="1"/>
  <c r="F115" i="1"/>
  <c r="F116" i="1" s="1"/>
  <c r="F117" i="1" s="1"/>
  <c r="F48" i="1"/>
  <c r="F49" i="1" s="1"/>
  <c r="F50" i="1" s="1"/>
  <c r="F70" i="1"/>
  <c r="F71" i="1" s="1"/>
  <c r="F72" i="1" s="1"/>
</calcChain>
</file>

<file path=xl/sharedStrings.xml><?xml version="1.0" encoding="utf-8"?>
<sst xmlns="http://schemas.openxmlformats.org/spreadsheetml/2006/main" count="499" uniqueCount="303">
  <si>
    <t>PIRKIMO SĄLYGŲ PRIEDAS "PASIŪLYMO FORMA"</t>
  </si>
  <si>
    <t>VIENKARTINĖS MEDICINOS PRIEMONĖS. KVĖPAVIMO KONTŪRAI SUAUGUSIEMS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</si>
  <si>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</si>
  <si>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</si>
  <si>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</si>
  <si>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</si>
  <si>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</si>
  <si>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</si>
  <si>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</si>
  <si>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</si>
  <si>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</si>
  <si>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</si>
  <si>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</si>
  <si>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</si>
  <si>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</si>
  <si>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</si>
  <si>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</si>
  <si>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</si>
  <si>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</si>
  <si>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</si>
  <si>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</si>
  <si>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</si>
  <si>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</si>
  <si>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</si>
  <si>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</si>
  <si>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</si>
  <si>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</si>
  <si>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KVĖPAVIMO KONTŪRAS SUAUGUSIEMS SU 2 L REZERVINIU MAIŠU</t>
  </si>
  <si>
    <t>Tiekėjo pasiūlymas:</t>
  </si>
  <si>
    <t>Nr.</t>
  </si>
  <si>
    <t>Pavadinimas</t>
  </si>
  <si>
    <t>Kiekis</t>
  </si>
  <si>
    <t>Mato vienetas</t>
  </si>
  <si>
    <t>Įkainis be PVM, Eur</t>
  </si>
  <si>
    <t>Suma be PVM, Eur</t>
  </si>
  <si>
    <t>Gamintojas, modelis, prekės kodas</t>
  </si>
  <si>
    <t>Konkreti siūlomo parametro reikšmė</t>
  </si>
  <si>
    <t>Dokumentas, kuriame yra nurodyta parametro reikšmė, pavadinimas ir puslapio Nr.</t>
  </si>
  <si>
    <t>1.</t>
  </si>
  <si>
    <t>Kvėpavimo kontūras suaugusiems su 2 l rezerviniu maišu</t>
  </si>
  <si>
    <t>1.1.</t>
  </si>
  <si>
    <t>Kvėpavimo kontūras suaugusiems su 2l rezerviniu maišu</t>
  </si>
  <si>
    <t>vnt</t>
  </si>
  <si>
    <t>1.1.1.</t>
  </si>
  <si>
    <t>kliniškai švarūs, (be drėgmės surinkėjo) pagamintas iš ABS ir polipropileno, be latekso</t>
  </si>
  <si>
    <t>1.1.2.</t>
  </si>
  <si>
    <t xml:space="preserve">du vamzdžiai sujungti Y formos sujungėju, </t>
  </si>
  <si>
    <t>1.1.3.</t>
  </si>
  <si>
    <t xml:space="preserve"> papildoma 1,5m atšaka (ištempus)  ištraukus ne daugiau kaip 0,5 m.</t>
  </si>
  <si>
    <t>1.1.4.</t>
  </si>
  <si>
    <t>2l kvėpavimo maišas su  standžia plastikine jungtimi 22F,</t>
  </si>
  <si>
    <t>1.1.5.</t>
  </si>
  <si>
    <t>papildoma jungtis 22M/22M,</t>
  </si>
  <si>
    <t>1.1.6.</t>
  </si>
  <si>
    <t>istemos ilgis kintamas - iki 2m (ištempus), sutraukus ne daugiau 0,70 m</t>
  </si>
  <si>
    <t>1.1.7.</t>
  </si>
  <si>
    <t>Luer-lock anga turi būti su saugiu fiksuotu dangteliu t.y. atidengus dangtelį jis lieka pritvirtintas prie Luer angos.</t>
  </si>
  <si>
    <t>1.1.8.</t>
  </si>
  <si>
    <t>Luer angos dangtelis neužsriegiamas, o uždengiamas</t>
  </si>
  <si>
    <t>1.1.9.</t>
  </si>
  <si>
    <t>1.1.10.</t>
  </si>
  <si>
    <t xml:space="preserve">Sistema sandari, vienkartinė </t>
  </si>
  <si>
    <t>Suma be PVM</t>
  </si>
  <si>
    <t>Taikomas PVM dydis (%)</t>
  </si>
  <si>
    <t>PVM suma</t>
  </si>
  <si>
    <t>Suma su PVM</t>
  </si>
  <si>
    <t>2. DALIS</t>
  </si>
  <si>
    <t>KVĖPAVIMO SISTEMA SU DRĖGMĖS RINKTUVAIS</t>
  </si>
  <si>
    <t>2.</t>
  </si>
  <si>
    <t>Kvėpavimo sistema su drėgmės rinktuvais</t>
  </si>
  <si>
    <t>2.1.</t>
  </si>
  <si>
    <t>2.1.1.</t>
  </si>
  <si>
    <t>Vienkartinė, kliniškai švari, gaminio sudėtyje nėra latekso</t>
  </si>
  <si>
    <t>2.1.2.</t>
  </si>
  <si>
    <t>2.1.3.</t>
  </si>
  <si>
    <t>Sudaryta iš dviejų vamzdžių, sujungtų Y formos sujungėju</t>
  </si>
  <si>
    <t>2.1.4.</t>
  </si>
  <si>
    <t>papildoma 0.8m atšaka,</t>
  </si>
  <si>
    <t>2.1.5.</t>
  </si>
  <si>
    <t>2.1.6.</t>
  </si>
  <si>
    <t>paciento pusėje yra apsauginis dangtelis sistemai uždengti</t>
  </si>
  <si>
    <t>2.1.7.</t>
  </si>
  <si>
    <t>Sistemos ilgis – ištempus ne mažiau nei 3,0m;</t>
  </si>
  <si>
    <t>2.1.8.</t>
  </si>
  <si>
    <t>Y jungtyje yra dvi 7,6mm angos su plastikiniais dangteliais, kurie fiksuoti prie Y jungties</t>
  </si>
  <si>
    <t>2.1.9.</t>
  </si>
  <si>
    <t>2.1.10.</t>
  </si>
  <si>
    <t>Jungtys aparato pusėje 22F</t>
  </si>
  <si>
    <t>3. DALIS</t>
  </si>
  <si>
    <t xml:space="preserve">SISTEMA KVĖPAVIMO GOFRUOTA SUAUGUSIEMS BE PAPILDOMOS ATŠAKOS. </t>
  </si>
  <si>
    <t>3.</t>
  </si>
  <si>
    <t xml:space="preserve">Sistema kvėpavimo gofruota suaugusiems be papildomos atšakos. </t>
  </si>
  <si>
    <t>3.1.</t>
  </si>
  <si>
    <t>3.1.1.</t>
  </si>
  <si>
    <t>Vienkartinės; Kliniškai švarios; Supakuotos į maiš. po 1vnt.</t>
  </si>
  <si>
    <t>3.1.2.</t>
  </si>
  <si>
    <t>Gaminio sudėtyje nėra latekso</t>
  </si>
  <si>
    <t>3.1.3.</t>
  </si>
  <si>
    <t>Lengvai fiksuojamos norimoje padėtyje</t>
  </si>
  <si>
    <t>3.1.4.</t>
  </si>
  <si>
    <t>Ilgis: ištempus - ne mažiau 1,5 m, suspaudus - iki 34-35 cm</t>
  </si>
  <si>
    <t>3.1.5.</t>
  </si>
  <si>
    <t>sudaryta iš: 2 vamzdžių, sujungtų Y formos jungtimi;</t>
  </si>
  <si>
    <t>3.1.6.</t>
  </si>
  <si>
    <t>alkūninės jungties (paciento pusėje) su Luer Lock anga CO2 matavimo linijos pajungimui</t>
  </si>
  <si>
    <t>3.1.7.</t>
  </si>
  <si>
    <t>Luer lock anga su fiksuotu dangteliu</t>
  </si>
  <si>
    <t>3.1.8.</t>
  </si>
  <si>
    <t>aparato pusėje 22F, paciento pusėje 22M/15F</t>
  </si>
  <si>
    <t>4. DALIS</t>
  </si>
  <si>
    <t>KVĖPAVIMO KONTŪRAS SUAUGUSIEMS SU 3 L  REZERVINIU MAIŠU</t>
  </si>
  <si>
    <t>4.</t>
  </si>
  <si>
    <t>Kvėpavimo kontūras suaugusiems su 3 l  rezerviniu maišu</t>
  </si>
  <si>
    <t>4.1.</t>
  </si>
  <si>
    <t>Kvėpavimo kontūras suaugusiems su 3 l rezerviniu  maišu</t>
  </si>
  <si>
    <t>4.1.1.</t>
  </si>
  <si>
    <t>vienkartinis,  kliniškai švarios, supakuotos į maišą po 1vnt.</t>
  </si>
  <si>
    <t>4.1.2.</t>
  </si>
  <si>
    <t>gaminio sudėtyje neturi būti latekso</t>
  </si>
  <si>
    <t>4.1.3.</t>
  </si>
  <si>
    <t>turi būti lengvai fiksuojamos norimoje padėtyje</t>
  </si>
  <si>
    <t>4.1.4.</t>
  </si>
  <si>
    <t>Ilgis: ištempus – ne mažiau kaip 2 m,</t>
  </si>
  <si>
    <t>4.1.5.</t>
  </si>
  <si>
    <t>suspaudus - iki 34-35 cm.</t>
  </si>
  <si>
    <t>4.1.6.</t>
  </si>
  <si>
    <t>Sistema turi būti sudaryta iš: 2 vamzdžių, sujungtų Y formos jungtimi;</t>
  </si>
  <si>
    <t>4.1.7.</t>
  </si>
  <si>
    <t>alkūninės jungties (paciento pusėje) su Luer Lock anga skirta CO2 matavimo linijos pajungimui;</t>
  </si>
  <si>
    <t>4.1.8.</t>
  </si>
  <si>
    <t>papildomos ne trumpesnės kaip 1.5m ilgio</t>
  </si>
  <si>
    <t>4.1.9.</t>
  </si>
  <si>
    <t>3.0 l (±50 ml) kvėpavimo maišas</t>
  </si>
  <si>
    <t>4.1.10.</t>
  </si>
  <si>
    <t>papildomos jungties 22M/22M.</t>
  </si>
  <si>
    <t>4.1.11.</t>
  </si>
  <si>
    <t>Luer lock anga turi būti su fiksuotu dangteliu;</t>
  </si>
  <si>
    <t>4.1.12.</t>
  </si>
  <si>
    <t>sistemos jungtys turi būti kūginės</t>
  </si>
  <si>
    <t>4.1.13.</t>
  </si>
  <si>
    <t>5. DALIS</t>
  </si>
  <si>
    <t>SISTEMA KVĖPAVIMO GOFRUOTA SUAUGUSIEMS SU PAPILDOMA ATŠAKA</t>
  </si>
  <si>
    <t>5.</t>
  </si>
  <si>
    <t>Sistema kvėpavimo gofruota suaugusiems su papildoma atšaka</t>
  </si>
  <si>
    <t>5.1.</t>
  </si>
  <si>
    <t xml:space="preserve">Sistema kvėpavimo gofruota suaugusiems su papildoma atšaka </t>
  </si>
  <si>
    <t>5.1.1.</t>
  </si>
  <si>
    <t>5.1.2.</t>
  </si>
  <si>
    <t>5.1.3.</t>
  </si>
  <si>
    <t>5.1.4.</t>
  </si>
  <si>
    <t>Ilgis: ištempus – ne mažiau kaip 1,5 m,</t>
  </si>
  <si>
    <t>5.1.5.</t>
  </si>
  <si>
    <t>5.1.6.</t>
  </si>
  <si>
    <t>5.1.7.</t>
  </si>
  <si>
    <t>5.1.8.</t>
  </si>
  <si>
    <t>5.1.9.</t>
  </si>
  <si>
    <t>5.1.10.</t>
  </si>
  <si>
    <t>5.1.11.</t>
  </si>
  <si>
    <t>5.1.12.</t>
  </si>
  <si>
    <t>6. DALIS</t>
  </si>
  <si>
    <t xml:space="preserve">SISTEMA KVĖPAVIMO VAIKAMS </t>
  </si>
  <si>
    <t>6.</t>
  </si>
  <si>
    <t xml:space="preserve">Sistema kvėpavimo vaikams </t>
  </si>
  <si>
    <t>6.1.</t>
  </si>
  <si>
    <t>6.1.1.</t>
  </si>
  <si>
    <t>6.1.2.</t>
  </si>
  <si>
    <t>6.1.3.</t>
  </si>
  <si>
    <t>6.1.4.</t>
  </si>
  <si>
    <t>ilgis: ištempus ne mažiau kaip 2.00m, sutraukus - ne daugiau nei 0,45m</t>
  </si>
  <si>
    <t>6.1.5.</t>
  </si>
  <si>
    <t>Komplektą sudaro 2 vamzdžiai (15mm), sujungti Y formos jungtimi</t>
  </si>
  <si>
    <t>6.1.6.</t>
  </si>
  <si>
    <t>Y jungties diametras 15mm;</t>
  </si>
  <si>
    <t>6.1.7.</t>
  </si>
  <si>
    <t>alkūninė jungtis (paciento pusėje) su Luer Lock anga skirta CO2 matavimo linijos pajungimui</t>
  </si>
  <si>
    <t>6.1.8.</t>
  </si>
  <si>
    <t>Luer lock anga CO2 matavimo linijos pajungimui yra guminis dangtelis, kurį atidengus jis liktų fiksuotas prie sistemos</t>
  </si>
  <si>
    <t>6.1.9.</t>
  </si>
  <si>
    <t>papildoma atšaka, kurios ilgis reguliuojamas: suspaudus - ne daugiau nei 0,34cm, ištempus - ne mažiau nei 1.50m;</t>
  </si>
  <si>
    <t>6.1.10.</t>
  </si>
  <si>
    <t>1L kvėpavimo maišas be latekso</t>
  </si>
  <si>
    <t>6.1.11.</t>
  </si>
  <si>
    <t>papildoma jungtelė su kūginėmis jungtimis - 22M/22M</t>
  </si>
  <si>
    <t>6.1.12.</t>
  </si>
  <si>
    <t>Sistemos jungtys kūginės: aparato pusėje 22F, paciento pusėje 22M/15F.</t>
  </si>
  <si>
    <t>7. DALIS</t>
  </si>
  <si>
    <t>PASYVUSIS NEŠILDOMAS KONTŪRAS</t>
  </si>
  <si>
    <t>7.</t>
  </si>
  <si>
    <t>Pasyvusis nešildomas kontūras</t>
  </si>
  <si>
    <t>7.1.</t>
  </si>
  <si>
    <t>7.1.1.</t>
  </si>
  <si>
    <t>7.1.2.</t>
  </si>
  <si>
    <t>7.1.3.</t>
  </si>
  <si>
    <t>skirtas kvėpavimo dujoms tiekti į paciento kvėpavimo takus</t>
  </si>
  <si>
    <t>7.1.4.</t>
  </si>
  <si>
    <t>kontūras yra suderinamas  su Philips Respironics ventiliacijos aparatais</t>
  </si>
  <si>
    <t>7.1.5.</t>
  </si>
  <si>
    <t>vienos šakos kontūras, įskaitant pasyviojo iškvėpimo vožtuvą Whisper Swiler, žarnos laikiklius ir bakterijų filtrą</t>
  </si>
  <si>
    <t>7.1.6.</t>
  </si>
  <si>
    <t>Ilgis  ne mažiau 1,9 m</t>
  </si>
  <si>
    <t>7.1.7.</t>
  </si>
  <si>
    <t>Diametras 22mm</t>
  </si>
  <si>
    <t>7.1.8.</t>
  </si>
  <si>
    <t>Visa atitiktis esant 60hPa slėgiui 0,94 ml/cmH2O</t>
  </si>
  <si>
    <t>7.1.9.</t>
  </si>
  <si>
    <t>bakterijų filtro efektyvumas  daugiau nei 99,94%</t>
  </si>
  <si>
    <t>7.1.10.</t>
  </si>
  <si>
    <t>virusų filtro efektyvumas daugiau nei 99,77%</t>
  </si>
  <si>
    <t>8. DALIS</t>
  </si>
  <si>
    <t>MAIŠAS REZERVINIS PRIE KVĖPAVIMO KONTŪRO</t>
  </si>
  <si>
    <t>8.</t>
  </si>
  <si>
    <t>Maišas rezervinis prie kvėpavimo kontūro</t>
  </si>
  <si>
    <t>8.1.</t>
  </si>
  <si>
    <t>8.1.1.</t>
  </si>
  <si>
    <t>vienkartiniai, kliniškai švarūs, turi turėti CE ženklinimą,  .</t>
  </si>
  <si>
    <t>8.1.2.</t>
  </si>
  <si>
    <t>8.1.3.</t>
  </si>
  <si>
    <t xml:space="preserve"> du dydžiai: 2 l rezervinio maišo, pajungimas - 22F, 3 l rezervinio maišo, pajungimas - 22F</t>
  </si>
  <si>
    <t>9. DALIS</t>
  </si>
  <si>
    <t>Y TIPO JUNGTIS PRIE KVĖPAVIMO KONTŪRO</t>
  </si>
  <si>
    <t>9.</t>
  </si>
  <si>
    <t>Y tipo jungtis prie kvėpavimo kontūro</t>
  </si>
  <si>
    <t>9.1.</t>
  </si>
  <si>
    <t>9.1.1.</t>
  </si>
  <si>
    <t>viena atšaka 22M/15F, dvi atšakos 22M,</t>
  </si>
  <si>
    <t>9.1.2.</t>
  </si>
  <si>
    <t>kliniškai švarūs, supakuoti po vieną</t>
  </si>
  <si>
    <t>10. DALIS</t>
  </si>
  <si>
    <t>PACIENTO JUNGTELĖ-ALKŪNĖ</t>
  </si>
  <si>
    <t>10.</t>
  </si>
  <si>
    <t>Paciento jungtelė-alkūnė</t>
  </si>
  <si>
    <t>10.1.</t>
  </si>
  <si>
    <t>10.1.1.</t>
  </si>
  <si>
    <t>vienkartinės, kliniškai švarios, turi CE ženklinimą,</t>
  </si>
  <si>
    <t>10.1.2.</t>
  </si>
  <si>
    <t>gaminio sudėtyje nėra latekso,</t>
  </si>
  <si>
    <t>10.1.3.</t>
  </si>
  <si>
    <t>distalinė dalis (paciento pusėje) sukasi</t>
  </si>
  <si>
    <t>10.1.4.</t>
  </si>
  <si>
    <t>papildoma 9,5mm anga atsiubimams su nenuimamu dvigubu dangteliu dangtelyje papildoma anga</t>
  </si>
  <si>
    <t>10.1.5.</t>
  </si>
  <si>
    <t>jungtys sandarios ir konusinės: 15M(aparato pusėje-22M/15F (paciento pusėje)</t>
  </si>
  <si>
    <t>11. DALIS</t>
  </si>
  <si>
    <t>VAISTŲ PURKŠTUVAS SU SAVAIME UŽSIDARANČIA T-TIPO JUNGTIMI</t>
  </si>
  <si>
    <t>11.</t>
  </si>
  <si>
    <t>Vaistų purkštuvas su savaime užsidarančia T-tipo jungtimi</t>
  </si>
  <si>
    <t>11.1.</t>
  </si>
  <si>
    <t>11.1.1.</t>
  </si>
  <si>
    <t>turi CE ženklinimą, pagamintas iš inertinio, skaidraus plastikų lydinio, gaminio sudėtyje nėra latekso</t>
  </si>
  <si>
    <t>11.1.2.</t>
  </si>
  <si>
    <t>vienam ligoniui paruoštas trijų dalių rinkinys:</t>
  </si>
  <si>
    <t>11.1.3.</t>
  </si>
  <si>
    <t>vaistų lygiasienis su specialiu vidiniu profiliu) ir savaime užsidaranti T-formos jungtis,</t>
  </si>
  <si>
    <t>11.1.4.</t>
  </si>
  <si>
    <t>jungiama į 22mm kvėpavimo sistemą</t>
  </si>
  <si>
    <t>11.1.5.</t>
  </si>
  <si>
    <t>Ttipo jungtis-dvi lygiagrečios jungtys sujungimui su sistema 22M ir 22F</t>
  </si>
  <si>
    <t>11.1.6.</t>
  </si>
  <si>
    <t>trečia jungtis 22F sujungimui su vaistų purkštuvu</t>
  </si>
  <si>
    <t>11.1.7.</t>
  </si>
  <si>
    <t>savaime užsidarantis vožtuvas leidžia prijungti/atjungti vaistų purkštuvą prie kvėpavimo sistemos nedarant įtakospaciento ventiliavimui</t>
  </si>
  <si>
    <t>11.1.8.</t>
  </si>
  <si>
    <t>vaistų purškimas įmanomas esant 8l/min oro/deguonies srautui,</t>
  </si>
  <si>
    <t>11.1.9.</t>
  </si>
  <si>
    <t>nebulaizeris veikia ir vertikalioje, ir horizontalioje padėtyje</t>
  </si>
  <si>
    <t>11.1.10.</t>
  </si>
  <si>
    <t>visas komplektas supakuotas į vieną maišelį</t>
  </si>
  <si>
    <t>12. DALIS</t>
  </si>
  <si>
    <t>JUNGTELĖ SU MDI JUNGTIMIS</t>
  </si>
  <si>
    <t>12.</t>
  </si>
  <si>
    <t>Jungtelė su MDI jungtimis</t>
  </si>
  <si>
    <t>12.1.</t>
  </si>
  <si>
    <t>12.1.1.</t>
  </si>
  <si>
    <t>vienkartinės, kliniškai švarios, turi CE ženklinimą</t>
  </si>
  <si>
    <t>12.1.2.</t>
  </si>
  <si>
    <t>gaminio sudėtyje nėra latekso</t>
  </si>
  <si>
    <t>12.1.3.</t>
  </si>
  <si>
    <t>jungtys kūginės 22M-22F</t>
  </si>
  <si>
    <t>12.1.4.</t>
  </si>
  <si>
    <t>įpakuota po 1 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</si>
  <si>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</si>
  <si>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</si>
  <si>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</si>
  <si>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</si>
  <si>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</si>
  <si>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</si>
  <si>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</si>
  <si>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</si>
  <si>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</si>
  <si>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</si>
  <si>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</si>
  <si>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</si>
  <si>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</si>
  <si>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</si>
  <si>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</si>
  <si>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</si>
  <si>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</si>
  <si>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</si>
  <si>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4750-2 2026-02-12 19:57:40</t>
  </si>
  <si>
    <t>Y jungtyje nėra jokių papildomų angų su dangteliu</t>
  </si>
  <si>
    <t>sistemos ilgis 1.6m, diametras 22mm</t>
  </si>
  <si>
    <t>komplekte yra du  savaime užsidarantys 70ml talpos drėgmės surinkėjai</t>
  </si>
  <si>
    <t xml:space="preserve">Jungtys paciento pusėje 22M/15F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</si>
</sst>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wrapText="1"/>
    </xf>
    <xf numFmtId="0" fontId="0" fillId="0" borderId="0" xfId="0" applyAlignment="1"/>
    <xf numFmtId="0" fontId="2" fillId="4" borderId="23" xfId="0" applyFont="1" applyFill="1" applyBorder="1" applyAlignment="1">
      <alignment wrapText="1"/>
    </xf>
    <xf numFmtId="0" fontId="1" fillId="5" borderId="0" xfId="0" applyFont="1" applyFill="1" applyAlignment="1" applyProtection="1">
      <alignment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271"/>
  <sheetViews>
    <sheetView tabSelected="1" topLeftCell="A240" workbookViewId="0">
      <selection activeCell="B245" sqref="B245"/>
    </sheetView>
  </sheetViews>
  <sheetFormatPr defaultColWidth="10.875" defaultRowHeight="15" x14ac:dyDescent="0.25"/>
  <cols>
    <col min="1" max="1" width="9.125" style="1" customWidth="1"/>
    <col min="2" max="2" width="40.5" style="1" customWidth="1"/>
    <col min="3" max="3" width="11.125" style="1" customWidth="1"/>
    <col min="4" max="4" width="20.625" style="1" customWidth="1"/>
    <col min="5" max="5" width="10.75" style="1" customWidth="1"/>
    <col min="6" max="6" width="10.625" style="1" customWidth="1"/>
    <col min="7" max="7" width="17.625" style="1" customWidth="1"/>
    <col min="8" max="8" width="38.62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7" t="s">
        <v>7</v>
      </c>
      <c r="B12" s="28"/>
      <c r="C12" s="24"/>
      <c r="D12" s="25"/>
      <c r="E12" s="25"/>
      <c r="F12" s="26"/>
    </row>
    <row r="13" spans="1:6" ht="15.95" customHeight="1" x14ac:dyDescent="0.25">
      <c r="A13" s="36" t="s">
        <v>8</v>
      </c>
      <c r="B13" s="31"/>
      <c r="C13" s="24"/>
      <c r="D13" s="25"/>
      <c r="E13" s="25"/>
      <c r="F13" s="26"/>
    </row>
    <row r="14" spans="1:6" ht="15.95" customHeight="1" x14ac:dyDescent="0.25">
      <c r="A14" s="36" t="s">
        <v>9</v>
      </c>
      <c r="B14" s="31"/>
      <c r="C14" s="24"/>
      <c r="D14" s="25"/>
      <c r="E14" s="25"/>
      <c r="F14" s="26"/>
    </row>
    <row r="15" spans="1:6" ht="15.95" customHeight="1" x14ac:dyDescent="0.25">
      <c r="A15" s="27" t="s">
        <v>10</v>
      </c>
      <c r="B15" s="28"/>
      <c r="C15" s="24"/>
      <c r="D15" s="25"/>
      <c r="E15" s="25"/>
      <c r="F15" s="26"/>
    </row>
    <row r="16" spans="1:6" ht="63" customHeight="1" x14ac:dyDescent="0.25">
      <c r="A16" s="30" t="s">
        <v>11</v>
      </c>
      <c r="B16" s="31"/>
      <c r="C16" s="24"/>
      <c r="D16" s="25"/>
      <c r="E16" s="25"/>
      <c r="F16" s="26"/>
    </row>
    <row r="17" spans="1:6" ht="15.95" customHeight="1" x14ac:dyDescent="0.25">
      <c r="A17" s="27" t="s">
        <v>12</v>
      </c>
      <c r="B17" s="28"/>
      <c r="C17" s="24"/>
      <c r="D17" s="25"/>
      <c r="E17" s="25"/>
      <c r="F17" s="26"/>
    </row>
    <row r="18" spans="1:6" ht="15.95" customHeight="1" x14ac:dyDescent="0.25">
      <c r="A18" s="27" t="s">
        <v>13</v>
      </c>
      <c r="B18" s="28"/>
      <c r="C18" s="24"/>
      <c r="D18" s="25"/>
      <c r="E18" s="25"/>
      <c r="F18" s="26"/>
    </row>
    <row r="19" spans="1:6" ht="48" customHeight="1" x14ac:dyDescent="0.25">
      <c r="A19" s="27" t="s">
        <v>14</v>
      </c>
      <c r="B19" s="28"/>
      <c r="C19" s="24"/>
      <c r="D19" s="25"/>
      <c r="E19" s="25"/>
      <c r="F19" s="26"/>
    </row>
    <row r="20" spans="1:6" ht="54.95" customHeight="1" x14ac:dyDescent="0.25">
      <c r="A20" s="27" t="s">
        <v>15</v>
      </c>
      <c r="B20" s="28"/>
      <c r="C20" s="24"/>
      <c r="D20" s="25"/>
      <c r="E20" s="25"/>
      <c r="F20" s="26"/>
    </row>
    <row r="21" spans="1:6" ht="71.099999999999994" customHeight="1" x14ac:dyDescent="0.25">
      <c r="A21" s="33" t="s">
        <v>16</v>
      </c>
      <c r="B21" s="34"/>
      <c r="C21" s="37"/>
      <c r="D21" s="38"/>
      <c r="E21" s="38"/>
      <c r="F21" s="38"/>
    </row>
    <row r="22" spans="1:6" ht="18" customHeight="1" x14ac:dyDescent="0.25">
      <c r="A22" s="5"/>
      <c r="B22" s="5"/>
      <c r="C22" s="6"/>
      <c r="D22" s="6"/>
      <c r="E22" s="6"/>
      <c r="F22" s="6"/>
    </row>
    <row r="23" spans="1:6" x14ac:dyDescent="0.25">
      <c r="A23" s="32" t="s">
        <v>17</v>
      </c>
      <c r="B23" s="29"/>
      <c r="C23" s="29"/>
      <c r="D23" s="29"/>
      <c r="E23" s="29"/>
      <c r="F23" s="29"/>
    </row>
    <row r="24" spans="1:6" x14ac:dyDescent="0.25">
      <c r="A24" s="29" t="s">
        <v>18</v>
      </c>
      <c r="B24" s="29"/>
      <c r="C24" s="29"/>
      <c r="D24" s="29"/>
      <c r="E24" s="29"/>
      <c r="F24" s="29"/>
    </row>
    <row r="25" spans="1:6" x14ac:dyDescent="0.25">
      <c r="A25" s="29" t="s">
        <v>19</v>
      </c>
      <c r="B25" s="29"/>
      <c r="C25" s="29"/>
      <c r="D25" s="29"/>
      <c r="E25" s="29"/>
      <c r="F25" s="29"/>
    </row>
    <row r="26" spans="1:6" x14ac:dyDescent="0.25">
      <c r="A26" s="29" t="s">
        <v>20</v>
      </c>
      <c r="B26" s="29"/>
      <c r="C26" s="29"/>
      <c r="D26" s="29"/>
      <c r="E26" s="29"/>
      <c r="F26" s="29"/>
    </row>
    <row r="27" spans="1:6" x14ac:dyDescent="0.25">
      <c r="A27" s="29" t="s">
        <v>21</v>
      </c>
      <c r="B27" s="29"/>
      <c r="C27" s="29"/>
      <c r="D27" s="29"/>
      <c r="E27" s="29"/>
      <c r="F27" s="29"/>
    </row>
    <row r="28" spans="1:6" ht="32.1" customHeight="1" x14ac:dyDescent="0.25">
      <c r="A28" s="35" t="s">
        <v>22</v>
      </c>
      <c r="B28" s="29"/>
      <c r="C28" s="29"/>
      <c r="D28" s="29"/>
      <c r="E28" s="29"/>
      <c r="F28" s="29"/>
    </row>
    <row r="29" spans="1:6" x14ac:dyDescent="0.25">
      <c r="A29" s="29" t="s">
        <v>23</v>
      </c>
      <c r="B29" s="29"/>
      <c r="C29" s="29"/>
      <c r="D29" s="29"/>
      <c r="E29" s="29"/>
      <c r="F29" s="29"/>
    </row>
    <row r="30" spans="1:6" ht="30" customHeight="1" x14ac:dyDescent="0.25">
      <c r="A30" s="69" t="s">
        <v>24</v>
      </c>
      <c r="B30" s="70"/>
      <c r="C30" s="70"/>
      <c r="D30" s="72"/>
    </row>
    <row r="31" spans="1:6" x14ac:dyDescent="0.25">
      <c r="A31" s="15" t="s">
        <v>25</v>
      </c>
    </row>
    <row r="32" spans="1:6" x14ac:dyDescent="0.25">
      <c r="A32" s="13" t="s">
        <v>26</v>
      </c>
      <c r="B32" s="13" t="s">
        <v>27</v>
      </c>
    </row>
    <row r="34" spans="1:9" x14ac:dyDescent="0.25">
      <c r="A34" s="13" t="s">
        <v>28</v>
      </c>
    </row>
    <row r="35" spans="1:9" s="12" customFormat="1" ht="45" x14ac:dyDescent="0.25">
      <c r="A35" s="71" t="s">
        <v>29</v>
      </c>
      <c r="B35" s="71" t="s">
        <v>30</v>
      </c>
      <c r="C35" s="71" t="s">
        <v>31</v>
      </c>
      <c r="D35" s="71" t="s">
        <v>32</v>
      </c>
      <c r="E35" s="71" t="s">
        <v>33</v>
      </c>
      <c r="F35" s="71" t="s">
        <v>34</v>
      </c>
      <c r="G35" s="71" t="s">
        <v>35</v>
      </c>
      <c r="H35" s="71" t="s">
        <v>36</v>
      </c>
      <c r="I35" s="71" t="s">
        <v>37</v>
      </c>
    </row>
    <row r="36" spans="1:9" x14ac:dyDescent="0.25">
      <c r="A36" s="16" t="s">
        <v>38</v>
      </c>
      <c r="B36" s="71" t="s">
        <v>39</v>
      </c>
      <c r="C36" s="73"/>
      <c r="D36" s="73"/>
      <c r="E36" s="73"/>
      <c r="F36" s="73"/>
      <c r="G36" s="73"/>
      <c r="H36" s="73"/>
      <c r="I36" s="73"/>
    </row>
    <row r="37" spans="1:9" ht="42.75" customHeight="1" x14ac:dyDescent="0.25">
      <c r="A37" s="17" t="s">
        <v>40</v>
      </c>
      <c r="B37" s="73" t="s">
        <v>41</v>
      </c>
      <c r="C37" s="73">
        <v>25000</v>
      </c>
      <c r="D37" s="73" t="s">
        <v>42</v>
      </c>
      <c r="E37" s="74"/>
      <c r="F37" s="73" t="str">
        <f>IF(ISBLANK(E37),"", PRODUCT(C37,E37))</f>
        <v/>
      </c>
      <c r="G37" s="75"/>
      <c r="H37" s="73"/>
      <c r="I37" s="73"/>
    </row>
    <row r="38" spans="1:9" ht="45.75" customHeight="1" x14ac:dyDescent="0.25">
      <c r="A38" s="17" t="s">
        <v>43</v>
      </c>
      <c r="B38" s="73" t="s">
        <v>44</v>
      </c>
      <c r="C38" s="73"/>
      <c r="D38" s="73"/>
      <c r="E38" s="73"/>
      <c r="F38" s="73"/>
      <c r="G38" s="73"/>
      <c r="H38" s="75"/>
      <c r="I38" s="75"/>
    </row>
    <row r="39" spans="1:9" ht="28.5" customHeight="1" x14ac:dyDescent="0.25">
      <c r="A39" s="17" t="s">
        <v>45</v>
      </c>
      <c r="B39" s="73" t="s">
        <v>46</v>
      </c>
      <c r="C39" s="73"/>
      <c r="D39" s="73"/>
      <c r="E39" s="73"/>
      <c r="F39" s="73"/>
      <c r="G39" s="73"/>
      <c r="H39" s="75"/>
      <c r="I39" s="75"/>
    </row>
    <row r="40" spans="1:9" ht="33" customHeight="1" x14ac:dyDescent="0.25">
      <c r="A40" s="17" t="s">
        <v>47</v>
      </c>
      <c r="B40" s="73" t="s">
        <v>48</v>
      </c>
      <c r="C40" s="73"/>
      <c r="D40" s="73"/>
      <c r="E40" s="73"/>
      <c r="F40" s="73"/>
      <c r="G40" s="73"/>
      <c r="H40" s="75"/>
      <c r="I40" s="75"/>
    </row>
    <row r="41" spans="1:9" ht="27" customHeight="1" x14ac:dyDescent="0.25">
      <c r="A41" s="17" t="s">
        <v>49</v>
      </c>
      <c r="B41" s="73" t="s">
        <v>50</v>
      </c>
      <c r="C41" s="73"/>
      <c r="D41" s="73"/>
      <c r="E41" s="73"/>
      <c r="F41" s="73"/>
      <c r="G41" s="73"/>
      <c r="H41" s="75"/>
      <c r="I41" s="75"/>
    </row>
    <row r="42" spans="1:9" ht="22.5" customHeight="1" x14ac:dyDescent="0.25">
      <c r="A42" s="17" t="s">
        <v>51</v>
      </c>
      <c r="B42" s="73" t="s">
        <v>52</v>
      </c>
      <c r="C42" s="73"/>
      <c r="D42" s="73"/>
      <c r="E42" s="73"/>
      <c r="F42" s="73"/>
      <c r="G42" s="73"/>
      <c r="H42" s="75"/>
      <c r="I42" s="75"/>
    </row>
    <row r="43" spans="1:9" ht="43.5" customHeight="1" x14ac:dyDescent="0.25">
      <c r="A43" s="17" t="s">
        <v>53</v>
      </c>
      <c r="B43" s="73" t="s">
        <v>54</v>
      </c>
      <c r="C43" s="73"/>
      <c r="D43" s="73"/>
      <c r="E43" s="73"/>
      <c r="F43" s="73"/>
      <c r="G43" s="73"/>
      <c r="H43" s="75"/>
      <c r="I43" s="75"/>
    </row>
    <row r="44" spans="1:9" ht="52.5" customHeight="1" x14ac:dyDescent="0.25">
      <c r="A44" s="17" t="s">
        <v>55</v>
      </c>
      <c r="B44" s="73" t="s">
        <v>56</v>
      </c>
      <c r="C44" s="73"/>
      <c r="D44" s="73"/>
      <c r="E44" s="73"/>
      <c r="F44" s="73"/>
      <c r="G44" s="73"/>
      <c r="H44" s="75"/>
      <c r="I44" s="75"/>
    </row>
    <row r="45" spans="1:9" ht="28.5" customHeight="1" x14ac:dyDescent="0.25">
      <c r="A45" s="17" t="s">
        <v>57</v>
      </c>
      <c r="B45" s="73" t="s">
        <v>58</v>
      </c>
      <c r="C45" s="73"/>
      <c r="D45" s="73"/>
      <c r="E45" s="73"/>
      <c r="F45" s="73"/>
      <c r="G45" s="73"/>
      <c r="H45" s="75"/>
      <c r="I45" s="75"/>
    </row>
    <row r="46" spans="1:9" ht="22.5" customHeight="1" x14ac:dyDescent="0.25">
      <c r="A46" s="17" t="s">
        <v>59</v>
      </c>
      <c r="B46" s="73" t="s">
        <v>299</v>
      </c>
      <c r="C46" s="73"/>
      <c r="D46" s="73"/>
      <c r="E46" s="73"/>
      <c r="F46" s="73"/>
      <c r="G46" s="73"/>
      <c r="H46" s="75"/>
      <c r="I46" s="75"/>
    </row>
    <row r="47" spans="1:9" x14ac:dyDescent="0.25">
      <c r="A47" s="17" t="s">
        <v>60</v>
      </c>
      <c r="B47" s="73" t="s">
        <v>61</v>
      </c>
      <c r="C47" s="73"/>
      <c r="D47" s="73"/>
      <c r="E47" s="73"/>
      <c r="F47" s="73"/>
      <c r="G47" s="73"/>
      <c r="H47" s="75"/>
      <c r="I47" s="75"/>
    </row>
    <row r="48" spans="1:9" x14ac:dyDescent="0.25">
      <c r="E48" s="16" t="s">
        <v>62</v>
      </c>
      <c r="F48" s="16" t="str">
        <f>IF((COUNT(C37:C47)&lt;&gt;COUNT(F37:F47)),"", ROUND(SUM(F37:F47),2))</f>
        <v/>
      </c>
      <c r="G48" s="15" t="str">
        <f>IF((COUNT(C37:C47)&lt;&gt;COUNT(F37:F47)),"Neužpildytos visų objektų kainos", "")</f>
        <v>Neužpildytos visų objektų kainos</v>
      </c>
    </row>
    <row r="49" spans="1:9" ht="30" x14ac:dyDescent="0.25">
      <c r="C49" s="71" t="s">
        <v>63</v>
      </c>
      <c r="D49" s="18"/>
      <c r="E49" s="16" t="s">
        <v>64</v>
      </c>
      <c r="F49" s="16" t="str">
        <f>IF(OR(F48="",D49=""),"", ROUND(PRODUCT(D49,F48)/100,2))</f>
        <v/>
      </c>
      <c r="G49" s="15" t="str">
        <f>IF(D49="", "Nurodykite taikomą PVM dydį", "")</f>
        <v>Nurodykite taikomą PVM dydį</v>
      </c>
    </row>
    <row r="50" spans="1:9" x14ac:dyDescent="0.25">
      <c r="E50" s="16" t="s">
        <v>65</v>
      </c>
      <c r="F50" s="16">
        <f>IF(ISBLANK(F49), "", ROUND(SUM(F48:F49),2))</f>
        <v>0</v>
      </c>
    </row>
    <row r="54" spans="1:9" x14ac:dyDescent="0.25">
      <c r="A54" s="13" t="s">
        <v>66</v>
      </c>
      <c r="B54" s="13" t="s">
        <v>67</v>
      </c>
    </row>
    <row r="56" spans="1:9" x14ac:dyDescent="0.25">
      <c r="A56" s="13" t="s">
        <v>28</v>
      </c>
    </row>
    <row r="57" spans="1:9" s="12" customFormat="1" ht="45" x14ac:dyDescent="0.25">
      <c r="A57" s="71" t="s">
        <v>29</v>
      </c>
      <c r="B57" s="71" t="s">
        <v>30</v>
      </c>
      <c r="C57" s="71" t="s">
        <v>31</v>
      </c>
      <c r="D57" s="71" t="s">
        <v>32</v>
      </c>
      <c r="E57" s="71" t="s">
        <v>33</v>
      </c>
      <c r="F57" s="71" t="s">
        <v>34</v>
      </c>
      <c r="G57" s="71" t="s">
        <v>35</v>
      </c>
      <c r="H57" s="71" t="s">
        <v>36</v>
      </c>
      <c r="I57" s="71" t="s">
        <v>37</v>
      </c>
    </row>
    <row r="58" spans="1:9" x14ac:dyDescent="0.25">
      <c r="A58" s="16" t="s">
        <v>68</v>
      </c>
      <c r="B58" s="71" t="s">
        <v>69</v>
      </c>
      <c r="C58" s="73"/>
      <c r="D58" s="73"/>
      <c r="E58" s="73"/>
      <c r="F58" s="73"/>
      <c r="G58" s="73"/>
      <c r="H58" s="73"/>
      <c r="I58" s="73"/>
    </row>
    <row r="59" spans="1:9" ht="28.5" customHeight="1" x14ac:dyDescent="0.25">
      <c r="A59" s="17" t="s">
        <v>70</v>
      </c>
      <c r="B59" s="73" t="s">
        <v>69</v>
      </c>
      <c r="C59" s="73">
        <v>200</v>
      </c>
      <c r="D59" s="73" t="s">
        <v>42</v>
      </c>
      <c r="E59" s="74"/>
      <c r="F59" s="73" t="str">
        <f>IF(ISBLANK(E59),"", PRODUCT(C59,E59))</f>
        <v/>
      </c>
      <c r="G59" s="75"/>
      <c r="H59" s="73"/>
      <c r="I59" s="73"/>
    </row>
    <row r="60" spans="1:9" ht="30.75" customHeight="1" x14ac:dyDescent="0.25">
      <c r="A60" s="17" t="s">
        <v>71</v>
      </c>
      <c r="B60" s="73" t="s">
        <v>72</v>
      </c>
      <c r="C60" s="73"/>
      <c r="D60" s="73"/>
      <c r="E60" s="73"/>
      <c r="F60" s="73"/>
      <c r="G60" s="73"/>
      <c r="H60" s="75"/>
      <c r="I60" s="75"/>
    </row>
    <row r="61" spans="1:9" ht="27.75" customHeight="1" x14ac:dyDescent="0.25">
      <c r="A61" s="17" t="s">
        <v>73</v>
      </c>
      <c r="B61" s="73" t="s">
        <v>300</v>
      </c>
      <c r="C61" s="73"/>
      <c r="D61" s="73"/>
      <c r="E61" s="73"/>
      <c r="F61" s="73"/>
      <c r="G61" s="73"/>
      <c r="H61" s="75"/>
      <c r="I61" s="75"/>
    </row>
    <row r="62" spans="1:9" ht="31.5" customHeight="1" x14ac:dyDescent="0.25">
      <c r="A62" s="17" t="s">
        <v>74</v>
      </c>
      <c r="B62" s="73" t="s">
        <v>75</v>
      </c>
      <c r="C62" s="73"/>
      <c r="D62" s="73"/>
      <c r="E62" s="73"/>
      <c r="F62" s="73"/>
      <c r="G62" s="73"/>
      <c r="H62" s="75"/>
      <c r="I62" s="75"/>
    </row>
    <row r="63" spans="1:9" ht="27" customHeight="1" x14ac:dyDescent="0.25">
      <c r="A63" s="17" t="s">
        <v>76</v>
      </c>
      <c r="B63" s="73" t="s">
        <v>77</v>
      </c>
      <c r="C63" s="73"/>
      <c r="D63" s="73"/>
      <c r="E63" s="73"/>
      <c r="F63" s="73"/>
      <c r="G63" s="73"/>
      <c r="H63" s="75"/>
      <c r="I63" s="75"/>
    </row>
    <row r="64" spans="1:9" ht="30.75" customHeight="1" x14ac:dyDescent="0.25">
      <c r="A64" s="17" t="s">
        <v>78</v>
      </c>
      <c r="B64" s="73" t="s">
        <v>301</v>
      </c>
      <c r="C64" s="73"/>
      <c r="D64" s="73"/>
      <c r="E64" s="73"/>
      <c r="F64" s="73"/>
      <c r="G64" s="73"/>
      <c r="H64" s="75"/>
      <c r="I64" s="75"/>
    </row>
    <row r="65" spans="1:9" ht="31.5" customHeight="1" x14ac:dyDescent="0.25">
      <c r="A65" s="17" t="s">
        <v>79</v>
      </c>
      <c r="B65" s="73" t="s">
        <v>80</v>
      </c>
      <c r="C65" s="73"/>
      <c r="D65" s="73"/>
      <c r="E65" s="73"/>
      <c r="F65" s="73"/>
      <c r="G65" s="73"/>
      <c r="H65" s="75"/>
      <c r="I65" s="75"/>
    </row>
    <row r="66" spans="1:9" ht="23.25" customHeight="1" x14ac:dyDescent="0.25">
      <c r="A66" s="17" t="s">
        <v>81</v>
      </c>
      <c r="B66" s="73" t="s">
        <v>82</v>
      </c>
      <c r="C66" s="73"/>
      <c r="D66" s="73"/>
      <c r="E66" s="73"/>
      <c r="F66" s="73"/>
      <c r="G66" s="73"/>
      <c r="H66" s="75"/>
      <c r="I66" s="75"/>
    </row>
    <row r="67" spans="1:9" ht="46.5" customHeight="1" x14ac:dyDescent="0.25">
      <c r="A67" s="17" t="s">
        <v>83</v>
      </c>
      <c r="B67" s="73" t="s">
        <v>84</v>
      </c>
      <c r="C67" s="73"/>
      <c r="D67" s="73"/>
      <c r="E67" s="73"/>
      <c r="F67" s="73"/>
      <c r="G67" s="73"/>
      <c r="H67" s="75"/>
      <c r="I67" s="75"/>
    </row>
    <row r="68" spans="1:9" ht="20.25" customHeight="1" x14ac:dyDescent="0.25">
      <c r="A68" s="17" t="s">
        <v>85</v>
      </c>
      <c r="B68" s="73" t="s">
        <v>302</v>
      </c>
      <c r="C68" s="73"/>
      <c r="D68" s="73"/>
      <c r="E68" s="73"/>
      <c r="F68" s="73"/>
      <c r="G68" s="73"/>
      <c r="H68" s="75"/>
      <c r="I68" s="75"/>
    </row>
    <row r="69" spans="1:9" x14ac:dyDescent="0.25">
      <c r="A69" s="17" t="s">
        <v>86</v>
      </c>
      <c r="B69" s="73" t="s">
        <v>87</v>
      </c>
      <c r="C69" s="73"/>
      <c r="D69" s="73"/>
      <c r="E69" s="73"/>
      <c r="F69" s="73"/>
      <c r="G69" s="73"/>
      <c r="H69" s="75"/>
      <c r="I69" s="75"/>
    </row>
    <row r="70" spans="1:9" x14ac:dyDescent="0.25">
      <c r="E70" s="16" t="s">
        <v>62</v>
      </c>
      <c r="F70" s="16" t="str">
        <f>IF((COUNT(C59:C69)&lt;&gt;COUNT(F59:F69)),"", ROUND(SUM(F59:F69),2))</f>
        <v/>
      </c>
      <c r="G70" s="15" t="str">
        <f>IF((COUNT(C59:C69)&lt;&gt;COUNT(F59:F69)),"Neužpildytos visų objektų kainos", "")</f>
        <v>Neužpildytos visų objektų kainos</v>
      </c>
    </row>
    <row r="71" spans="1:9" ht="30" x14ac:dyDescent="0.25">
      <c r="C71" s="71" t="s">
        <v>63</v>
      </c>
      <c r="D71" s="18"/>
      <c r="E71" s="16" t="s">
        <v>64</v>
      </c>
      <c r="F71" s="16" t="str">
        <f>IF(OR(F70="",D71=""),"", ROUND(PRODUCT(D71,F70)/100,2))</f>
        <v/>
      </c>
      <c r="G71" s="15" t="str">
        <f>IF(D71="", "Nurodykite taikomą PVM dydį", "")</f>
        <v>Nurodykite taikomą PVM dydį</v>
      </c>
    </row>
    <row r="72" spans="1:9" x14ac:dyDescent="0.25">
      <c r="E72" s="16" t="s">
        <v>65</v>
      </c>
      <c r="F72" s="16">
        <f>IF(ISBLANK(F71), "", ROUND(SUM(F70:F71),2))</f>
        <v>0</v>
      </c>
    </row>
    <row r="76" spans="1:9" x14ac:dyDescent="0.25">
      <c r="A76" s="13" t="s">
        <v>88</v>
      </c>
      <c r="B76" s="13" t="s">
        <v>89</v>
      </c>
    </row>
    <row r="78" spans="1:9" x14ac:dyDescent="0.25">
      <c r="A78" s="13" t="s">
        <v>28</v>
      </c>
    </row>
    <row r="79" spans="1:9" s="12" customFormat="1" ht="45" x14ac:dyDescent="0.25">
      <c r="A79" s="71" t="s">
        <v>29</v>
      </c>
      <c r="B79" s="71" t="s">
        <v>30</v>
      </c>
      <c r="C79" s="71" t="s">
        <v>31</v>
      </c>
      <c r="D79" s="71" t="s">
        <v>32</v>
      </c>
      <c r="E79" s="71" t="s">
        <v>33</v>
      </c>
      <c r="F79" s="71" t="s">
        <v>34</v>
      </c>
      <c r="G79" s="71" t="s">
        <v>35</v>
      </c>
      <c r="H79" s="71" t="s">
        <v>36</v>
      </c>
      <c r="I79" s="71" t="s">
        <v>37</v>
      </c>
    </row>
    <row r="80" spans="1:9" x14ac:dyDescent="0.25">
      <c r="A80" s="16" t="s">
        <v>90</v>
      </c>
      <c r="B80" s="71" t="s">
        <v>91</v>
      </c>
      <c r="C80" s="73"/>
      <c r="D80" s="73"/>
      <c r="E80" s="73"/>
      <c r="F80" s="73"/>
      <c r="G80" s="73"/>
      <c r="H80" s="73"/>
      <c r="I80" s="73"/>
    </row>
    <row r="81" spans="1:9" ht="28.5" customHeight="1" x14ac:dyDescent="0.25">
      <c r="A81" s="17" t="s">
        <v>92</v>
      </c>
      <c r="B81" s="73" t="s">
        <v>91</v>
      </c>
      <c r="C81" s="73">
        <v>5000</v>
      </c>
      <c r="D81" s="73" t="s">
        <v>42</v>
      </c>
      <c r="E81" s="74"/>
      <c r="F81" s="73" t="str">
        <f>IF(ISBLANK(E81),"", PRODUCT(C81,E81))</f>
        <v/>
      </c>
      <c r="G81" s="75"/>
      <c r="H81" s="73"/>
      <c r="I81" s="73"/>
    </row>
    <row r="82" spans="1:9" ht="34.5" customHeight="1" x14ac:dyDescent="0.25">
      <c r="A82" s="17" t="s">
        <v>93</v>
      </c>
      <c r="B82" s="73" t="s">
        <v>94</v>
      </c>
      <c r="C82" s="73"/>
      <c r="D82" s="73"/>
      <c r="E82" s="73"/>
      <c r="F82" s="73"/>
      <c r="G82" s="73"/>
      <c r="H82" s="75"/>
      <c r="I82" s="75"/>
    </row>
    <row r="83" spans="1:9" ht="30.75" customHeight="1" x14ac:dyDescent="0.25">
      <c r="A83" s="17" t="s">
        <v>95</v>
      </c>
      <c r="B83" s="73" t="s">
        <v>96</v>
      </c>
      <c r="C83" s="73"/>
      <c r="D83" s="73"/>
      <c r="E83" s="73"/>
      <c r="F83" s="73"/>
      <c r="G83" s="73"/>
      <c r="H83" s="75"/>
      <c r="I83" s="75"/>
    </row>
    <row r="84" spans="1:9" ht="32.25" customHeight="1" x14ac:dyDescent="0.25">
      <c r="A84" s="17" t="s">
        <v>97</v>
      </c>
      <c r="B84" s="73" t="s">
        <v>98</v>
      </c>
      <c r="C84" s="73"/>
      <c r="D84" s="73"/>
      <c r="E84" s="73"/>
      <c r="F84" s="73"/>
      <c r="G84" s="73"/>
      <c r="H84" s="75"/>
      <c r="I84" s="75"/>
    </row>
    <row r="85" spans="1:9" ht="32.25" customHeight="1" x14ac:dyDescent="0.25">
      <c r="A85" s="17" t="s">
        <v>99</v>
      </c>
      <c r="B85" s="73" t="s">
        <v>100</v>
      </c>
      <c r="C85" s="73"/>
      <c r="D85" s="73"/>
      <c r="E85" s="73"/>
      <c r="F85" s="73"/>
      <c r="G85" s="73"/>
      <c r="H85" s="75"/>
      <c r="I85" s="75"/>
    </row>
    <row r="86" spans="1:9" ht="28.5" customHeight="1" x14ac:dyDescent="0.25">
      <c r="A86" s="17" t="s">
        <v>101</v>
      </c>
      <c r="B86" s="73" t="s">
        <v>102</v>
      </c>
      <c r="C86" s="73"/>
      <c r="D86" s="73"/>
      <c r="E86" s="73"/>
      <c r="F86" s="73"/>
      <c r="G86" s="73"/>
      <c r="H86" s="75"/>
      <c r="I86" s="75"/>
    </row>
    <row r="87" spans="1:9" ht="42" customHeight="1" x14ac:dyDescent="0.25">
      <c r="A87" s="17" t="s">
        <v>103</v>
      </c>
      <c r="B87" s="73" t="s">
        <v>104</v>
      </c>
      <c r="C87" s="73"/>
      <c r="D87" s="73"/>
      <c r="E87" s="73"/>
      <c r="F87" s="73"/>
      <c r="G87" s="73"/>
      <c r="H87" s="75"/>
      <c r="I87" s="75"/>
    </row>
    <row r="88" spans="1:9" ht="27" customHeight="1" x14ac:dyDescent="0.25">
      <c r="A88" s="17" t="s">
        <v>105</v>
      </c>
      <c r="B88" s="73" t="s">
        <v>106</v>
      </c>
      <c r="C88" s="73"/>
      <c r="D88" s="73"/>
      <c r="E88" s="73"/>
      <c r="F88" s="73"/>
      <c r="G88" s="73"/>
      <c r="H88" s="75"/>
      <c r="I88" s="75"/>
    </row>
    <row r="89" spans="1:9" ht="27" customHeight="1" x14ac:dyDescent="0.25">
      <c r="A89" s="17" t="s">
        <v>107</v>
      </c>
      <c r="B89" s="73" t="s">
        <v>108</v>
      </c>
      <c r="C89" s="73"/>
      <c r="D89" s="73"/>
      <c r="E89" s="73"/>
      <c r="F89" s="73"/>
      <c r="G89" s="73"/>
      <c r="H89" s="75"/>
      <c r="I89" s="75"/>
    </row>
    <row r="90" spans="1:9" x14ac:dyDescent="0.25">
      <c r="E90" s="16" t="s">
        <v>62</v>
      </c>
      <c r="F90" s="16" t="str">
        <f>IF((COUNT(C81:C89)&lt;&gt;COUNT(F81:F89)),"", ROUND(SUM(F81:F89),2))</f>
        <v/>
      </c>
      <c r="G90" s="15" t="str">
        <f>IF((COUNT(C81:C89)&lt;&gt;COUNT(F81:F89)),"Neužpildytos visų objektų kainos", "")</f>
        <v>Neužpildytos visų objektų kainos</v>
      </c>
    </row>
    <row r="91" spans="1:9" ht="30" x14ac:dyDescent="0.25">
      <c r="C91" s="71" t="s">
        <v>63</v>
      </c>
      <c r="D91" s="18"/>
      <c r="E91" s="16" t="s">
        <v>64</v>
      </c>
      <c r="F91" s="16" t="str">
        <f>IF(OR(F90="",D91=""),"", ROUND(PRODUCT(D91,F90)/100,2))</f>
        <v/>
      </c>
      <c r="G91" s="15" t="str">
        <f>IF(D91="", "Nurodykite taikomą PVM dydį", "")</f>
        <v>Nurodykite taikomą PVM dydį</v>
      </c>
    </row>
    <row r="92" spans="1:9" x14ac:dyDescent="0.25">
      <c r="E92" s="16" t="s">
        <v>65</v>
      </c>
      <c r="F92" s="16">
        <f>IF(ISBLANK(F91), "", ROUND(SUM(F90:F91),2))</f>
        <v>0</v>
      </c>
    </row>
    <row r="96" spans="1:9" x14ac:dyDescent="0.25">
      <c r="A96" s="13" t="s">
        <v>109</v>
      </c>
      <c r="B96" s="13" t="s">
        <v>110</v>
      </c>
    </row>
    <row r="98" spans="1:9" x14ac:dyDescent="0.25">
      <c r="A98" s="13" t="s">
        <v>28</v>
      </c>
    </row>
    <row r="99" spans="1:9" s="12" customFormat="1" ht="45" x14ac:dyDescent="0.25">
      <c r="A99" s="71" t="s">
        <v>29</v>
      </c>
      <c r="B99" s="71" t="s">
        <v>30</v>
      </c>
      <c r="C99" s="71" t="s">
        <v>31</v>
      </c>
      <c r="D99" s="71" t="s">
        <v>32</v>
      </c>
      <c r="E99" s="71" t="s">
        <v>33</v>
      </c>
      <c r="F99" s="71" t="s">
        <v>34</v>
      </c>
      <c r="G99" s="71" t="s">
        <v>35</v>
      </c>
      <c r="H99" s="71" t="s">
        <v>36</v>
      </c>
      <c r="I99" s="71" t="s">
        <v>37</v>
      </c>
    </row>
    <row r="100" spans="1:9" x14ac:dyDescent="0.25">
      <c r="A100" s="16" t="s">
        <v>111</v>
      </c>
      <c r="B100" s="71" t="s">
        <v>112</v>
      </c>
      <c r="C100" s="73"/>
      <c r="D100" s="73"/>
      <c r="E100" s="73"/>
      <c r="F100" s="73"/>
      <c r="G100" s="73"/>
      <c r="H100" s="73"/>
      <c r="I100" s="73"/>
    </row>
    <row r="101" spans="1:9" ht="31.5" customHeight="1" x14ac:dyDescent="0.25">
      <c r="A101" s="17" t="s">
        <v>113</v>
      </c>
      <c r="B101" s="73" t="s">
        <v>114</v>
      </c>
      <c r="C101" s="73">
        <v>1000</v>
      </c>
      <c r="D101" s="73" t="s">
        <v>42</v>
      </c>
      <c r="E101" s="74"/>
      <c r="F101" s="73" t="str">
        <f>IF(ISBLANK(E101),"", PRODUCT(C101,E101))</f>
        <v/>
      </c>
      <c r="G101" s="75"/>
      <c r="H101" s="73"/>
      <c r="I101" s="73"/>
    </row>
    <row r="102" spans="1:9" ht="27.75" customHeight="1" x14ac:dyDescent="0.25">
      <c r="A102" s="17" t="s">
        <v>115</v>
      </c>
      <c r="B102" s="73" t="s">
        <v>116</v>
      </c>
      <c r="C102" s="73"/>
      <c r="D102" s="73"/>
      <c r="E102" s="73"/>
      <c r="F102" s="73"/>
      <c r="G102" s="73"/>
      <c r="H102" s="75"/>
      <c r="I102" s="75"/>
    </row>
    <row r="103" spans="1:9" ht="27.75" customHeight="1" x14ac:dyDescent="0.25">
      <c r="A103" s="17" t="s">
        <v>117</v>
      </c>
      <c r="B103" s="73" t="s">
        <v>118</v>
      </c>
      <c r="C103" s="73"/>
      <c r="D103" s="73"/>
      <c r="E103" s="73"/>
      <c r="F103" s="73"/>
      <c r="G103" s="73"/>
      <c r="H103" s="75"/>
      <c r="I103" s="75"/>
    </row>
    <row r="104" spans="1:9" ht="29.25" customHeight="1" x14ac:dyDescent="0.25">
      <c r="A104" s="17" t="s">
        <v>119</v>
      </c>
      <c r="B104" s="73" t="s">
        <v>120</v>
      </c>
      <c r="C104" s="73"/>
      <c r="D104" s="73"/>
      <c r="E104" s="73"/>
      <c r="F104" s="73"/>
      <c r="G104" s="73"/>
      <c r="H104" s="75"/>
      <c r="I104" s="75"/>
    </row>
    <row r="105" spans="1:9" ht="21.75" customHeight="1" x14ac:dyDescent="0.25">
      <c r="A105" s="17" t="s">
        <v>121</v>
      </c>
      <c r="B105" s="73" t="s">
        <v>122</v>
      </c>
      <c r="C105" s="73"/>
      <c r="D105" s="73"/>
      <c r="E105" s="73"/>
      <c r="F105" s="73"/>
      <c r="G105" s="73"/>
      <c r="H105" s="75"/>
      <c r="I105" s="75"/>
    </row>
    <row r="106" spans="1:9" ht="23.25" customHeight="1" x14ac:dyDescent="0.25">
      <c r="A106" s="17" t="s">
        <v>123</v>
      </c>
      <c r="B106" s="73" t="s">
        <v>124</v>
      </c>
      <c r="C106" s="73"/>
      <c r="D106" s="73"/>
      <c r="E106" s="73"/>
      <c r="F106" s="73"/>
      <c r="G106" s="73"/>
      <c r="H106" s="75"/>
      <c r="I106" s="75"/>
    </row>
    <row r="107" spans="1:9" ht="28.5" customHeight="1" x14ac:dyDescent="0.25">
      <c r="A107" s="17" t="s">
        <v>125</v>
      </c>
      <c r="B107" s="73" t="s">
        <v>126</v>
      </c>
      <c r="C107" s="73"/>
      <c r="D107" s="73"/>
      <c r="E107" s="73"/>
      <c r="F107" s="73"/>
      <c r="G107" s="73"/>
      <c r="H107" s="75"/>
      <c r="I107" s="75"/>
    </row>
    <row r="108" spans="1:9" ht="41.25" customHeight="1" x14ac:dyDescent="0.25">
      <c r="A108" s="17" t="s">
        <v>127</v>
      </c>
      <c r="B108" s="73" t="s">
        <v>128</v>
      </c>
      <c r="C108" s="73"/>
      <c r="D108" s="73"/>
      <c r="E108" s="73"/>
      <c r="F108" s="73"/>
      <c r="G108" s="73"/>
      <c r="H108" s="75"/>
      <c r="I108" s="75"/>
    </row>
    <row r="109" spans="1:9" ht="32.25" customHeight="1" x14ac:dyDescent="0.25">
      <c r="A109" s="17" t="s">
        <v>129</v>
      </c>
      <c r="B109" s="73" t="s">
        <v>130</v>
      </c>
      <c r="C109" s="73"/>
      <c r="D109" s="73"/>
      <c r="E109" s="73"/>
      <c r="F109" s="73"/>
      <c r="G109" s="73"/>
      <c r="H109" s="75"/>
      <c r="I109" s="75"/>
    </row>
    <row r="110" spans="1:9" ht="30" customHeight="1" x14ac:dyDescent="0.25">
      <c r="A110" s="17" t="s">
        <v>131</v>
      </c>
      <c r="B110" s="73" t="s">
        <v>132</v>
      </c>
      <c r="C110" s="73"/>
      <c r="D110" s="73"/>
      <c r="E110" s="73"/>
      <c r="F110" s="73"/>
      <c r="G110" s="73"/>
      <c r="H110" s="75"/>
      <c r="I110" s="75"/>
    </row>
    <row r="111" spans="1:9" ht="27" customHeight="1" x14ac:dyDescent="0.25">
      <c r="A111" s="17" t="s">
        <v>133</v>
      </c>
      <c r="B111" s="73" t="s">
        <v>134</v>
      </c>
      <c r="C111" s="73"/>
      <c r="D111" s="73"/>
      <c r="E111" s="73"/>
      <c r="F111" s="73"/>
      <c r="G111" s="73"/>
      <c r="H111" s="75"/>
      <c r="I111" s="75"/>
    </row>
    <row r="112" spans="1:9" ht="30" customHeight="1" x14ac:dyDescent="0.25">
      <c r="A112" s="17" t="s">
        <v>135</v>
      </c>
      <c r="B112" s="73" t="s">
        <v>136</v>
      </c>
      <c r="C112" s="73"/>
      <c r="D112" s="73"/>
      <c r="E112" s="73"/>
      <c r="F112" s="73"/>
      <c r="G112" s="73"/>
      <c r="H112" s="75"/>
      <c r="I112" s="75"/>
    </row>
    <row r="113" spans="1:9" ht="25.5" customHeight="1" x14ac:dyDescent="0.25">
      <c r="A113" s="17" t="s">
        <v>137</v>
      </c>
      <c r="B113" s="73" t="s">
        <v>138</v>
      </c>
      <c r="C113" s="73"/>
      <c r="D113" s="73"/>
      <c r="E113" s="73"/>
      <c r="F113" s="73"/>
      <c r="G113" s="73"/>
      <c r="H113" s="75"/>
      <c r="I113" s="75"/>
    </row>
    <row r="114" spans="1:9" ht="24" customHeight="1" x14ac:dyDescent="0.25">
      <c r="A114" s="17" t="s">
        <v>139</v>
      </c>
      <c r="B114" s="73" t="s">
        <v>108</v>
      </c>
      <c r="C114" s="73"/>
      <c r="D114" s="73"/>
      <c r="E114" s="73"/>
      <c r="F114" s="73"/>
      <c r="G114" s="73"/>
      <c r="H114" s="75"/>
      <c r="I114" s="75"/>
    </row>
    <row r="115" spans="1:9" x14ac:dyDescent="0.25">
      <c r="E115" s="16" t="s">
        <v>62</v>
      </c>
      <c r="F115" s="16" t="str">
        <f>IF((COUNT(C101:C114)&lt;&gt;COUNT(F101:F114)),"", ROUND(SUM(F101:F114),2))</f>
        <v/>
      </c>
      <c r="G115" s="15" t="str">
        <f>IF((COUNT(C101:C114)&lt;&gt;COUNT(F101:F114)),"Neužpildytos visų objektų kainos", "")</f>
        <v>Neužpildytos visų objektų kainos</v>
      </c>
    </row>
    <row r="116" spans="1:9" ht="30" x14ac:dyDescent="0.25">
      <c r="C116" s="71" t="s">
        <v>63</v>
      </c>
      <c r="D116" s="18"/>
      <c r="E116" s="16" t="s">
        <v>64</v>
      </c>
      <c r="F116" s="16" t="str">
        <f>IF(OR(F115="",D116=""),"", ROUND(PRODUCT(D116,F115)/100,2))</f>
        <v/>
      </c>
      <c r="G116" s="15" t="str">
        <f>IF(D116="", "Nurodykite taikomą PVM dydį", "")</f>
        <v>Nurodykite taikomą PVM dydį</v>
      </c>
    </row>
    <row r="117" spans="1:9" x14ac:dyDescent="0.25">
      <c r="E117" s="16" t="s">
        <v>65</v>
      </c>
      <c r="F117" s="16">
        <f>IF(ISBLANK(F116), "", ROUND(SUM(F115:F116),2))</f>
        <v>0</v>
      </c>
    </row>
    <row r="121" spans="1:9" x14ac:dyDescent="0.25">
      <c r="A121" s="13" t="s">
        <v>140</v>
      </c>
      <c r="B121" s="13" t="s">
        <v>141</v>
      </c>
    </row>
    <row r="123" spans="1:9" x14ac:dyDescent="0.25">
      <c r="A123" s="13" t="s">
        <v>28</v>
      </c>
    </row>
    <row r="124" spans="1:9" s="12" customFormat="1" ht="45" x14ac:dyDescent="0.25">
      <c r="A124" s="71" t="s">
        <v>29</v>
      </c>
      <c r="B124" s="71" t="s">
        <v>30</v>
      </c>
      <c r="C124" s="71" t="s">
        <v>31</v>
      </c>
      <c r="D124" s="71" t="s">
        <v>32</v>
      </c>
      <c r="E124" s="71" t="s">
        <v>33</v>
      </c>
      <c r="F124" s="71" t="s">
        <v>34</v>
      </c>
      <c r="G124" s="71" t="s">
        <v>35</v>
      </c>
      <c r="H124" s="71" t="s">
        <v>36</v>
      </c>
      <c r="I124" s="71" t="s">
        <v>37</v>
      </c>
    </row>
    <row r="125" spans="1:9" x14ac:dyDescent="0.25">
      <c r="A125" s="16" t="s">
        <v>142</v>
      </c>
      <c r="B125" s="71" t="s">
        <v>143</v>
      </c>
      <c r="C125" s="73"/>
      <c r="D125" s="73"/>
      <c r="E125" s="73"/>
      <c r="F125" s="73"/>
      <c r="G125" s="73"/>
      <c r="H125" s="73"/>
      <c r="I125" s="73"/>
    </row>
    <row r="126" spans="1:9" ht="33" customHeight="1" x14ac:dyDescent="0.25">
      <c r="A126" s="17" t="s">
        <v>144</v>
      </c>
      <c r="B126" s="73" t="s">
        <v>145</v>
      </c>
      <c r="C126" s="73">
        <v>3000</v>
      </c>
      <c r="D126" s="73" t="s">
        <v>42</v>
      </c>
      <c r="E126" s="74"/>
      <c r="F126" s="73" t="str">
        <f>IF(ISBLANK(E126),"", PRODUCT(C126,E126))</f>
        <v/>
      </c>
      <c r="G126" s="75"/>
      <c r="H126" s="73"/>
      <c r="I126" s="73"/>
    </row>
    <row r="127" spans="1:9" ht="29.25" customHeight="1" x14ac:dyDescent="0.25">
      <c r="A127" s="17" t="s">
        <v>146</v>
      </c>
      <c r="B127" s="73" t="s">
        <v>94</v>
      </c>
      <c r="C127" s="73"/>
      <c r="D127" s="73"/>
      <c r="E127" s="73"/>
      <c r="F127" s="73"/>
      <c r="G127" s="73"/>
      <c r="H127" s="75"/>
      <c r="I127" s="75"/>
    </row>
    <row r="128" spans="1:9" ht="30" customHeight="1" x14ac:dyDescent="0.25">
      <c r="A128" s="17" t="s">
        <v>147</v>
      </c>
      <c r="B128" s="73" t="s">
        <v>96</v>
      </c>
      <c r="C128" s="73"/>
      <c r="D128" s="73"/>
      <c r="E128" s="73"/>
      <c r="F128" s="73"/>
      <c r="G128" s="73"/>
      <c r="H128" s="75"/>
      <c r="I128" s="75"/>
    </row>
    <row r="129" spans="1:9" ht="30.75" customHeight="1" x14ac:dyDescent="0.25">
      <c r="A129" s="17" t="s">
        <v>148</v>
      </c>
      <c r="B129" s="73" t="s">
        <v>120</v>
      </c>
      <c r="C129" s="73"/>
      <c r="D129" s="73"/>
      <c r="E129" s="73"/>
      <c r="F129" s="73"/>
      <c r="G129" s="73"/>
      <c r="H129" s="75"/>
      <c r="I129" s="75"/>
    </row>
    <row r="130" spans="1:9" ht="27.75" customHeight="1" x14ac:dyDescent="0.25">
      <c r="A130" s="17" t="s">
        <v>149</v>
      </c>
      <c r="B130" s="73" t="s">
        <v>150</v>
      </c>
      <c r="C130" s="73"/>
      <c r="D130" s="73"/>
      <c r="E130" s="73"/>
      <c r="F130" s="73"/>
      <c r="G130" s="73"/>
      <c r="H130" s="75"/>
      <c r="I130" s="75"/>
    </row>
    <row r="131" spans="1:9" ht="23.25" customHeight="1" x14ac:dyDescent="0.25">
      <c r="A131" s="17" t="s">
        <v>151</v>
      </c>
      <c r="B131" s="73" t="s">
        <v>124</v>
      </c>
      <c r="C131" s="73"/>
      <c r="D131" s="73"/>
      <c r="E131" s="73"/>
      <c r="F131" s="73"/>
      <c r="G131" s="73"/>
      <c r="H131" s="75"/>
      <c r="I131" s="75"/>
    </row>
    <row r="132" spans="1:9" ht="34.5" customHeight="1" x14ac:dyDescent="0.25">
      <c r="A132" s="17" t="s">
        <v>152</v>
      </c>
      <c r="B132" s="73" t="s">
        <v>126</v>
      </c>
      <c r="C132" s="73"/>
      <c r="D132" s="73"/>
      <c r="E132" s="73"/>
      <c r="F132" s="73"/>
      <c r="G132" s="73"/>
      <c r="H132" s="75"/>
      <c r="I132" s="75"/>
    </row>
    <row r="133" spans="1:9" ht="41.25" customHeight="1" x14ac:dyDescent="0.25">
      <c r="A133" s="17" t="s">
        <v>153</v>
      </c>
      <c r="B133" s="73" t="s">
        <v>128</v>
      </c>
      <c r="C133" s="73"/>
      <c r="D133" s="73"/>
      <c r="E133" s="73"/>
      <c r="F133" s="73"/>
      <c r="G133" s="73"/>
      <c r="H133" s="75"/>
      <c r="I133" s="75"/>
    </row>
    <row r="134" spans="1:9" ht="27.75" customHeight="1" x14ac:dyDescent="0.25">
      <c r="A134" s="17" t="s">
        <v>154</v>
      </c>
      <c r="B134" s="73" t="s">
        <v>130</v>
      </c>
      <c r="C134" s="73"/>
      <c r="D134" s="73"/>
      <c r="E134" s="73"/>
      <c r="F134" s="73"/>
      <c r="G134" s="73"/>
      <c r="H134" s="75"/>
      <c r="I134" s="75"/>
    </row>
    <row r="135" spans="1:9" ht="28.5" customHeight="1" x14ac:dyDescent="0.25">
      <c r="A135" s="17" t="s">
        <v>155</v>
      </c>
      <c r="B135" s="73" t="s">
        <v>134</v>
      </c>
      <c r="C135" s="73"/>
      <c r="D135" s="73"/>
      <c r="E135" s="73"/>
      <c r="F135" s="73"/>
      <c r="G135" s="73"/>
      <c r="H135" s="75"/>
      <c r="I135" s="75"/>
    </row>
    <row r="136" spans="1:9" ht="31.5" customHeight="1" x14ac:dyDescent="0.25">
      <c r="A136" s="17" t="s">
        <v>156</v>
      </c>
      <c r="B136" s="73" t="s">
        <v>136</v>
      </c>
      <c r="C136" s="73"/>
      <c r="D136" s="73"/>
      <c r="E136" s="73"/>
      <c r="F136" s="73"/>
      <c r="G136" s="73"/>
      <c r="H136" s="75"/>
      <c r="I136" s="75"/>
    </row>
    <row r="137" spans="1:9" ht="37.5" customHeight="1" x14ac:dyDescent="0.25">
      <c r="A137" s="17" t="s">
        <v>157</v>
      </c>
      <c r="B137" s="73" t="s">
        <v>138</v>
      </c>
      <c r="C137" s="73"/>
      <c r="D137" s="73"/>
      <c r="E137" s="73"/>
      <c r="F137" s="73"/>
      <c r="G137" s="73"/>
      <c r="H137" s="75"/>
      <c r="I137" s="75"/>
    </row>
    <row r="138" spans="1:9" ht="21" customHeight="1" x14ac:dyDescent="0.25">
      <c r="A138" s="17" t="s">
        <v>158</v>
      </c>
      <c r="B138" s="73" t="s">
        <v>108</v>
      </c>
      <c r="C138" s="73"/>
      <c r="D138" s="73"/>
      <c r="E138" s="73"/>
      <c r="F138" s="73"/>
      <c r="G138" s="73"/>
      <c r="H138" s="75"/>
      <c r="I138" s="75"/>
    </row>
    <row r="139" spans="1:9" x14ac:dyDescent="0.25">
      <c r="E139" s="16" t="s">
        <v>62</v>
      </c>
      <c r="F139" s="16" t="str">
        <f>IF((COUNT(C126:C138)&lt;&gt;COUNT(F126:F138)),"", ROUND(SUM(F126:F138),2))</f>
        <v/>
      </c>
      <c r="G139" s="15" t="str">
        <f>IF((COUNT(C126:C138)&lt;&gt;COUNT(F126:F138)),"Neužpildytos visų objektų kainos", "")</f>
        <v>Neužpildytos visų objektų kainos</v>
      </c>
    </row>
    <row r="140" spans="1:9" ht="30" x14ac:dyDescent="0.25">
      <c r="C140" s="71" t="s">
        <v>63</v>
      </c>
      <c r="D140" s="18"/>
      <c r="E140" s="16" t="s">
        <v>64</v>
      </c>
      <c r="F140" s="16" t="str">
        <f>IF(OR(F139="",D140=""),"", ROUND(PRODUCT(D140,F139)/100,2))</f>
        <v/>
      </c>
      <c r="G140" s="15" t="str">
        <f>IF(D140="", "Nurodykite taikomą PVM dydį", "")</f>
        <v>Nurodykite taikomą PVM dydį</v>
      </c>
    </row>
    <row r="141" spans="1:9" x14ac:dyDescent="0.25">
      <c r="E141" s="16" t="s">
        <v>65</v>
      </c>
      <c r="F141" s="16">
        <f>IF(ISBLANK(F140), "", ROUND(SUM(F139:F140),2))</f>
        <v>0</v>
      </c>
    </row>
    <row r="145" spans="1:9" x14ac:dyDescent="0.25">
      <c r="A145" s="13" t="s">
        <v>159</v>
      </c>
      <c r="B145" s="13" t="s">
        <v>160</v>
      </c>
    </row>
    <row r="147" spans="1:9" x14ac:dyDescent="0.25">
      <c r="A147" s="13" t="s">
        <v>28</v>
      </c>
    </row>
    <row r="148" spans="1:9" s="12" customFormat="1" ht="45" x14ac:dyDescent="0.25">
      <c r="A148" s="71" t="s">
        <v>29</v>
      </c>
      <c r="B148" s="71" t="s">
        <v>30</v>
      </c>
      <c r="C148" s="71" t="s">
        <v>31</v>
      </c>
      <c r="D148" s="71" t="s">
        <v>32</v>
      </c>
      <c r="E148" s="71" t="s">
        <v>33</v>
      </c>
      <c r="F148" s="71" t="s">
        <v>34</v>
      </c>
      <c r="G148" s="71" t="s">
        <v>35</v>
      </c>
      <c r="H148" s="71" t="s">
        <v>36</v>
      </c>
      <c r="I148" s="71" t="s">
        <v>37</v>
      </c>
    </row>
    <row r="149" spans="1:9" x14ac:dyDescent="0.25">
      <c r="A149" s="16" t="s">
        <v>161</v>
      </c>
      <c r="B149" s="71" t="s">
        <v>162</v>
      </c>
      <c r="C149" s="73"/>
      <c r="D149" s="73"/>
      <c r="E149" s="73"/>
      <c r="F149" s="73"/>
      <c r="G149" s="73"/>
      <c r="H149" s="73"/>
      <c r="I149" s="73"/>
    </row>
    <row r="150" spans="1:9" x14ac:dyDescent="0.25">
      <c r="A150" s="17" t="s">
        <v>163</v>
      </c>
      <c r="B150" s="73" t="s">
        <v>162</v>
      </c>
      <c r="C150" s="73">
        <v>300</v>
      </c>
      <c r="D150" s="73" t="s">
        <v>42</v>
      </c>
      <c r="E150" s="74"/>
      <c r="F150" s="73" t="str">
        <f>IF(ISBLANK(E150),"", PRODUCT(C150,E150))</f>
        <v/>
      </c>
      <c r="G150" s="75"/>
      <c r="H150" s="73"/>
      <c r="I150" s="73"/>
    </row>
    <row r="151" spans="1:9" ht="30" customHeight="1" x14ac:dyDescent="0.25">
      <c r="A151" s="17" t="s">
        <v>164</v>
      </c>
      <c r="B151" s="73" t="s">
        <v>94</v>
      </c>
      <c r="C151" s="73"/>
      <c r="D151" s="73"/>
      <c r="E151" s="73"/>
      <c r="F151" s="73"/>
      <c r="G151" s="73"/>
      <c r="H151" s="75"/>
      <c r="I151" s="75"/>
    </row>
    <row r="152" spans="1:9" ht="25.5" customHeight="1" x14ac:dyDescent="0.25">
      <c r="A152" s="17" t="s">
        <v>165</v>
      </c>
      <c r="B152" s="73" t="s">
        <v>96</v>
      </c>
      <c r="C152" s="73"/>
      <c r="D152" s="73"/>
      <c r="E152" s="73"/>
      <c r="F152" s="73"/>
      <c r="G152" s="73"/>
      <c r="H152" s="75"/>
      <c r="I152" s="75"/>
    </row>
    <row r="153" spans="1:9" ht="25.5" customHeight="1" x14ac:dyDescent="0.25">
      <c r="A153" s="17" t="s">
        <v>166</v>
      </c>
      <c r="B153" s="73" t="s">
        <v>120</v>
      </c>
      <c r="C153" s="73"/>
      <c r="D153" s="73"/>
      <c r="E153" s="73"/>
      <c r="F153" s="73"/>
      <c r="G153" s="73"/>
      <c r="H153" s="75"/>
      <c r="I153" s="75"/>
    </row>
    <row r="154" spans="1:9" ht="31.5" customHeight="1" x14ac:dyDescent="0.25">
      <c r="A154" s="17" t="s">
        <v>167</v>
      </c>
      <c r="B154" s="73" t="s">
        <v>168</v>
      </c>
      <c r="C154" s="73"/>
      <c r="D154" s="73"/>
      <c r="E154" s="73"/>
      <c r="F154" s="73"/>
      <c r="G154" s="73"/>
      <c r="H154" s="75"/>
      <c r="I154" s="75"/>
    </row>
    <row r="155" spans="1:9" ht="34.5" customHeight="1" x14ac:dyDescent="0.25">
      <c r="A155" s="17" t="s">
        <v>169</v>
      </c>
      <c r="B155" s="73" t="s">
        <v>170</v>
      </c>
      <c r="C155" s="73"/>
      <c r="D155" s="73"/>
      <c r="E155" s="73"/>
      <c r="F155" s="73"/>
      <c r="G155" s="73"/>
      <c r="H155" s="75"/>
      <c r="I155" s="75"/>
    </row>
    <row r="156" spans="1:9" ht="21" customHeight="1" x14ac:dyDescent="0.25">
      <c r="A156" s="17" t="s">
        <v>171</v>
      </c>
      <c r="B156" s="73" t="s">
        <v>172</v>
      </c>
      <c r="C156" s="73"/>
      <c r="D156" s="73"/>
      <c r="E156" s="73"/>
      <c r="F156" s="73"/>
      <c r="G156" s="73"/>
      <c r="H156" s="75"/>
      <c r="I156" s="75"/>
    </row>
    <row r="157" spans="1:9" ht="39.75" customHeight="1" x14ac:dyDescent="0.25">
      <c r="A157" s="17" t="s">
        <v>173</v>
      </c>
      <c r="B157" s="73" t="s">
        <v>174</v>
      </c>
      <c r="C157" s="73"/>
      <c r="D157" s="73"/>
      <c r="E157" s="73"/>
      <c r="F157" s="73"/>
      <c r="G157" s="73"/>
      <c r="H157" s="75"/>
      <c r="I157" s="75"/>
    </row>
    <row r="158" spans="1:9" ht="42.75" customHeight="1" x14ac:dyDescent="0.25">
      <c r="A158" s="17" t="s">
        <v>175</v>
      </c>
      <c r="B158" s="73" t="s">
        <v>176</v>
      </c>
      <c r="C158" s="73"/>
      <c r="D158" s="73"/>
      <c r="E158" s="73"/>
      <c r="F158" s="73"/>
      <c r="G158" s="73"/>
      <c r="H158" s="75"/>
      <c r="I158" s="75"/>
    </row>
    <row r="159" spans="1:9" ht="43.5" customHeight="1" x14ac:dyDescent="0.25">
      <c r="A159" s="17" t="s">
        <v>177</v>
      </c>
      <c r="B159" s="73" t="s">
        <v>178</v>
      </c>
      <c r="C159" s="73"/>
      <c r="D159" s="73"/>
      <c r="E159" s="73"/>
      <c r="F159" s="73"/>
      <c r="G159" s="73"/>
      <c r="H159" s="75"/>
      <c r="I159" s="75"/>
    </row>
    <row r="160" spans="1:9" ht="21.75" customHeight="1" x14ac:dyDescent="0.25">
      <c r="A160" s="17" t="s">
        <v>179</v>
      </c>
      <c r="B160" s="73" t="s">
        <v>180</v>
      </c>
      <c r="C160" s="73"/>
      <c r="D160" s="73"/>
      <c r="E160" s="73"/>
      <c r="F160" s="73"/>
      <c r="G160" s="73"/>
      <c r="H160" s="75"/>
      <c r="I160" s="75"/>
    </row>
    <row r="161" spans="1:9" ht="35.25" customHeight="1" x14ac:dyDescent="0.25">
      <c r="A161" s="17" t="s">
        <v>181</v>
      </c>
      <c r="B161" s="73" t="s">
        <v>182</v>
      </c>
      <c r="C161" s="73"/>
      <c r="D161" s="73"/>
      <c r="E161" s="73"/>
      <c r="F161" s="73"/>
      <c r="G161" s="73"/>
      <c r="H161" s="75"/>
      <c r="I161" s="75"/>
    </row>
    <row r="162" spans="1:9" ht="36.75" customHeight="1" x14ac:dyDescent="0.25">
      <c r="A162" s="17" t="s">
        <v>183</v>
      </c>
      <c r="B162" s="73" t="s">
        <v>184</v>
      </c>
      <c r="C162" s="73"/>
      <c r="D162" s="73"/>
      <c r="E162" s="73"/>
      <c r="F162" s="73"/>
      <c r="G162" s="73"/>
      <c r="H162" s="75"/>
      <c r="I162" s="75"/>
    </row>
    <row r="163" spans="1:9" x14ac:dyDescent="0.25">
      <c r="E163" s="16" t="s">
        <v>62</v>
      </c>
      <c r="F163" s="16" t="str">
        <f>IF((COUNT(C150:C162)&lt;&gt;COUNT(F150:F162)),"", ROUND(SUM(F150:F162),2))</f>
        <v/>
      </c>
      <c r="G163" s="15" t="str">
        <f>IF((COUNT(C150:C162)&lt;&gt;COUNT(F150:F162)),"Neužpildytos visų objektų kainos", "")</f>
        <v>Neužpildytos visų objektų kainos</v>
      </c>
    </row>
    <row r="164" spans="1:9" ht="30" x14ac:dyDescent="0.25">
      <c r="C164" s="71" t="s">
        <v>63</v>
      </c>
      <c r="D164" s="18"/>
      <c r="E164" s="16" t="s">
        <v>64</v>
      </c>
      <c r="F164" s="16" t="str">
        <f>IF(OR(F163="",D164=""),"", ROUND(PRODUCT(D164,F163)/100,2))</f>
        <v/>
      </c>
      <c r="G164" s="15" t="str">
        <f>IF(D164="", "Nurodykite taikomą PVM dydį", "")</f>
        <v>Nurodykite taikomą PVM dydį</v>
      </c>
    </row>
    <row r="165" spans="1:9" x14ac:dyDescent="0.25">
      <c r="E165" s="16" t="s">
        <v>65</v>
      </c>
      <c r="F165" s="16">
        <f>IF(ISBLANK(F164), "", ROUND(SUM(F163:F164),2))</f>
        <v>0</v>
      </c>
    </row>
    <row r="169" spans="1:9" x14ac:dyDescent="0.25">
      <c r="A169" s="13" t="s">
        <v>185</v>
      </c>
      <c r="B169" s="13" t="s">
        <v>186</v>
      </c>
    </row>
    <row r="171" spans="1:9" ht="19.5" customHeight="1" x14ac:dyDescent="0.25">
      <c r="A171" s="13" t="s">
        <v>28</v>
      </c>
    </row>
    <row r="172" spans="1:9" s="12" customFormat="1" ht="45" x14ac:dyDescent="0.25">
      <c r="A172" s="71" t="s">
        <v>29</v>
      </c>
      <c r="B172" s="71" t="s">
        <v>30</v>
      </c>
      <c r="C172" s="71" t="s">
        <v>31</v>
      </c>
      <c r="D172" s="71" t="s">
        <v>32</v>
      </c>
      <c r="E172" s="71" t="s">
        <v>33</v>
      </c>
      <c r="F172" s="71" t="s">
        <v>34</v>
      </c>
      <c r="G172" s="71" t="s">
        <v>35</v>
      </c>
      <c r="H172" s="71" t="s">
        <v>36</v>
      </c>
      <c r="I172" s="71" t="s">
        <v>37</v>
      </c>
    </row>
    <row r="173" spans="1:9" ht="27" customHeight="1" x14ac:dyDescent="0.25">
      <c r="A173" s="16" t="s">
        <v>187</v>
      </c>
      <c r="B173" s="71" t="s">
        <v>188</v>
      </c>
      <c r="C173" s="73"/>
      <c r="D173" s="73"/>
      <c r="E173" s="73"/>
      <c r="F173" s="73"/>
      <c r="G173" s="73"/>
      <c r="H173" s="73"/>
      <c r="I173" s="73"/>
    </row>
    <row r="174" spans="1:9" ht="28.5" customHeight="1" x14ac:dyDescent="0.25">
      <c r="A174" s="17" t="s">
        <v>189</v>
      </c>
      <c r="B174" s="73" t="s">
        <v>188</v>
      </c>
      <c r="C174" s="73">
        <v>120</v>
      </c>
      <c r="D174" s="73" t="s">
        <v>42</v>
      </c>
      <c r="E174" s="74"/>
      <c r="F174" s="73" t="str">
        <f>IF(ISBLANK(E174),"", PRODUCT(C174,E174))</f>
        <v/>
      </c>
      <c r="G174" s="75"/>
      <c r="H174" s="73"/>
      <c r="I174" s="73"/>
    </row>
    <row r="175" spans="1:9" ht="29.25" customHeight="1" x14ac:dyDescent="0.25">
      <c r="A175" s="17" t="s">
        <v>190</v>
      </c>
      <c r="B175" s="73" t="s">
        <v>94</v>
      </c>
      <c r="C175" s="73"/>
      <c r="D175" s="73"/>
      <c r="E175" s="73"/>
      <c r="F175" s="73"/>
      <c r="G175" s="73"/>
      <c r="H175" s="75"/>
      <c r="I175" s="75"/>
    </row>
    <row r="176" spans="1:9" ht="28.5" customHeight="1" x14ac:dyDescent="0.25">
      <c r="A176" s="17" t="s">
        <v>191</v>
      </c>
      <c r="B176" s="73" t="s">
        <v>96</v>
      </c>
      <c r="C176" s="73"/>
      <c r="D176" s="73"/>
      <c r="E176" s="73"/>
      <c r="F176" s="73"/>
      <c r="G176" s="73"/>
      <c r="H176" s="75"/>
      <c r="I176" s="75"/>
    </row>
    <row r="177" spans="1:9" ht="30" customHeight="1" x14ac:dyDescent="0.25">
      <c r="A177" s="17" t="s">
        <v>192</v>
      </c>
      <c r="B177" s="73" t="s">
        <v>193</v>
      </c>
      <c r="C177" s="73"/>
      <c r="D177" s="73"/>
      <c r="E177" s="73"/>
      <c r="F177" s="73"/>
      <c r="G177" s="73"/>
      <c r="H177" s="75"/>
      <c r="I177" s="75"/>
    </row>
    <row r="178" spans="1:9" ht="31.5" customHeight="1" x14ac:dyDescent="0.25">
      <c r="A178" s="17" t="s">
        <v>194</v>
      </c>
      <c r="B178" s="73" t="s">
        <v>195</v>
      </c>
      <c r="C178" s="73"/>
      <c r="D178" s="73"/>
      <c r="E178" s="73"/>
      <c r="F178" s="73"/>
      <c r="G178" s="73"/>
      <c r="H178" s="75"/>
      <c r="I178" s="75"/>
    </row>
    <row r="179" spans="1:9" ht="47.25" customHeight="1" x14ac:dyDescent="0.25">
      <c r="A179" s="17" t="s">
        <v>196</v>
      </c>
      <c r="B179" s="73" t="s">
        <v>197</v>
      </c>
      <c r="C179" s="73"/>
      <c r="D179" s="73"/>
      <c r="E179" s="73"/>
      <c r="F179" s="73"/>
      <c r="G179" s="73"/>
      <c r="H179" s="75"/>
      <c r="I179" s="75"/>
    </row>
    <row r="180" spans="1:9" ht="29.25" customHeight="1" x14ac:dyDescent="0.25">
      <c r="A180" s="17" t="s">
        <v>198</v>
      </c>
      <c r="B180" s="73" t="s">
        <v>199</v>
      </c>
      <c r="C180" s="73"/>
      <c r="D180" s="73"/>
      <c r="E180" s="73"/>
      <c r="F180" s="73"/>
      <c r="G180" s="73"/>
      <c r="H180" s="75"/>
      <c r="I180" s="75"/>
    </row>
    <row r="181" spans="1:9" ht="30" customHeight="1" x14ac:dyDescent="0.25">
      <c r="A181" s="17" t="s">
        <v>200</v>
      </c>
      <c r="B181" s="73" t="s">
        <v>201</v>
      </c>
      <c r="C181" s="73"/>
      <c r="D181" s="73"/>
      <c r="E181" s="73"/>
      <c r="F181" s="73"/>
      <c r="G181" s="73"/>
      <c r="H181" s="75"/>
      <c r="I181" s="75"/>
    </row>
    <row r="182" spans="1:9" ht="27.75" customHeight="1" x14ac:dyDescent="0.25">
      <c r="A182" s="17" t="s">
        <v>202</v>
      </c>
      <c r="B182" s="73" t="s">
        <v>203</v>
      </c>
      <c r="C182" s="73"/>
      <c r="D182" s="73"/>
      <c r="E182" s="73"/>
      <c r="F182" s="73"/>
      <c r="G182" s="73"/>
      <c r="H182" s="75"/>
      <c r="I182" s="75"/>
    </row>
    <row r="183" spans="1:9" ht="29.25" customHeight="1" x14ac:dyDescent="0.25">
      <c r="A183" s="17" t="s">
        <v>204</v>
      </c>
      <c r="B183" s="73" t="s">
        <v>205</v>
      </c>
      <c r="C183" s="73"/>
      <c r="D183" s="73"/>
      <c r="E183" s="73"/>
      <c r="F183" s="73"/>
      <c r="G183" s="73"/>
      <c r="H183" s="75"/>
      <c r="I183" s="75"/>
    </row>
    <row r="184" spans="1:9" ht="30" customHeight="1" x14ac:dyDescent="0.25">
      <c r="A184" s="17" t="s">
        <v>206</v>
      </c>
      <c r="B184" s="73" t="s">
        <v>207</v>
      </c>
      <c r="C184" s="73"/>
      <c r="D184" s="73"/>
      <c r="E184" s="73"/>
      <c r="F184" s="73"/>
      <c r="G184" s="73"/>
      <c r="H184" s="75"/>
      <c r="I184" s="75"/>
    </row>
    <row r="185" spans="1:9" x14ac:dyDescent="0.25">
      <c r="E185" s="16" t="s">
        <v>62</v>
      </c>
      <c r="F185" s="16" t="str">
        <f>IF((COUNT(C174:C184)&lt;&gt;COUNT(F174:F184)),"", ROUND(SUM(F174:F184),2))</f>
        <v/>
      </c>
      <c r="G185" s="15" t="str">
        <f>IF((COUNT(C174:C184)&lt;&gt;COUNT(F174:F184)),"Neužpildytos visų objektų kainos", "")</f>
        <v>Neužpildytos visų objektų kainos</v>
      </c>
    </row>
    <row r="186" spans="1:9" ht="30" x14ac:dyDescent="0.25">
      <c r="C186" s="71" t="s">
        <v>63</v>
      </c>
      <c r="D186" s="18"/>
      <c r="E186" s="16" t="s">
        <v>64</v>
      </c>
      <c r="F186" s="16" t="str">
        <f>IF(OR(F185="",D186=""),"", ROUND(PRODUCT(D186,F185)/100,2))</f>
        <v/>
      </c>
      <c r="G186" s="15" t="str">
        <f>IF(D186="", "Nurodykite taikomą PVM dydį", "")</f>
        <v>Nurodykite taikomą PVM dydį</v>
      </c>
    </row>
    <row r="187" spans="1:9" x14ac:dyDescent="0.25">
      <c r="E187" s="16" t="s">
        <v>65</v>
      </c>
      <c r="F187" s="16">
        <f>IF(ISBLANK(F186), "", ROUND(SUM(F185:F186),2))</f>
        <v>0</v>
      </c>
    </row>
    <row r="191" spans="1:9" x14ac:dyDescent="0.25">
      <c r="A191" s="13" t="s">
        <v>208</v>
      </c>
      <c r="B191" s="13" t="s">
        <v>209</v>
      </c>
    </row>
    <row r="193" spans="1:9" x14ac:dyDescent="0.25">
      <c r="A193" s="13" t="s">
        <v>28</v>
      </c>
    </row>
    <row r="194" spans="1:9" s="12" customFormat="1" ht="45" x14ac:dyDescent="0.25">
      <c r="A194" s="71" t="s">
        <v>29</v>
      </c>
      <c r="B194" s="71" t="s">
        <v>30</v>
      </c>
      <c r="C194" s="71" t="s">
        <v>31</v>
      </c>
      <c r="D194" s="71" t="s">
        <v>32</v>
      </c>
      <c r="E194" s="71" t="s">
        <v>33</v>
      </c>
      <c r="F194" s="71" t="s">
        <v>34</v>
      </c>
      <c r="G194" s="71" t="s">
        <v>35</v>
      </c>
      <c r="H194" s="71" t="s">
        <v>36</v>
      </c>
      <c r="I194" s="71" t="s">
        <v>37</v>
      </c>
    </row>
    <row r="195" spans="1:9" x14ac:dyDescent="0.25">
      <c r="A195" s="16" t="s">
        <v>210</v>
      </c>
      <c r="B195" s="71" t="s">
        <v>211</v>
      </c>
      <c r="C195" s="73"/>
      <c r="D195" s="73"/>
      <c r="E195" s="73"/>
      <c r="F195" s="73"/>
      <c r="G195" s="73"/>
      <c r="H195" s="73"/>
      <c r="I195" s="73"/>
    </row>
    <row r="196" spans="1:9" x14ac:dyDescent="0.25">
      <c r="A196" s="17" t="s">
        <v>212</v>
      </c>
      <c r="B196" s="73" t="s">
        <v>211</v>
      </c>
      <c r="C196" s="73">
        <v>2070</v>
      </c>
      <c r="D196" s="73" t="s">
        <v>42</v>
      </c>
      <c r="E196" s="74"/>
      <c r="F196" s="73" t="str">
        <f>IF(ISBLANK(E196),"", PRODUCT(C196,E196))</f>
        <v/>
      </c>
      <c r="G196" s="75"/>
      <c r="H196" s="73"/>
      <c r="I196" s="73"/>
    </row>
    <row r="197" spans="1:9" ht="33.75" customHeight="1" x14ac:dyDescent="0.25">
      <c r="A197" s="17" t="s">
        <v>213</v>
      </c>
      <c r="B197" s="73" t="s">
        <v>214</v>
      </c>
      <c r="C197" s="73"/>
      <c r="D197" s="73"/>
      <c r="E197" s="73"/>
      <c r="F197" s="73"/>
      <c r="G197" s="73"/>
      <c r="H197" s="75"/>
      <c r="I197" s="75"/>
    </row>
    <row r="198" spans="1:9" ht="31.5" customHeight="1" x14ac:dyDescent="0.25">
      <c r="A198" s="17" t="s">
        <v>215</v>
      </c>
      <c r="B198" s="73" t="s">
        <v>118</v>
      </c>
      <c r="C198" s="73"/>
      <c r="D198" s="73"/>
      <c r="E198" s="73"/>
      <c r="F198" s="73"/>
      <c r="G198" s="73"/>
      <c r="H198" s="75"/>
      <c r="I198" s="75"/>
    </row>
    <row r="199" spans="1:9" ht="44.25" customHeight="1" x14ac:dyDescent="0.25">
      <c r="A199" s="17" t="s">
        <v>216</v>
      </c>
      <c r="B199" s="73" t="s">
        <v>217</v>
      </c>
      <c r="C199" s="73"/>
      <c r="D199" s="73"/>
      <c r="E199" s="73"/>
      <c r="F199" s="73"/>
      <c r="G199" s="73"/>
      <c r="H199" s="75"/>
      <c r="I199" s="75"/>
    </row>
    <row r="200" spans="1:9" x14ac:dyDescent="0.25">
      <c r="E200" s="16" t="s">
        <v>62</v>
      </c>
      <c r="F200" s="16" t="str">
        <f>IF((COUNT(C196:C199)&lt;&gt;COUNT(F196:F199)),"", ROUND(SUM(F196:F199),2))</f>
        <v/>
      </c>
      <c r="G200" s="15" t="str">
        <f>IF((COUNT(C196:C199)&lt;&gt;COUNT(F196:F199)),"Neužpildytos visų objektų kainos", "")</f>
        <v>Neužpildytos visų objektų kainos</v>
      </c>
    </row>
    <row r="201" spans="1:9" ht="30" x14ac:dyDescent="0.25">
      <c r="C201" s="71" t="s">
        <v>63</v>
      </c>
      <c r="D201" s="18"/>
      <c r="E201" s="16" t="s">
        <v>64</v>
      </c>
      <c r="F201" s="16" t="str">
        <f>IF(OR(F200="",D201=""),"", ROUND(PRODUCT(D201,F200)/100,2))</f>
        <v/>
      </c>
      <c r="G201" s="15" t="str">
        <f>IF(D201="", "Nurodykite taikomą PVM dydį", "")</f>
        <v>Nurodykite taikomą PVM dydį</v>
      </c>
    </row>
    <row r="202" spans="1:9" x14ac:dyDescent="0.25">
      <c r="E202" s="16" t="s">
        <v>65</v>
      </c>
      <c r="F202" s="16">
        <f>IF(ISBLANK(F201), "", ROUND(SUM(F200:F201),2))</f>
        <v>0</v>
      </c>
    </row>
    <row r="206" spans="1:9" x14ac:dyDescent="0.25">
      <c r="A206" s="13" t="s">
        <v>218</v>
      </c>
      <c r="B206" s="13" t="s">
        <v>219</v>
      </c>
    </row>
    <row r="208" spans="1:9" x14ac:dyDescent="0.25">
      <c r="A208" s="13" t="s">
        <v>28</v>
      </c>
    </row>
    <row r="209" spans="1:9" s="12" customFormat="1" ht="45" x14ac:dyDescent="0.25">
      <c r="A209" s="71" t="s">
        <v>29</v>
      </c>
      <c r="B209" s="71" t="s">
        <v>30</v>
      </c>
      <c r="C209" s="71" t="s">
        <v>31</v>
      </c>
      <c r="D209" s="71" t="s">
        <v>32</v>
      </c>
      <c r="E209" s="71" t="s">
        <v>33</v>
      </c>
      <c r="F209" s="71" t="s">
        <v>34</v>
      </c>
      <c r="G209" s="71" t="s">
        <v>35</v>
      </c>
      <c r="H209" s="71" t="s">
        <v>36</v>
      </c>
      <c r="I209" s="71" t="s">
        <v>37</v>
      </c>
    </row>
    <row r="210" spans="1:9" x14ac:dyDescent="0.25">
      <c r="A210" s="16" t="s">
        <v>220</v>
      </c>
      <c r="B210" s="71" t="s">
        <v>221</v>
      </c>
      <c r="C210" s="73"/>
      <c r="D210" s="73"/>
      <c r="E210" s="73"/>
      <c r="F210" s="73"/>
      <c r="G210" s="73"/>
      <c r="H210" s="73"/>
      <c r="I210" s="73"/>
    </row>
    <row r="211" spans="1:9" x14ac:dyDescent="0.25">
      <c r="A211" s="17" t="s">
        <v>222</v>
      </c>
      <c r="B211" s="73" t="s">
        <v>221</v>
      </c>
      <c r="C211" s="73">
        <v>10000</v>
      </c>
      <c r="D211" s="73" t="s">
        <v>42</v>
      </c>
      <c r="E211" s="74"/>
      <c r="F211" s="73" t="str">
        <f>IF(ISBLANK(E211),"", PRODUCT(C211,E211))</f>
        <v/>
      </c>
      <c r="G211" s="75"/>
      <c r="H211" s="73"/>
      <c r="I211" s="73"/>
    </row>
    <row r="212" spans="1:9" ht="21.75" customHeight="1" x14ac:dyDescent="0.25">
      <c r="A212" s="17" t="s">
        <v>223</v>
      </c>
      <c r="B212" s="73" t="s">
        <v>224</v>
      </c>
      <c r="C212" s="73"/>
      <c r="D212" s="73"/>
      <c r="E212" s="73"/>
      <c r="F212" s="73"/>
      <c r="G212" s="73"/>
      <c r="H212" s="75"/>
      <c r="I212" s="75"/>
    </row>
    <row r="213" spans="1:9" ht="19.5" customHeight="1" x14ac:dyDescent="0.25">
      <c r="A213" s="17" t="s">
        <v>225</v>
      </c>
      <c r="B213" s="73" t="s">
        <v>226</v>
      </c>
      <c r="C213" s="73"/>
      <c r="D213" s="73"/>
      <c r="E213" s="73"/>
      <c r="F213" s="73"/>
      <c r="G213" s="73"/>
      <c r="H213" s="75"/>
      <c r="I213" s="75"/>
    </row>
    <row r="214" spans="1:9" x14ac:dyDescent="0.25">
      <c r="E214" s="16" t="s">
        <v>62</v>
      </c>
      <c r="F214" s="16" t="str">
        <f>IF((COUNT(C211:C213)&lt;&gt;COUNT(F211:F213)),"", ROUND(SUM(F211:F213),2))</f>
        <v/>
      </c>
      <c r="G214" s="15" t="str">
        <f>IF((COUNT(C211:C213)&lt;&gt;COUNT(F211:F213)),"Neužpildytos visų objektų kainos", "")</f>
        <v>Neužpildytos visų objektų kainos</v>
      </c>
    </row>
    <row r="215" spans="1:9" ht="30" x14ac:dyDescent="0.25">
      <c r="C215" s="71" t="s">
        <v>63</v>
      </c>
      <c r="D215" s="18"/>
      <c r="E215" s="16" t="s">
        <v>64</v>
      </c>
      <c r="F215" s="16" t="str">
        <f>IF(OR(F214="",D215=""),"", ROUND(PRODUCT(D215,F214)/100,2))</f>
        <v/>
      </c>
      <c r="G215" s="15" t="str">
        <f>IF(D215="", "Nurodykite taikomą PVM dydį", "")</f>
        <v>Nurodykite taikomą PVM dydį</v>
      </c>
    </row>
    <row r="216" spans="1:9" x14ac:dyDescent="0.25">
      <c r="E216" s="16" t="s">
        <v>65</v>
      </c>
      <c r="F216" s="16">
        <f>IF(ISBLANK(F215), "", ROUND(SUM(F214:F215),2))</f>
        <v>0</v>
      </c>
    </row>
    <row r="220" spans="1:9" x14ac:dyDescent="0.25">
      <c r="A220" s="13" t="s">
        <v>227</v>
      </c>
      <c r="B220" s="13" t="s">
        <v>228</v>
      </c>
    </row>
    <row r="222" spans="1:9" x14ac:dyDescent="0.25">
      <c r="A222" s="13" t="s">
        <v>28</v>
      </c>
    </row>
    <row r="223" spans="1:9" s="12" customFormat="1" ht="45" x14ac:dyDescent="0.25">
      <c r="A223" s="71" t="s">
        <v>29</v>
      </c>
      <c r="B223" s="71" t="s">
        <v>30</v>
      </c>
      <c r="C223" s="71" t="s">
        <v>31</v>
      </c>
      <c r="D223" s="71" t="s">
        <v>32</v>
      </c>
      <c r="E223" s="71" t="s">
        <v>33</v>
      </c>
      <c r="F223" s="71" t="s">
        <v>34</v>
      </c>
      <c r="G223" s="71" t="s">
        <v>35</v>
      </c>
      <c r="H223" s="71" t="s">
        <v>36</v>
      </c>
      <c r="I223" s="71" t="s">
        <v>37</v>
      </c>
    </row>
    <row r="224" spans="1:9" x14ac:dyDescent="0.25">
      <c r="A224" s="16" t="s">
        <v>229</v>
      </c>
      <c r="B224" s="71" t="s">
        <v>230</v>
      </c>
      <c r="C224" s="73"/>
      <c r="D224" s="73"/>
      <c r="E224" s="73"/>
      <c r="F224" s="73"/>
      <c r="G224" s="73"/>
      <c r="H224" s="73"/>
      <c r="I224" s="73"/>
    </row>
    <row r="225" spans="1:9" x14ac:dyDescent="0.25">
      <c r="A225" s="17" t="s">
        <v>231</v>
      </c>
      <c r="B225" s="73" t="s">
        <v>230</v>
      </c>
      <c r="C225" s="73">
        <v>100</v>
      </c>
      <c r="D225" s="73" t="s">
        <v>42</v>
      </c>
      <c r="E225" s="74"/>
      <c r="F225" s="73" t="str">
        <f>IF(ISBLANK(E225),"", PRODUCT(C225,E225))</f>
        <v/>
      </c>
      <c r="G225" s="75"/>
      <c r="H225" s="73"/>
      <c r="I225" s="73"/>
    </row>
    <row r="226" spans="1:9" x14ac:dyDescent="0.25">
      <c r="A226" s="17" t="s">
        <v>232</v>
      </c>
      <c r="B226" s="73" t="s">
        <v>233</v>
      </c>
      <c r="C226" s="73"/>
      <c r="D226" s="73"/>
      <c r="E226" s="73"/>
      <c r="F226" s="73"/>
      <c r="G226" s="73"/>
      <c r="H226" s="75"/>
      <c r="I226" s="75"/>
    </row>
    <row r="227" spans="1:9" x14ac:dyDescent="0.25">
      <c r="A227" s="17" t="s">
        <v>234</v>
      </c>
      <c r="B227" s="73" t="s">
        <v>235</v>
      </c>
      <c r="C227" s="73"/>
      <c r="D227" s="73"/>
      <c r="E227" s="73"/>
      <c r="F227" s="73"/>
      <c r="G227" s="73"/>
      <c r="H227" s="75"/>
      <c r="I227" s="75"/>
    </row>
    <row r="228" spans="1:9" x14ac:dyDescent="0.25">
      <c r="A228" s="17" t="s">
        <v>236</v>
      </c>
      <c r="B228" s="73" t="s">
        <v>237</v>
      </c>
      <c r="C228" s="73"/>
      <c r="D228" s="73"/>
      <c r="E228" s="73"/>
      <c r="F228" s="73"/>
      <c r="G228" s="73"/>
      <c r="H228" s="75"/>
      <c r="I228" s="75"/>
    </row>
    <row r="229" spans="1:9" ht="53.25" customHeight="1" x14ac:dyDescent="0.25">
      <c r="A229" s="17" t="s">
        <v>238</v>
      </c>
      <c r="B229" s="73" t="s">
        <v>239</v>
      </c>
      <c r="C229" s="73"/>
      <c r="D229" s="73"/>
      <c r="E229" s="73"/>
      <c r="F229" s="73"/>
      <c r="G229" s="73"/>
      <c r="H229" s="75"/>
      <c r="I229" s="75"/>
    </row>
    <row r="230" spans="1:9" ht="37.5" customHeight="1" x14ac:dyDescent="0.25">
      <c r="A230" s="17" t="s">
        <v>240</v>
      </c>
      <c r="B230" s="73" t="s">
        <v>241</v>
      </c>
      <c r="C230" s="73"/>
      <c r="D230" s="73"/>
      <c r="E230" s="73"/>
      <c r="F230" s="73"/>
      <c r="G230" s="73"/>
      <c r="H230" s="75"/>
      <c r="I230" s="75"/>
    </row>
    <row r="231" spans="1:9" x14ac:dyDescent="0.25">
      <c r="E231" s="16" t="s">
        <v>62</v>
      </c>
      <c r="F231" s="16" t="str">
        <f>IF((COUNT(C225:C230)&lt;&gt;COUNT(F225:F230)),"", ROUND(SUM(F225:F230),2))</f>
        <v/>
      </c>
      <c r="G231" s="15" t="str">
        <f>IF((COUNT(C225:C230)&lt;&gt;COUNT(F225:F230)),"Neužpildytos visų objektų kainos", "")</f>
        <v>Neužpildytos visų objektų kainos</v>
      </c>
    </row>
    <row r="232" spans="1:9" ht="30" x14ac:dyDescent="0.25">
      <c r="C232" s="71" t="s">
        <v>63</v>
      </c>
      <c r="D232" s="18"/>
      <c r="E232" s="16" t="s">
        <v>64</v>
      </c>
      <c r="F232" s="16" t="str">
        <f>IF(OR(F231="",D232=""),"", ROUND(PRODUCT(D232,F231)/100,2))</f>
        <v/>
      </c>
      <c r="G232" s="15" t="str">
        <f>IF(D232="", "Nurodykite taikomą PVM dydį", "")</f>
        <v>Nurodykite taikomą PVM dydį</v>
      </c>
    </row>
    <row r="233" spans="1:9" x14ac:dyDescent="0.25">
      <c r="E233" s="16" t="s">
        <v>65</v>
      </c>
      <c r="F233" s="16">
        <f>IF(ISBLANK(F232), "", ROUND(SUM(F231:F232),2))</f>
        <v>0</v>
      </c>
    </row>
    <row r="237" spans="1:9" x14ac:dyDescent="0.25">
      <c r="A237" s="13" t="s">
        <v>242</v>
      </c>
      <c r="B237" s="13" t="s">
        <v>243</v>
      </c>
    </row>
    <row r="239" spans="1:9" x14ac:dyDescent="0.25">
      <c r="A239" s="13" t="s">
        <v>28</v>
      </c>
    </row>
    <row r="240" spans="1:9" s="12" customFormat="1" ht="45" x14ac:dyDescent="0.25">
      <c r="A240" s="71" t="s">
        <v>29</v>
      </c>
      <c r="B240" s="71" t="s">
        <v>30</v>
      </c>
      <c r="C240" s="71" t="s">
        <v>31</v>
      </c>
      <c r="D240" s="71" t="s">
        <v>32</v>
      </c>
      <c r="E240" s="71" t="s">
        <v>33</v>
      </c>
      <c r="F240" s="71" t="s">
        <v>34</v>
      </c>
      <c r="G240" s="71" t="s">
        <v>35</v>
      </c>
      <c r="H240" s="71" t="s">
        <v>36</v>
      </c>
      <c r="I240" s="71" t="s">
        <v>37</v>
      </c>
    </row>
    <row r="241" spans="1:9" x14ac:dyDescent="0.25">
      <c r="A241" s="16" t="s">
        <v>244</v>
      </c>
      <c r="B241" s="71" t="s">
        <v>245</v>
      </c>
      <c r="C241" s="73"/>
      <c r="D241" s="73"/>
      <c r="E241" s="73"/>
      <c r="F241" s="73"/>
      <c r="G241" s="73"/>
      <c r="H241" s="73"/>
      <c r="I241" s="73"/>
    </row>
    <row r="242" spans="1:9" ht="30" customHeight="1" x14ac:dyDescent="0.25">
      <c r="A242" s="17" t="s">
        <v>246</v>
      </c>
      <c r="B242" s="73" t="s">
        <v>245</v>
      </c>
      <c r="C242" s="73">
        <v>4700</v>
      </c>
      <c r="D242" s="73" t="s">
        <v>42</v>
      </c>
      <c r="E242" s="74"/>
      <c r="F242" s="73" t="str">
        <f>IF(ISBLANK(E242),"", PRODUCT(C242,E242))</f>
        <v/>
      </c>
      <c r="G242" s="75"/>
      <c r="H242" s="73"/>
      <c r="I242" s="73"/>
    </row>
    <row r="243" spans="1:9" ht="47.25" customHeight="1" x14ac:dyDescent="0.25">
      <c r="A243" s="17" t="s">
        <v>247</v>
      </c>
      <c r="B243" s="73" t="s">
        <v>248</v>
      </c>
      <c r="C243" s="73"/>
      <c r="D243" s="73"/>
      <c r="E243" s="73"/>
      <c r="F243" s="73"/>
      <c r="G243" s="73"/>
      <c r="H243" s="75"/>
      <c r="I243" s="75"/>
    </row>
    <row r="244" spans="1:9" ht="24.75" customHeight="1" x14ac:dyDescent="0.25">
      <c r="A244" s="17" t="s">
        <v>249</v>
      </c>
      <c r="B244" s="73" t="s">
        <v>250</v>
      </c>
      <c r="C244" s="73"/>
      <c r="D244" s="73"/>
      <c r="E244" s="73"/>
      <c r="F244" s="73"/>
      <c r="G244" s="73"/>
      <c r="H244" s="75"/>
      <c r="I244" s="75"/>
    </row>
    <row r="245" spans="1:9" ht="38.25" customHeight="1" x14ac:dyDescent="0.25">
      <c r="A245" s="17" t="s">
        <v>251</v>
      </c>
      <c r="B245" s="73" t="s">
        <v>252</v>
      </c>
      <c r="C245" s="73"/>
      <c r="D245" s="73"/>
      <c r="E245" s="73"/>
      <c r="F245" s="73"/>
      <c r="G245" s="73"/>
      <c r="H245" s="75"/>
      <c r="I245" s="75"/>
    </row>
    <row r="246" spans="1:9" ht="26.25" customHeight="1" x14ac:dyDescent="0.25">
      <c r="A246" s="17" t="s">
        <v>253</v>
      </c>
      <c r="B246" s="73" t="s">
        <v>254</v>
      </c>
      <c r="C246" s="73"/>
      <c r="D246" s="73"/>
      <c r="E246" s="73"/>
      <c r="F246" s="73"/>
      <c r="G246" s="73"/>
      <c r="H246" s="75"/>
      <c r="I246" s="75"/>
    </row>
    <row r="247" spans="1:9" ht="33.75" customHeight="1" x14ac:dyDescent="0.25">
      <c r="A247" s="17" t="s">
        <v>255</v>
      </c>
      <c r="B247" s="73" t="s">
        <v>256</v>
      </c>
      <c r="C247" s="73"/>
      <c r="D247" s="73"/>
      <c r="E247" s="73"/>
      <c r="F247" s="73"/>
      <c r="G247" s="73"/>
      <c r="H247" s="75"/>
      <c r="I247" s="75"/>
    </row>
    <row r="248" spans="1:9" ht="27" customHeight="1" x14ac:dyDescent="0.25">
      <c r="A248" s="17" t="s">
        <v>257</v>
      </c>
      <c r="B248" s="73" t="s">
        <v>258</v>
      </c>
      <c r="C248" s="73"/>
      <c r="D248" s="73"/>
      <c r="E248" s="73"/>
      <c r="F248" s="73"/>
      <c r="G248" s="73"/>
      <c r="H248" s="75"/>
      <c r="I248" s="75"/>
    </row>
    <row r="249" spans="1:9" ht="48.75" customHeight="1" x14ac:dyDescent="0.25">
      <c r="A249" s="17" t="s">
        <v>259</v>
      </c>
      <c r="B249" s="73" t="s">
        <v>260</v>
      </c>
      <c r="C249" s="73"/>
      <c r="D249" s="73"/>
      <c r="E249" s="73"/>
      <c r="F249" s="73"/>
      <c r="G249" s="73"/>
      <c r="H249" s="75"/>
      <c r="I249" s="75"/>
    </row>
    <row r="250" spans="1:9" ht="30" customHeight="1" x14ac:dyDescent="0.25">
      <c r="A250" s="17" t="s">
        <v>261</v>
      </c>
      <c r="B250" s="73" t="s">
        <v>262</v>
      </c>
      <c r="C250" s="73"/>
      <c r="D250" s="73"/>
      <c r="E250" s="73"/>
      <c r="F250" s="73"/>
      <c r="G250" s="73"/>
      <c r="H250" s="75"/>
      <c r="I250" s="75"/>
    </row>
    <row r="251" spans="1:9" ht="31.5" customHeight="1" x14ac:dyDescent="0.25">
      <c r="A251" s="17" t="s">
        <v>263</v>
      </c>
      <c r="B251" s="73" t="s">
        <v>264</v>
      </c>
      <c r="C251" s="73"/>
      <c r="D251" s="73"/>
      <c r="E251" s="73"/>
      <c r="F251" s="73"/>
      <c r="G251" s="73"/>
      <c r="H251" s="75"/>
      <c r="I251" s="75"/>
    </row>
    <row r="252" spans="1:9" ht="25.5" customHeight="1" x14ac:dyDescent="0.25">
      <c r="A252" s="17" t="s">
        <v>265</v>
      </c>
      <c r="B252" s="73" t="s">
        <v>266</v>
      </c>
      <c r="C252" s="73"/>
      <c r="D252" s="73"/>
      <c r="E252" s="73"/>
      <c r="F252" s="73"/>
      <c r="G252" s="73"/>
      <c r="H252" s="75"/>
      <c r="I252" s="75"/>
    </row>
    <row r="253" spans="1:9" x14ac:dyDescent="0.25">
      <c r="E253" s="16" t="s">
        <v>62</v>
      </c>
      <c r="F253" s="16" t="str">
        <f>IF((COUNT(C242:C252)&lt;&gt;COUNT(F242:F252)),"", ROUND(SUM(F242:F252),2))</f>
        <v/>
      </c>
      <c r="G253" s="15" t="str">
        <f>IF((COUNT(C242:C252)&lt;&gt;COUNT(F242:F252)),"Neužpildytos visų objektų kainos", "")</f>
        <v>Neužpildytos visų objektų kainos</v>
      </c>
    </row>
    <row r="254" spans="1:9" ht="30" x14ac:dyDescent="0.25">
      <c r="C254" s="71" t="s">
        <v>63</v>
      </c>
      <c r="D254" s="18"/>
      <c r="E254" s="16" t="s">
        <v>64</v>
      </c>
      <c r="F254" s="16" t="str">
        <f>IF(OR(F253="",D254=""),"", ROUND(PRODUCT(D254,F253)/100,2))</f>
        <v/>
      </c>
      <c r="G254" s="15" t="str">
        <f>IF(D254="", "Nurodykite taikomą PVM dydį", "")</f>
        <v>Nurodykite taikomą PVM dydį</v>
      </c>
    </row>
    <row r="255" spans="1:9" x14ac:dyDescent="0.25">
      <c r="E255" s="16" t="s">
        <v>65</v>
      </c>
      <c r="F255" s="16">
        <f>IF(ISBLANK(F254), "", ROUND(SUM(F253:F254),2))</f>
        <v>0</v>
      </c>
    </row>
    <row r="259" spans="1:9" x14ac:dyDescent="0.25">
      <c r="A259" s="13" t="s">
        <v>267</v>
      </c>
      <c r="B259" s="13" t="s">
        <v>268</v>
      </c>
    </row>
    <row r="261" spans="1:9" x14ac:dyDescent="0.25">
      <c r="A261" s="13" t="s">
        <v>28</v>
      </c>
    </row>
    <row r="262" spans="1:9" s="12" customFormat="1" ht="45" x14ac:dyDescent="0.25">
      <c r="A262" s="71" t="s">
        <v>29</v>
      </c>
      <c r="B262" s="71" t="s">
        <v>30</v>
      </c>
      <c r="C262" s="71" t="s">
        <v>31</v>
      </c>
      <c r="D262" s="71" t="s">
        <v>32</v>
      </c>
      <c r="E262" s="71" t="s">
        <v>33</v>
      </c>
      <c r="F262" s="71" t="s">
        <v>34</v>
      </c>
      <c r="G262" s="71" t="s">
        <v>35</v>
      </c>
      <c r="H262" s="71" t="s">
        <v>36</v>
      </c>
      <c r="I262" s="71" t="s">
        <v>37</v>
      </c>
    </row>
    <row r="263" spans="1:9" x14ac:dyDescent="0.25">
      <c r="A263" s="16" t="s">
        <v>269</v>
      </c>
      <c r="B263" s="71" t="s">
        <v>270</v>
      </c>
      <c r="C263" s="73"/>
      <c r="D263" s="73"/>
      <c r="E263" s="73"/>
      <c r="F263" s="73"/>
      <c r="G263" s="73"/>
      <c r="H263" s="73"/>
      <c r="I263" s="73"/>
    </row>
    <row r="264" spans="1:9" ht="30" customHeight="1" x14ac:dyDescent="0.25">
      <c r="A264" s="17" t="s">
        <v>271</v>
      </c>
      <c r="B264" s="73" t="s">
        <v>270</v>
      </c>
      <c r="C264" s="73">
        <v>100</v>
      </c>
      <c r="D264" s="73" t="s">
        <v>42</v>
      </c>
      <c r="E264" s="74"/>
      <c r="F264" s="73" t="str">
        <f>IF(ISBLANK(E264),"", PRODUCT(C264,E264))</f>
        <v/>
      </c>
      <c r="G264" s="75"/>
      <c r="H264" s="73"/>
      <c r="I264" s="73"/>
    </row>
    <row r="265" spans="1:9" ht="25.5" customHeight="1" x14ac:dyDescent="0.25">
      <c r="A265" s="17" t="s">
        <v>272</v>
      </c>
      <c r="B265" s="73" t="s">
        <v>273</v>
      </c>
      <c r="C265" s="73"/>
      <c r="D265" s="73"/>
      <c r="E265" s="73"/>
      <c r="F265" s="73"/>
      <c r="G265" s="73"/>
      <c r="H265" s="75"/>
      <c r="I265" s="75"/>
    </row>
    <row r="266" spans="1:9" ht="22.5" customHeight="1" x14ac:dyDescent="0.25">
      <c r="A266" s="17" t="s">
        <v>274</v>
      </c>
      <c r="B266" s="73" t="s">
        <v>275</v>
      </c>
      <c r="C266" s="73"/>
      <c r="D266" s="73"/>
      <c r="E266" s="73"/>
      <c r="F266" s="73"/>
      <c r="G266" s="73"/>
      <c r="H266" s="75"/>
      <c r="I266" s="75"/>
    </row>
    <row r="267" spans="1:9" ht="28.5" customHeight="1" x14ac:dyDescent="0.25">
      <c r="A267" s="17" t="s">
        <v>276</v>
      </c>
      <c r="B267" s="73" t="s">
        <v>277</v>
      </c>
      <c r="C267" s="73"/>
      <c r="D267" s="73"/>
      <c r="E267" s="73"/>
      <c r="F267" s="73"/>
      <c r="G267" s="73"/>
      <c r="H267" s="75"/>
      <c r="I267" s="75"/>
    </row>
    <row r="268" spans="1:9" ht="24" customHeight="1" x14ac:dyDescent="0.25">
      <c r="A268" s="17" t="s">
        <v>278</v>
      </c>
      <c r="B268" s="73" t="s">
        <v>279</v>
      </c>
      <c r="C268" s="73"/>
      <c r="D268" s="73"/>
      <c r="E268" s="73"/>
      <c r="F268" s="73"/>
      <c r="G268" s="73"/>
      <c r="H268" s="75"/>
      <c r="I268" s="75"/>
    </row>
    <row r="269" spans="1:9" x14ac:dyDescent="0.25">
      <c r="E269" s="16" t="s">
        <v>62</v>
      </c>
      <c r="F269" s="16" t="str">
        <f>IF((COUNT(C264:C268)&lt;&gt;COUNT(F264:F268)),"", ROUND(SUM(F264:F268),2))</f>
        <v/>
      </c>
      <c r="G269" s="15" t="str">
        <f>IF((COUNT(C264:C268)&lt;&gt;COUNT(F264:F268)),"Neužpildytos visų objektų kainos", "")</f>
        <v>Neužpildytos visų objektų kainos</v>
      </c>
    </row>
    <row r="270" spans="1:9" ht="30" x14ac:dyDescent="0.25">
      <c r="C270" s="71" t="s">
        <v>63</v>
      </c>
      <c r="D270" s="18"/>
      <c r="E270" s="16" t="s">
        <v>64</v>
      </c>
      <c r="F270" s="16" t="str">
        <f>IF(OR(F269="",D270=""),"", ROUND(PRODUCT(D270,F269)/100,2))</f>
        <v/>
      </c>
      <c r="G270" s="15" t="str">
        <f>IF(D270="", "Nurodykite taikomą PVM dydį", "")</f>
        <v>Nurodykite taikomą PVM dydį</v>
      </c>
    </row>
    <row r="271" spans="1:9" x14ac:dyDescent="0.25">
      <c r="E271" s="16" t="s">
        <v>65</v>
      </c>
      <c r="F271" s="16">
        <f>IF(ISBLANK(F270), "", ROUND(SUM(F269:F270),2))</f>
        <v>0</v>
      </c>
    </row>
  </sheetData>
  <sheetProtection algorithmName="SHA-512" hashValue="sK9bGAUAGTgiifVlQlxpblG7XlFPllz16opzOGgk90L9vi/oNnRUWwFJPs1p1hnfXPdcl8ly8Rg24bOhHiDVjw==" saltValue="w9+MeW/0Z5FAQtbmBlYH2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scale="6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280</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4" t="s">
        <v>281</v>
      </c>
      <c r="B5" s="43"/>
      <c r="C5" s="41" t="s">
        <v>282</v>
      </c>
      <c r="D5" s="42"/>
      <c r="E5" s="43"/>
      <c r="F5" s="41" t="s">
        <v>283</v>
      </c>
      <c r="G5" s="42"/>
      <c r="H5" s="43"/>
      <c r="I5" s="41" t="s">
        <v>284</v>
      </c>
      <c r="J5" s="43"/>
      <c r="K5" s="9" t="s">
        <v>285</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10"/>
      <c r="B16" s="10"/>
      <c r="C16" s="10"/>
      <c r="D16" s="10"/>
      <c r="E16" s="10"/>
      <c r="F16" s="10"/>
      <c r="G16" s="10"/>
      <c r="H16" s="10"/>
      <c r="I16" s="10"/>
      <c r="J16" s="10"/>
      <c r="K16" s="11"/>
    </row>
    <row r="17" spans="1:11" ht="48.95" customHeight="1" x14ac:dyDescent="0.25">
      <c r="A17" s="52" t="s">
        <v>286</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4" t="s">
        <v>30</v>
      </c>
      <c r="B19" s="43"/>
      <c r="C19" s="41" t="s">
        <v>282</v>
      </c>
      <c r="D19" s="42"/>
      <c r="E19" s="43"/>
      <c r="F19" s="41" t="s">
        <v>287</v>
      </c>
      <c r="G19" s="42"/>
      <c r="H19" s="43"/>
      <c r="I19" s="62" t="s">
        <v>284</v>
      </c>
      <c r="J19" s="60"/>
      <c r="K19" s="11"/>
    </row>
    <row r="20" spans="1:11" ht="48.95" customHeight="1" x14ac:dyDescent="0.25">
      <c r="A20" s="48"/>
      <c r="B20" s="28"/>
      <c r="C20" s="44"/>
      <c r="D20" s="45"/>
      <c r="E20" s="28"/>
      <c r="F20" s="44"/>
      <c r="G20" s="45"/>
      <c r="H20" s="28"/>
      <c r="I20" s="46"/>
      <c r="J20" s="47"/>
      <c r="K20" s="11"/>
    </row>
    <row r="21" spans="1:11" ht="48.95" customHeight="1" x14ac:dyDescent="0.25">
      <c r="A21" s="48"/>
      <c r="B21" s="28"/>
      <c r="C21" s="44"/>
      <c r="D21" s="45"/>
      <c r="E21" s="28"/>
      <c r="F21" s="44"/>
      <c r="G21" s="45"/>
      <c r="H21" s="28"/>
      <c r="I21" s="46"/>
      <c r="J21" s="47"/>
      <c r="K21" s="11"/>
    </row>
    <row r="22" spans="1:11" ht="48.95" customHeight="1" x14ac:dyDescent="0.25">
      <c r="A22" s="48"/>
      <c r="B22" s="28"/>
      <c r="C22" s="44"/>
      <c r="D22" s="45"/>
      <c r="E22" s="28"/>
      <c r="F22" s="44"/>
      <c r="G22" s="45"/>
      <c r="H22" s="28"/>
      <c r="I22" s="46"/>
      <c r="J22" s="47"/>
      <c r="K22" s="11"/>
    </row>
    <row r="23" spans="1:11" ht="48.95" customHeight="1" x14ac:dyDescent="0.25">
      <c r="A23" s="48"/>
      <c r="B23" s="28"/>
      <c r="C23" s="44"/>
      <c r="D23" s="45"/>
      <c r="E23" s="28"/>
      <c r="F23" s="44"/>
      <c r="G23" s="45"/>
      <c r="H23" s="28"/>
      <c r="I23" s="46"/>
      <c r="J23" s="47"/>
      <c r="K23" s="11"/>
    </row>
    <row r="24" spans="1:11" ht="48.95" customHeight="1" x14ac:dyDescent="0.25">
      <c r="A24" s="48"/>
      <c r="B24" s="28"/>
      <c r="C24" s="44"/>
      <c r="D24" s="45"/>
      <c r="E24" s="28"/>
      <c r="F24" s="44"/>
      <c r="G24" s="45"/>
      <c r="H24" s="28"/>
      <c r="I24" s="46"/>
      <c r="J24" s="47"/>
      <c r="K24" s="11"/>
    </row>
    <row r="25" spans="1:11" ht="48.95" customHeight="1" x14ac:dyDescent="0.25">
      <c r="A25" s="48"/>
      <c r="B25" s="28"/>
      <c r="C25" s="44"/>
      <c r="D25" s="45"/>
      <c r="E25" s="28"/>
      <c r="F25" s="44"/>
      <c r="G25" s="45"/>
      <c r="H25" s="28"/>
      <c r="I25" s="46"/>
      <c r="J25" s="47"/>
      <c r="K25" s="11"/>
    </row>
    <row r="26" spans="1:11" ht="48.95" customHeight="1" x14ac:dyDescent="0.25">
      <c r="A26" s="48"/>
      <c r="B26" s="28"/>
      <c r="C26" s="44"/>
      <c r="D26" s="45"/>
      <c r="E26" s="28"/>
      <c r="F26" s="44"/>
      <c r="G26" s="45"/>
      <c r="H26" s="28"/>
      <c r="I26" s="46"/>
      <c r="J26" s="47"/>
      <c r="K26" s="11"/>
    </row>
    <row r="27" spans="1:11" ht="48.95" customHeight="1" x14ac:dyDescent="0.25">
      <c r="A27" s="48"/>
      <c r="B27" s="28"/>
      <c r="C27" s="44"/>
      <c r="D27" s="45"/>
      <c r="E27" s="28"/>
      <c r="F27" s="44"/>
      <c r="G27" s="45"/>
      <c r="H27" s="28"/>
      <c r="I27" s="46"/>
      <c r="J27" s="47"/>
      <c r="K27" s="11"/>
    </row>
    <row r="28" spans="1:11" ht="48.95" customHeight="1" x14ac:dyDescent="0.25">
      <c r="A28" s="48"/>
      <c r="B28" s="28"/>
      <c r="C28" s="44"/>
      <c r="D28" s="45"/>
      <c r="E28" s="28"/>
      <c r="F28" s="44"/>
      <c r="G28" s="45"/>
      <c r="H28" s="28"/>
      <c r="I28" s="46"/>
      <c r="J28" s="47"/>
      <c r="K28" s="11"/>
    </row>
    <row r="29" spans="1:11" ht="48.95" customHeight="1" x14ac:dyDescent="0.25">
      <c r="A29" s="48"/>
      <c r="B29" s="28"/>
      <c r="C29" s="44"/>
      <c r="D29" s="45"/>
      <c r="E29" s="28"/>
      <c r="F29" s="44"/>
      <c r="G29" s="45"/>
      <c r="H29" s="28"/>
      <c r="I29" s="46"/>
      <c r="J29" s="47"/>
      <c r="K29" s="11"/>
    </row>
    <row r="31" spans="1:11" ht="33" customHeight="1" x14ac:dyDescent="0.25">
      <c r="A31" s="57"/>
      <c r="B31" s="29"/>
      <c r="C31" s="29"/>
      <c r="D31" s="29"/>
      <c r="E31" s="29"/>
      <c r="F31" s="29"/>
      <c r="G31" s="29"/>
      <c r="H31" s="29"/>
      <c r="I31" s="29"/>
      <c r="J31" s="29"/>
    </row>
    <row r="33" spans="1:10" ht="15.95" customHeight="1" x14ac:dyDescent="0.25">
      <c r="A33" s="66" t="s">
        <v>288</v>
      </c>
      <c r="B33" s="29"/>
      <c r="C33" s="29"/>
      <c r="D33" s="29"/>
      <c r="E33" s="29"/>
      <c r="F33" s="29"/>
      <c r="G33" s="29"/>
      <c r="H33" s="29"/>
      <c r="I33" s="29"/>
      <c r="J33" s="29"/>
    </row>
    <row r="34" spans="1:10" ht="15.95" customHeight="1" thickBot="1" x14ac:dyDescent="0.3"/>
    <row r="35" spans="1:10" ht="15.95" customHeight="1" x14ac:dyDescent="0.25">
      <c r="A35" s="8" t="s">
        <v>29</v>
      </c>
      <c r="B35" s="58" t="s">
        <v>289</v>
      </c>
      <c r="C35" s="42"/>
      <c r="D35" s="42"/>
      <c r="E35" s="42"/>
      <c r="F35" s="42"/>
      <c r="G35" s="43"/>
      <c r="H35" s="59" t="s">
        <v>290</v>
      </c>
      <c r="I35" s="42"/>
      <c r="J35" s="60"/>
    </row>
    <row r="36" spans="1:10" ht="48" customHeight="1" x14ac:dyDescent="0.25">
      <c r="A36" s="21" t="s">
        <v>291</v>
      </c>
      <c r="B36" s="50" t="s">
        <v>292</v>
      </c>
      <c r="C36" s="45"/>
      <c r="D36" s="45"/>
      <c r="E36" s="45"/>
      <c r="F36" s="45"/>
      <c r="G36" s="28"/>
      <c r="H36" s="53"/>
      <c r="I36" s="45"/>
      <c r="J36" s="47"/>
    </row>
    <row r="37" spans="1:10" ht="48" customHeight="1" x14ac:dyDescent="0.25">
      <c r="A37" s="21" t="s">
        <v>293</v>
      </c>
      <c r="B37" s="50" t="s">
        <v>294</v>
      </c>
      <c r="C37" s="45"/>
      <c r="D37" s="45"/>
      <c r="E37" s="45"/>
      <c r="F37" s="45"/>
      <c r="G37" s="28"/>
      <c r="H37" s="53"/>
      <c r="I37" s="45"/>
      <c r="J37" s="47"/>
    </row>
    <row r="38" spans="1:10" ht="48" customHeight="1" x14ac:dyDescent="0.25">
      <c r="A38" s="22"/>
      <c r="B38" s="51"/>
      <c r="C38" s="45"/>
      <c r="D38" s="45"/>
      <c r="E38" s="45"/>
      <c r="F38" s="45"/>
      <c r="G38" s="28"/>
      <c r="H38" s="53"/>
      <c r="I38" s="45"/>
      <c r="J38" s="47"/>
    </row>
    <row r="39" spans="1:10" ht="48" customHeight="1" x14ac:dyDescent="0.25">
      <c r="A39" s="22"/>
      <c r="B39" s="51"/>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295</v>
      </c>
      <c r="B48" s="29"/>
      <c r="C48" s="29"/>
      <c r="D48" s="29"/>
      <c r="E48" s="29"/>
      <c r="F48" s="29"/>
      <c r="G48" s="29"/>
      <c r="H48" s="29"/>
      <c r="I48" s="29"/>
      <c r="J48" s="29"/>
    </row>
    <row r="51" spans="1:10" x14ac:dyDescent="0.25">
      <c r="A51" s="49" t="s">
        <v>296</v>
      </c>
      <c r="B51" s="29"/>
      <c r="C51" s="29"/>
      <c r="D51" s="29"/>
      <c r="E51" s="55"/>
      <c r="F51" s="29"/>
      <c r="G51" s="29"/>
      <c r="H51" s="29"/>
      <c r="I51" s="29"/>
      <c r="J51" s="29"/>
    </row>
    <row r="53" spans="1:10" x14ac:dyDescent="0.25">
      <c r="A53" s="49" t="s">
        <v>297</v>
      </c>
      <c r="B53" s="29"/>
      <c r="C53" s="29"/>
      <c r="D53" s="29"/>
      <c r="E53" s="55"/>
      <c r="F53" s="29"/>
      <c r="G53" s="29"/>
      <c r="H53" s="29"/>
      <c r="I53" s="29"/>
      <c r="J53" s="29"/>
    </row>
    <row r="100" spans="1:1" ht="15.75" x14ac:dyDescent="0.25">
      <c r="A100" t="s">
        <v>298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2026-02-19T08:49:22Z</cp:lastPrinted>
  <dcterms:created xsi:type="dcterms:W3CDTF">2023-04-04T12:16:45Z</dcterms:created>
  <dcterms:modified xsi:type="dcterms:W3CDTF">2026-02-19T08:49:25Z</dcterms:modified>
</cp:coreProperties>
</file>