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Medicinos priemonės_6 dalys_IČ_4752\"/>
    </mc:Choice>
  </mc:AlternateContent>
  <xr:revisionPtr revIDLastSave="0" documentId="13_ncr:1_{DFB07E3E-AB3D-458E-8918-744C6F162A0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7" i="1" l="1"/>
  <c r="F116" i="1"/>
  <c r="F117" i="1" s="1"/>
  <c r="F118" i="1" s="1"/>
  <c r="F111" i="1"/>
  <c r="G116" i="1" s="1"/>
  <c r="G101" i="1"/>
  <c r="G100" i="1"/>
  <c r="F95" i="1"/>
  <c r="F100" i="1" s="1"/>
  <c r="F101" i="1" s="1"/>
  <c r="F102" i="1" s="1"/>
  <c r="G85" i="1"/>
  <c r="F84" i="1"/>
  <c r="F85" i="1" s="1"/>
  <c r="F86" i="1" s="1"/>
  <c r="F80" i="1"/>
  <c r="G84" i="1" s="1"/>
  <c r="G70" i="1"/>
  <c r="G69" i="1"/>
  <c r="F67" i="1"/>
  <c r="F69" i="1" s="1"/>
  <c r="F70" i="1" s="1"/>
  <c r="F71" i="1" s="1"/>
  <c r="G57" i="1"/>
  <c r="F54" i="1"/>
  <c r="G56" i="1" s="1"/>
  <c r="G44" i="1"/>
  <c r="G43" i="1"/>
  <c r="F37" i="1"/>
  <c r="F43" i="1" s="1"/>
  <c r="F44" i="1" s="1"/>
  <c r="F45" i="1" s="1"/>
  <c r="F56" i="1" l="1"/>
  <c r="F57" i="1" s="1"/>
  <c r="F58" i="1" s="1"/>
</calcChain>
</file>

<file path=xl/sharedStrings.xml><?xml version="1.0" encoding="utf-8"?>
<sst xmlns="http://schemas.openxmlformats.org/spreadsheetml/2006/main" count="214" uniqueCount="131">
  <si>
    <t>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</si>
  <si>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</si>
  <si>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</si>
  <si>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</si>
  <si>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</si>
  <si>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</si>
  <si>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</si>
  <si>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</si>
  <si>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</si>
  <si>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</si>
  <si>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</si>
  <si>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</si>
  <si>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</si>
  <si>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</si>
  <si>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</si>
  <si>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</si>
  <si>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</si>
  <si>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</si>
  <si>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</si>
  <si>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</si>
  <si>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</si>
  <si>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</si>
  <si>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</si>
  <si>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</si>
  <si>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</si>
  <si>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VELIONIO PALAIKŲ MAIŠAS</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</si>
  <si>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</si>
  <si>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</si>
  <si>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</si>
  <si>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</si>
  <si>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</si>
  <si>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</si>
  <si>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</si>
  <si>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</si>
  <si>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</si>
  <si>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</si>
  <si>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</si>
  <si>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Velionio palaikų maišas</t>
  </si>
  <si>
    <t>1.1.</t>
  </si>
  <si>
    <t>Velionio palaikų maišas (suaugusiam)</t>
  </si>
  <si>
    <t>vnt.</t>
  </si>
  <si>
    <t>1.1.1.</t>
  </si>
  <si>
    <t>Vienkartinis</t>
  </si>
  <si>
    <t>1.1.2.</t>
  </si>
  <si>
    <t>Išmatavimai (90x230cm) ±5cm.</t>
  </si>
  <si>
    <t>1.1.3.</t>
  </si>
  <si>
    <t>Nepralaidus skysčiams, atsparus dūriams, užtrauktuku užsegamas, nepermatomas</t>
  </si>
  <si>
    <t>1.1.4.</t>
  </si>
  <si>
    <t>Tvirtas plastikinis (ne plonesnis kaip 150 mm storio)</t>
  </si>
  <si>
    <t>1.1.5.</t>
  </si>
  <si>
    <t>Su ne mažiau kaip 4 tvirtomis rankenomis, maksimalus svoris, kurį gali atlaikyti 200kg(±10kg)</t>
  </si>
  <si>
    <t>Suma be PVM</t>
  </si>
  <si>
    <t>Taikomas PVM dydis (%)</t>
  </si>
  <si>
    <t>PVM suma</t>
  </si>
  <si>
    <t>Suma su PVM</t>
  </si>
  <si>
    <t>2. DALIS</t>
  </si>
  <si>
    <t>PINCETAS CHIRURGINIS</t>
  </si>
  <si>
    <t>2.</t>
  </si>
  <si>
    <t>Pincetas chirurginis</t>
  </si>
  <si>
    <t>2.1.</t>
  </si>
  <si>
    <t>2.1.1.</t>
  </si>
  <si>
    <t>Pincetas chirurginis, Išmatavimai (14 cm (±5mm)</t>
  </si>
  <si>
    <t>3. DALIS</t>
  </si>
  <si>
    <t>PINCETAS ANATOMINIS</t>
  </si>
  <si>
    <t>3.</t>
  </si>
  <si>
    <t>Pincetas anatominis</t>
  </si>
  <si>
    <t>3.1.</t>
  </si>
  <si>
    <t>3.1.1.</t>
  </si>
  <si>
    <t>Pincetas anatominis, Išmatavimai (14 -20 cm)</t>
  </si>
  <si>
    <t>4. DALIS</t>
  </si>
  <si>
    <t>LAIKIKLIS ANTELEI</t>
  </si>
  <si>
    <t>4.</t>
  </si>
  <si>
    <t>Laikiklis antelei</t>
  </si>
  <si>
    <t>4.1.</t>
  </si>
  <si>
    <t>4.1.1.</t>
  </si>
  <si>
    <t>Pagamintas iš viniliu dengtos metalo vielos</t>
  </si>
  <si>
    <t>4.1.2.</t>
  </si>
  <si>
    <t>Tinka visiems standartiniams šlapimo indams(antelėms) su ir be rankenos</t>
  </si>
  <si>
    <t>4.1.3.</t>
  </si>
  <si>
    <t>Laikiklis kvadrato formos, dydis 14x15x23 cm</t>
  </si>
  <si>
    <t>5. DALIS</t>
  </si>
  <si>
    <t>TABLEČIŲ GRŪSTUVĖ</t>
  </si>
  <si>
    <t>5.</t>
  </si>
  <si>
    <t>Tablečių grūstuvė</t>
  </si>
  <si>
    <t>5.1.</t>
  </si>
  <si>
    <t>5.1.1.</t>
  </si>
  <si>
    <t>Tvirtas , plastikinis tablečių smulkintuvas -daliklis, padalintas į tris dalis</t>
  </si>
  <si>
    <t>5.1.2.</t>
  </si>
  <si>
    <t>Viršutinė dalis su atlenkiamu dangteliu skirta tablečių dalinimui</t>
  </si>
  <si>
    <t>5.1.3.</t>
  </si>
  <si>
    <t>Vidurinė dalis su atkemšamu dangteliu skirta tablečių laikymui</t>
  </si>
  <si>
    <t>5.1.4.</t>
  </si>
  <si>
    <t>Apatinėje dalyje dedama tabletė, kurią norima sutrinti. Tabletė susmulkinama sukant viršutinės dalies dangtelį.</t>
  </si>
  <si>
    <t>6. DALIS</t>
  </si>
  <si>
    <t>TABLEČIŲ PERSKYRĖJAS</t>
  </si>
  <si>
    <t>6.</t>
  </si>
  <si>
    <t>Tablečių perskyrėjas</t>
  </si>
  <si>
    <t>6.1.</t>
  </si>
  <si>
    <t>Tablečių dalintuvas</t>
  </si>
  <si>
    <t>6.1.1.</t>
  </si>
  <si>
    <t>Skirtas saugiai perpjauti tabletę pusiau</t>
  </si>
  <si>
    <t>6.1.2.</t>
  </si>
  <si>
    <t>Pagamintas iš kieto plastiko su metaliniais ašmenimis</t>
  </si>
  <si>
    <t>6.1.3.</t>
  </si>
  <si>
    <t>Priekyje esančiame skyrelyje gali bųti laikomos tabletės</t>
  </si>
  <si>
    <t>6.1.4.</t>
  </si>
  <si>
    <t>Išmatavimai 8x4x2,1 cm ±1cm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</si>
  <si>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</si>
  <si>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</si>
  <si>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</si>
  <si>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</si>
  <si>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</si>
  <si>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</si>
  <si>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</si>
  <si>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</si>
  <si>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</si>
  <si>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</si>
  <si>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</si>
  <si>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</si>
  <si>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</si>
  <si>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</si>
  <si>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</si>
  <si>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</si>
  <si>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</si>
  <si>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</si>
  <si>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</si>
  <si>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</si>
  <si>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</si>
  <si>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</si>
  <si>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4752 2026-02-18 14:46:26</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</si>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</sst>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8"/>
  <sheetViews>
    <sheetView tabSelected="1" workbookViewId="0">
      <selection activeCell="H12" sqref="H12"/>
    </sheetView>
  </sheetViews>
  <sheetFormatPr defaultColWidth="10.875" defaultRowHeight="15" x14ac:dyDescent="0.25"/>
  <cols>
    <col min="1" max="1" width="9.125" style="1" customWidth="1"/>
    <col min="2" max="2" width="35.25" style="1" customWidth="1"/>
    <col min="3" max="3" width="7.125" style="1" customWidth="1"/>
    <col min="4" max="4" width="9.25" style="1" customWidth="1"/>
    <col min="5" max="5" width="12.25" style="1" customWidth="1"/>
    <col min="6" max="6" width="11.25" style="1" customWidth="1"/>
    <col min="7" max="7" width="19" style="1" customWidth="1"/>
    <col min="8" max="8" width="29.375" style="1" customWidth="1"/>
    <col min="9" max="15" width="25" style="1" customWidth="1"/>
    <col min="16" max="16" width="10.875" style="1" customWidth="1"/>
    <col min="17" max="16384" width="10.875" style="1"/>
  </cols>
  <sheetData>
    <row r="2" spans="1:6" x14ac:dyDescent="0.25">
      <c r="A2" s="12" t="s">
        <v>130</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36"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ht="27.75" customHeight="1" x14ac:dyDescent="0.25">
      <c r="A27" s="77" t="s">
        <v>19</v>
      </c>
      <c r="B27" s="77"/>
      <c r="C27" s="77"/>
      <c r="D27" s="77"/>
      <c r="E27" s="77"/>
      <c r="F27" s="77"/>
    </row>
    <row r="28" spans="1:7" ht="32.1" customHeight="1" x14ac:dyDescent="0.25">
      <c r="A28" s="33" t="s">
        <v>20</v>
      </c>
      <c r="B28" s="27"/>
      <c r="C28" s="27"/>
      <c r="D28" s="27"/>
      <c r="E28" s="27"/>
      <c r="F28" s="27"/>
    </row>
    <row r="29" spans="1:7" x14ac:dyDescent="0.25">
      <c r="A29" s="27" t="s">
        <v>21</v>
      </c>
      <c r="B29" s="27"/>
      <c r="C29" s="27"/>
      <c r="D29" s="27"/>
      <c r="E29" s="27"/>
      <c r="F29" s="27"/>
    </row>
    <row r="30" spans="1:7" ht="33" customHeight="1" x14ac:dyDescent="0.25">
      <c r="A30" s="75" t="s">
        <v>22</v>
      </c>
      <c r="B30" s="75"/>
      <c r="C30" s="75"/>
      <c r="D30" s="76"/>
      <c r="E30" s="76"/>
      <c r="F30" s="76"/>
    </row>
    <row r="31" spans="1:7" x14ac:dyDescent="0.25">
      <c r="A31" s="14" t="s">
        <v>23</v>
      </c>
    </row>
    <row r="32" spans="1:7" x14ac:dyDescent="0.25">
      <c r="A32" s="12" t="s">
        <v>24</v>
      </c>
      <c r="B32" s="12" t="s">
        <v>25</v>
      </c>
    </row>
    <row r="34" spans="1:9" x14ac:dyDescent="0.25">
      <c r="A34" s="12" t="s">
        <v>26</v>
      </c>
    </row>
    <row r="35" spans="1:9" s="73" customFormat="1" ht="45" x14ac:dyDescent="0.25">
      <c r="A35" s="72" t="s">
        <v>27</v>
      </c>
      <c r="B35" s="72" t="s">
        <v>28</v>
      </c>
      <c r="C35" s="72" t="s">
        <v>29</v>
      </c>
      <c r="D35" s="72" t="s">
        <v>30</v>
      </c>
      <c r="E35" s="72" t="s">
        <v>31</v>
      </c>
      <c r="F35" s="72" t="s">
        <v>32</v>
      </c>
      <c r="G35" s="72" t="s">
        <v>33</v>
      </c>
      <c r="H35" s="72" t="s">
        <v>34</v>
      </c>
      <c r="I35" s="72" t="s">
        <v>35</v>
      </c>
    </row>
    <row r="36" spans="1:9" s="68" customFormat="1" x14ac:dyDescent="0.25">
      <c r="A36" s="67" t="s">
        <v>36</v>
      </c>
      <c r="B36" s="67" t="s">
        <v>37</v>
      </c>
      <c r="C36" s="69"/>
      <c r="D36" s="69"/>
      <c r="E36" s="69"/>
      <c r="F36" s="69"/>
      <c r="G36" s="69"/>
      <c r="H36" s="69"/>
      <c r="I36" s="69"/>
    </row>
    <row r="37" spans="1:9" s="68" customFormat="1" ht="33" customHeight="1" x14ac:dyDescent="0.25">
      <c r="A37" s="69" t="s">
        <v>38</v>
      </c>
      <c r="B37" s="69" t="s">
        <v>39</v>
      </c>
      <c r="C37" s="69">
        <v>1500</v>
      </c>
      <c r="D37" s="69" t="s">
        <v>40</v>
      </c>
      <c r="E37" s="70"/>
      <c r="F37" s="69" t="str">
        <f>IF(ISBLANK(E37),"", PRODUCT(C37,E37))</f>
        <v/>
      </c>
      <c r="G37" s="71"/>
      <c r="H37" s="69"/>
      <c r="I37" s="69"/>
    </row>
    <row r="38" spans="1:9" s="68" customFormat="1" x14ac:dyDescent="0.25">
      <c r="A38" s="69" t="s">
        <v>41</v>
      </c>
      <c r="B38" s="69" t="s">
        <v>42</v>
      </c>
      <c r="C38" s="69"/>
      <c r="D38" s="69"/>
      <c r="E38" s="69"/>
      <c r="F38" s="69"/>
      <c r="G38" s="69"/>
      <c r="H38" s="71"/>
      <c r="I38" s="71"/>
    </row>
    <row r="39" spans="1:9" s="68" customFormat="1" x14ac:dyDescent="0.25">
      <c r="A39" s="69" t="s">
        <v>43</v>
      </c>
      <c r="B39" s="69" t="s">
        <v>44</v>
      </c>
      <c r="C39" s="69"/>
      <c r="D39" s="69"/>
      <c r="E39" s="69"/>
      <c r="F39" s="69"/>
      <c r="G39" s="69"/>
      <c r="H39" s="71"/>
      <c r="I39" s="71"/>
    </row>
    <row r="40" spans="1:9" s="68" customFormat="1" ht="30" x14ac:dyDescent="0.25">
      <c r="A40" s="69" t="s">
        <v>45</v>
      </c>
      <c r="B40" s="69" t="s">
        <v>46</v>
      </c>
      <c r="C40" s="69"/>
      <c r="D40" s="69"/>
      <c r="E40" s="69"/>
      <c r="F40" s="69"/>
      <c r="G40" s="69"/>
      <c r="H40" s="71"/>
      <c r="I40" s="71"/>
    </row>
    <row r="41" spans="1:9" s="68" customFormat="1" ht="30" x14ac:dyDescent="0.25">
      <c r="A41" s="69" t="s">
        <v>47</v>
      </c>
      <c r="B41" s="69" t="s">
        <v>48</v>
      </c>
      <c r="C41" s="69"/>
      <c r="D41" s="69"/>
      <c r="E41" s="69"/>
      <c r="F41" s="69"/>
      <c r="G41" s="69"/>
      <c r="H41" s="71"/>
      <c r="I41" s="71"/>
    </row>
    <row r="42" spans="1:9" s="68" customFormat="1" ht="45" x14ac:dyDescent="0.25">
      <c r="A42" s="69" t="s">
        <v>49</v>
      </c>
      <c r="B42" s="69" t="s">
        <v>50</v>
      </c>
      <c r="C42" s="69"/>
      <c r="D42" s="69"/>
      <c r="E42" s="69"/>
      <c r="F42" s="69"/>
      <c r="G42" s="69"/>
      <c r="H42" s="71"/>
      <c r="I42" s="71"/>
    </row>
    <row r="43" spans="1:9" x14ac:dyDescent="0.25">
      <c r="E43" s="15" t="s">
        <v>51</v>
      </c>
      <c r="F43" s="15" t="str">
        <f>IF((COUNT(C37:C42)&lt;&gt;COUNT(F37:F42)),"", ROUND(SUM(F37:F42),2))</f>
        <v/>
      </c>
      <c r="G43" s="14" t="str">
        <f>IF((COUNT(C37:C42)&lt;&gt;COUNT(F37:F42)),"Neužpildytos visų objektų kainos", "")</f>
        <v>Neužpildytos visų objektų kainos</v>
      </c>
    </row>
    <row r="44" spans="1:9" x14ac:dyDescent="0.25">
      <c r="C44" s="74" t="s">
        <v>52</v>
      </c>
      <c r="D44" s="16"/>
      <c r="E44" s="15" t="s">
        <v>53</v>
      </c>
      <c r="F44" s="15" t="str">
        <f>IF(OR(F43="",D44=""),"", ROUND(PRODUCT(D44,F43)/100,2))</f>
        <v/>
      </c>
      <c r="G44" s="14" t="str">
        <f>IF(D44="", "Nurodykite taikomą PVM dydį", "")</f>
        <v>Nurodykite taikomą PVM dydį</v>
      </c>
    </row>
    <row r="45" spans="1:9" x14ac:dyDescent="0.25">
      <c r="E45" s="15" t="s">
        <v>54</v>
      </c>
      <c r="F45" s="15">
        <f>IF(ISBLANK(F44), "", ROUND(SUM(F43:F44),2))</f>
        <v>0</v>
      </c>
    </row>
    <row r="49" spans="1:9" x14ac:dyDescent="0.25">
      <c r="A49" s="12" t="s">
        <v>55</v>
      </c>
      <c r="B49" s="12" t="s">
        <v>56</v>
      </c>
    </row>
    <row r="51" spans="1:9" x14ac:dyDescent="0.25">
      <c r="A51" s="12" t="s">
        <v>26</v>
      </c>
    </row>
    <row r="52" spans="1:9" s="73" customFormat="1" ht="45" x14ac:dyDescent="0.25">
      <c r="A52" s="72" t="s">
        <v>27</v>
      </c>
      <c r="B52" s="72" t="s">
        <v>28</v>
      </c>
      <c r="C52" s="72" t="s">
        <v>29</v>
      </c>
      <c r="D52" s="72" t="s">
        <v>30</v>
      </c>
      <c r="E52" s="72" t="s">
        <v>31</v>
      </c>
      <c r="F52" s="72" t="s">
        <v>32</v>
      </c>
      <c r="G52" s="72" t="s">
        <v>33</v>
      </c>
      <c r="H52" s="72" t="s">
        <v>34</v>
      </c>
      <c r="I52" s="72" t="s">
        <v>35</v>
      </c>
    </row>
    <row r="53" spans="1:9" s="68" customFormat="1" x14ac:dyDescent="0.25">
      <c r="A53" s="67" t="s">
        <v>57</v>
      </c>
      <c r="B53" s="67" t="s">
        <v>58</v>
      </c>
      <c r="C53" s="69"/>
      <c r="D53" s="69"/>
      <c r="E53" s="69"/>
      <c r="F53" s="69"/>
      <c r="G53" s="69"/>
      <c r="H53" s="69"/>
      <c r="I53" s="69"/>
    </row>
    <row r="54" spans="1:9" s="68" customFormat="1" ht="30.75" customHeight="1" x14ac:dyDescent="0.25">
      <c r="A54" s="69" t="s">
        <v>59</v>
      </c>
      <c r="B54" s="69" t="s">
        <v>58</v>
      </c>
      <c r="C54" s="69">
        <v>80</v>
      </c>
      <c r="D54" s="69" t="s">
        <v>40</v>
      </c>
      <c r="E54" s="70"/>
      <c r="F54" s="69" t="str">
        <f>IF(ISBLANK(E54),"", PRODUCT(C54,E54))</f>
        <v/>
      </c>
      <c r="G54" s="71"/>
      <c r="H54" s="69"/>
      <c r="I54" s="69"/>
    </row>
    <row r="55" spans="1:9" s="68" customFormat="1" ht="30" x14ac:dyDescent="0.25">
      <c r="A55" s="69" t="s">
        <v>60</v>
      </c>
      <c r="B55" s="69" t="s">
        <v>61</v>
      </c>
      <c r="C55" s="69"/>
      <c r="D55" s="69"/>
      <c r="E55" s="69"/>
      <c r="F55" s="69"/>
      <c r="G55" s="69"/>
      <c r="H55" s="71"/>
      <c r="I55" s="71"/>
    </row>
    <row r="56" spans="1:9" x14ac:dyDescent="0.25">
      <c r="E56" s="15" t="s">
        <v>51</v>
      </c>
      <c r="F56" s="15" t="str">
        <f>IF((COUNT(C54:C55)&lt;&gt;COUNT(F54:F55)),"", ROUND(SUM(F54:F55),2))</f>
        <v/>
      </c>
      <c r="G56" s="14" t="str">
        <f>IF((COUNT(C54:C55)&lt;&gt;COUNT(F54:F55)),"Neužpildytos visų objektų kainos", "")</f>
        <v>Neužpildytos visų objektų kainos</v>
      </c>
    </row>
    <row r="57" spans="1:9" x14ac:dyDescent="0.25">
      <c r="C57" s="74" t="s">
        <v>52</v>
      </c>
      <c r="D57" s="16"/>
      <c r="E57" s="15" t="s">
        <v>53</v>
      </c>
      <c r="F57" s="15" t="str">
        <f>IF(OR(F56="",D57=""),"", ROUND(PRODUCT(D57,F56)/100,2))</f>
        <v/>
      </c>
      <c r="G57" s="14" t="str">
        <f>IF(D57="", "Nurodykite taikomą PVM dydį", "")</f>
        <v>Nurodykite taikomą PVM dydį</v>
      </c>
    </row>
    <row r="58" spans="1:9" x14ac:dyDescent="0.25">
      <c r="E58" s="15" t="s">
        <v>54</v>
      </c>
      <c r="F58" s="15">
        <f>IF(ISBLANK(F57), "", ROUND(SUM(F56:F57),2))</f>
        <v>0</v>
      </c>
    </row>
    <row r="62" spans="1:9" x14ac:dyDescent="0.25">
      <c r="A62" s="12" t="s">
        <v>62</v>
      </c>
      <c r="B62" s="12" t="s">
        <v>63</v>
      </c>
    </row>
    <row r="64" spans="1:9" x14ac:dyDescent="0.25">
      <c r="A64" s="12" t="s">
        <v>26</v>
      </c>
    </row>
    <row r="65" spans="1:9" s="73" customFormat="1" ht="45" x14ac:dyDescent="0.25">
      <c r="A65" s="72" t="s">
        <v>27</v>
      </c>
      <c r="B65" s="72" t="s">
        <v>28</v>
      </c>
      <c r="C65" s="72" t="s">
        <v>29</v>
      </c>
      <c r="D65" s="72" t="s">
        <v>30</v>
      </c>
      <c r="E65" s="72" t="s">
        <v>31</v>
      </c>
      <c r="F65" s="72" t="s">
        <v>32</v>
      </c>
      <c r="G65" s="72" t="s">
        <v>33</v>
      </c>
      <c r="H65" s="72" t="s">
        <v>34</v>
      </c>
      <c r="I65" s="72" t="s">
        <v>35</v>
      </c>
    </row>
    <row r="66" spans="1:9" s="68" customFormat="1" x14ac:dyDescent="0.25">
      <c r="A66" s="67" t="s">
        <v>64</v>
      </c>
      <c r="B66" s="67" t="s">
        <v>65</v>
      </c>
      <c r="C66" s="69"/>
      <c r="D66" s="69"/>
      <c r="E66" s="69"/>
      <c r="F66" s="69"/>
      <c r="G66" s="69"/>
      <c r="H66" s="69"/>
      <c r="I66" s="69"/>
    </row>
    <row r="67" spans="1:9" s="68" customFormat="1" ht="33" customHeight="1" x14ac:dyDescent="0.25">
      <c r="A67" s="69" t="s">
        <v>66</v>
      </c>
      <c r="B67" s="69" t="s">
        <v>65</v>
      </c>
      <c r="C67" s="69">
        <v>80</v>
      </c>
      <c r="D67" s="69" t="s">
        <v>40</v>
      </c>
      <c r="E67" s="70"/>
      <c r="F67" s="69" t="str">
        <f>IF(ISBLANK(E67),"", PRODUCT(C67,E67))</f>
        <v/>
      </c>
      <c r="G67" s="71"/>
      <c r="H67" s="69"/>
      <c r="I67" s="69"/>
    </row>
    <row r="68" spans="1:9" s="68" customFormat="1" ht="30" x14ac:dyDescent="0.25">
      <c r="A68" s="69" t="s">
        <v>67</v>
      </c>
      <c r="B68" s="69" t="s">
        <v>68</v>
      </c>
      <c r="C68" s="69"/>
      <c r="D68" s="69"/>
      <c r="E68" s="69"/>
      <c r="F68" s="69"/>
      <c r="G68" s="69"/>
      <c r="H68" s="71"/>
      <c r="I68" s="71"/>
    </row>
    <row r="69" spans="1:9" x14ac:dyDescent="0.25">
      <c r="E69" s="15" t="s">
        <v>51</v>
      </c>
      <c r="F69" s="15" t="str">
        <f>IF((COUNT(C67:C68)&lt;&gt;COUNT(F67:F68)),"", ROUND(SUM(F67:F68),2))</f>
        <v/>
      </c>
      <c r="G69" s="14" t="str">
        <f>IF((COUNT(C67:C68)&lt;&gt;COUNT(F67:F68)),"Neužpildytos visų objektų kainos", "")</f>
        <v>Neužpildytos visų objektų kainos</v>
      </c>
    </row>
    <row r="70" spans="1:9" x14ac:dyDescent="0.25">
      <c r="C70" s="74" t="s">
        <v>52</v>
      </c>
      <c r="D70" s="16"/>
      <c r="E70" s="15" t="s">
        <v>53</v>
      </c>
      <c r="F70" s="15" t="str">
        <f>IF(OR(F69="",D70=""),"", ROUND(PRODUCT(D70,F69)/100,2))</f>
        <v/>
      </c>
      <c r="G70" s="14" t="str">
        <f>IF(D70="", "Nurodykite taikomą PVM dydį", "")</f>
        <v>Nurodykite taikomą PVM dydį</v>
      </c>
    </row>
    <row r="71" spans="1:9" x14ac:dyDescent="0.25">
      <c r="E71" s="15" t="s">
        <v>54</v>
      </c>
      <c r="F71" s="15">
        <f>IF(ISBLANK(F70), "", ROUND(SUM(F69:F70),2))</f>
        <v>0</v>
      </c>
    </row>
    <row r="75" spans="1:9" x14ac:dyDescent="0.25">
      <c r="A75" s="12" t="s">
        <v>69</v>
      </c>
      <c r="B75" s="12" t="s">
        <v>70</v>
      </c>
    </row>
    <row r="77" spans="1:9" x14ac:dyDescent="0.25">
      <c r="A77" s="12" t="s">
        <v>26</v>
      </c>
    </row>
    <row r="78" spans="1:9" s="68" customFormat="1" ht="45" x14ac:dyDescent="0.25">
      <c r="A78" s="67" t="s">
        <v>27</v>
      </c>
      <c r="B78" s="67" t="s">
        <v>28</v>
      </c>
      <c r="C78" s="67" t="s">
        <v>29</v>
      </c>
      <c r="D78" s="67" t="s">
        <v>30</v>
      </c>
      <c r="E78" s="67" t="s">
        <v>31</v>
      </c>
      <c r="F78" s="67" t="s">
        <v>32</v>
      </c>
      <c r="G78" s="67" t="s">
        <v>33</v>
      </c>
      <c r="H78" s="67" t="s">
        <v>34</v>
      </c>
      <c r="I78" s="67" t="s">
        <v>35</v>
      </c>
    </row>
    <row r="79" spans="1:9" s="68" customFormat="1" x14ac:dyDescent="0.25">
      <c r="A79" s="67" t="s">
        <v>71</v>
      </c>
      <c r="B79" s="67" t="s">
        <v>72</v>
      </c>
      <c r="C79" s="69"/>
      <c r="D79" s="69"/>
      <c r="E79" s="69"/>
      <c r="F79" s="69"/>
      <c r="G79" s="69"/>
      <c r="H79" s="69"/>
      <c r="I79" s="69"/>
    </row>
    <row r="80" spans="1:9" s="68" customFormat="1" ht="42.75" customHeight="1" x14ac:dyDescent="0.25">
      <c r="A80" s="69" t="s">
        <v>73</v>
      </c>
      <c r="B80" s="69" t="s">
        <v>72</v>
      </c>
      <c r="C80" s="69">
        <v>250</v>
      </c>
      <c r="D80" s="69" t="s">
        <v>40</v>
      </c>
      <c r="E80" s="70"/>
      <c r="F80" s="69" t="str">
        <f>IF(ISBLANK(E80),"", PRODUCT(C80,E80))</f>
        <v/>
      </c>
      <c r="G80" s="71"/>
      <c r="H80" s="69"/>
      <c r="I80" s="69"/>
    </row>
    <row r="81" spans="1:9" s="68" customFormat="1" x14ac:dyDescent="0.25">
      <c r="A81" s="69" t="s">
        <v>74</v>
      </c>
      <c r="B81" s="69" t="s">
        <v>75</v>
      </c>
      <c r="C81" s="69"/>
      <c r="D81" s="69"/>
      <c r="E81" s="69"/>
      <c r="F81" s="69"/>
      <c r="G81" s="69"/>
      <c r="H81" s="71"/>
      <c r="I81" s="71"/>
    </row>
    <row r="82" spans="1:9" s="68" customFormat="1" ht="30" x14ac:dyDescent="0.25">
      <c r="A82" s="69" t="s">
        <v>76</v>
      </c>
      <c r="B82" s="69" t="s">
        <v>77</v>
      </c>
      <c r="C82" s="69"/>
      <c r="D82" s="69"/>
      <c r="E82" s="69"/>
      <c r="F82" s="69"/>
      <c r="G82" s="69"/>
      <c r="H82" s="71"/>
      <c r="I82" s="71"/>
    </row>
    <row r="83" spans="1:9" s="68" customFormat="1" ht="30" x14ac:dyDescent="0.25">
      <c r="A83" s="69" t="s">
        <v>78</v>
      </c>
      <c r="B83" s="69" t="s">
        <v>79</v>
      </c>
      <c r="C83" s="69"/>
      <c r="D83" s="69"/>
      <c r="E83" s="69"/>
      <c r="F83" s="69"/>
      <c r="G83" s="69"/>
      <c r="H83" s="71"/>
      <c r="I83" s="71"/>
    </row>
    <row r="84" spans="1:9" x14ac:dyDescent="0.25">
      <c r="E84" s="15" t="s">
        <v>51</v>
      </c>
      <c r="F84" s="15" t="str">
        <f>IF((COUNT(C80:C83)&lt;&gt;COUNT(F80:F83)),"", ROUND(SUM(F80:F83),2))</f>
        <v/>
      </c>
      <c r="G84" s="14" t="str">
        <f>IF((COUNT(C80:C83)&lt;&gt;COUNT(F80:F83)),"Neužpildytos visų objektų kainos", "")</f>
        <v>Neužpildytos visų objektų kainos</v>
      </c>
    </row>
    <row r="85" spans="1:9" x14ac:dyDescent="0.25">
      <c r="C85" s="74" t="s">
        <v>52</v>
      </c>
      <c r="D85" s="16"/>
      <c r="E85" s="15" t="s">
        <v>53</v>
      </c>
      <c r="F85" s="15" t="str">
        <f>IF(OR(F84="",D85=""),"", ROUND(PRODUCT(D85,F84)/100,2))</f>
        <v/>
      </c>
      <c r="G85" s="14" t="str">
        <f>IF(D85="", "Nurodykite taikomą PVM dydį", "")</f>
        <v>Nurodykite taikomą PVM dydį</v>
      </c>
    </row>
    <row r="86" spans="1:9" x14ac:dyDescent="0.25">
      <c r="E86" s="15" t="s">
        <v>54</v>
      </c>
      <c r="F86" s="15">
        <f>IF(ISBLANK(F85), "", ROUND(SUM(F84:F85),2))</f>
        <v>0</v>
      </c>
    </row>
    <row r="90" spans="1:9" x14ac:dyDescent="0.25">
      <c r="A90" s="12" t="s">
        <v>80</v>
      </c>
      <c r="B90" s="12" t="s">
        <v>81</v>
      </c>
    </row>
    <row r="92" spans="1:9" x14ac:dyDescent="0.25">
      <c r="A92" s="12" t="s">
        <v>26</v>
      </c>
    </row>
    <row r="93" spans="1:9" s="73" customFormat="1" ht="45" x14ac:dyDescent="0.25">
      <c r="A93" s="72" t="s">
        <v>27</v>
      </c>
      <c r="B93" s="72" t="s">
        <v>28</v>
      </c>
      <c r="C93" s="72" t="s">
        <v>29</v>
      </c>
      <c r="D93" s="72" t="s">
        <v>30</v>
      </c>
      <c r="E93" s="72" t="s">
        <v>31</v>
      </c>
      <c r="F93" s="72" t="s">
        <v>32</v>
      </c>
      <c r="G93" s="72" t="s">
        <v>33</v>
      </c>
      <c r="H93" s="72" t="s">
        <v>34</v>
      </c>
      <c r="I93" s="72" t="s">
        <v>35</v>
      </c>
    </row>
    <row r="94" spans="1:9" s="68" customFormat="1" x14ac:dyDescent="0.25">
      <c r="A94" s="67" t="s">
        <v>82</v>
      </c>
      <c r="B94" s="67" t="s">
        <v>83</v>
      </c>
      <c r="C94" s="69"/>
      <c r="D94" s="69"/>
      <c r="E94" s="69"/>
      <c r="F94" s="69"/>
      <c r="G94" s="69"/>
      <c r="H94" s="69"/>
      <c r="I94" s="69"/>
    </row>
    <row r="95" spans="1:9" s="68" customFormat="1" ht="34.5" customHeight="1" x14ac:dyDescent="0.25">
      <c r="A95" s="69" t="s">
        <v>84</v>
      </c>
      <c r="B95" s="69" t="s">
        <v>83</v>
      </c>
      <c r="C95" s="69">
        <v>600</v>
      </c>
      <c r="D95" s="69" t="s">
        <v>40</v>
      </c>
      <c r="E95" s="70"/>
      <c r="F95" s="69" t="str">
        <f>IF(ISBLANK(E95),"", PRODUCT(C95,E95))</f>
        <v/>
      </c>
      <c r="G95" s="71"/>
      <c r="H95" s="69"/>
      <c r="I95" s="69"/>
    </row>
    <row r="96" spans="1:9" s="68" customFormat="1" ht="30" x14ac:dyDescent="0.25">
      <c r="A96" s="69" t="s">
        <v>85</v>
      </c>
      <c r="B96" s="69" t="s">
        <v>86</v>
      </c>
      <c r="C96" s="69"/>
      <c r="D96" s="69"/>
      <c r="E96" s="69"/>
      <c r="F96" s="69"/>
      <c r="G96" s="69"/>
      <c r="H96" s="71"/>
      <c r="I96" s="71"/>
    </row>
    <row r="97" spans="1:9" s="68" customFormat="1" ht="30" x14ac:dyDescent="0.25">
      <c r="A97" s="69" t="s">
        <v>87</v>
      </c>
      <c r="B97" s="69" t="s">
        <v>88</v>
      </c>
      <c r="C97" s="69"/>
      <c r="D97" s="69"/>
      <c r="E97" s="69"/>
      <c r="F97" s="69"/>
      <c r="G97" s="69"/>
      <c r="H97" s="71"/>
      <c r="I97" s="71"/>
    </row>
    <row r="98" spans="1:9" s="68" customFormat="1" ht="30" x14ac:dyDescent="0.25">
      <c r="A98" s="69" t="s">
        <v>89</v>
      </c>
      <c r="B98" s="69" t="s">
        <v>90</v>
      </c>
      <c r="C98" s="69"/>
      <c r="D98" s="69"/>
      <c r="E98" s="69"/>
      <c r="F98" s="69"/>
      <c r="G98" s="69"/>
      <c r="H98" s="71"/>
      <c r="I98" s="71"/>
    </row>
    <row r="99" spans="1:9" s="68" customFormat="1" ht="45" x14ac:dyDescent="0.25">
      <c r="A99" s="69" t="s">
        <v>91</v>
      </c>
      <c r="B99" s="69" t="s">
        <v>92</v>
      </c>
      <c r="C99" s="69"/>
      <c r="D99" s="69"/>
      <c r="E99" s="69"/>
      <c r="F99" s="69"/>
      <c r="G99" s="69"/>
      <c r="H99" s="71"/>
      <c r="I99" s="71"/>
    </row>
    <row r="100" spans="1:9" x14ac:dyDescent="0.25">
      <c r="E100" s="15" t="s">
        <v>51</v>
      </c>
      <c r="F100" s="15" t="str">
        <f>IF((COUNT(C95:C99)&lt;&gt;COUNT(F95:F99)),"", ROUND(SUM(F95:F99),2))</f>
        <v/>
      </c>
      <c r="G100" s="14" t="str">
        <f>IF((COUNT(C95:C99)&lt;&gt;COUNT(F95:F99)),"Neužpildytos visų objektų kainos", "")</f>
        <v>Neužpildytos visų objektų kainos</v>
      </c>
    </row>
    <row r="101" spans="1:9" x14ac:dyDescent="0.25">
      <c r="C101" s="74" t="s">
        <v>52</v>
      </c>
      <c r="D101" s="16"/>
      <c r="E101" s="15" t="s">
        <v>53</v>
      </c>
      <c r="F101" s="15" t="str">
        <f>IF(OR(F100="",D101=""),"", ROUND(PRODUCT(D101,F100)/100,2))</f>
        <v/>
      </c>
      <c r="G101" s="14" t="str">
        <f>IF(D101="", "Nurodykite taikomą PVM dydį", "")</f>
        <v>Nurodykite taikomą PVM dydį</v>
      </c>
    </row>
    <row r="102" spans="1:9" x14ac:dyDescent="0.25">
      <c r="E102" s="15" t="s">
        <v>54</v>
      </c>
      <c r="F102" s="15">
        <f>IF(ISBLANK(F101), "", ROUND(SUM(F100:F101),2))</f>
        <v>0</v>
      </c>
    </row>
    <row r="106" spans="1:9" x14ac:dyDescent="0.25">
      <c r="A106" s="12" t="s">
        <v>93</v>
      </c>
      <c r="B106" s="12" t="s">
        <v>94</v>
      </c>
    </row>
    <row r="108" spans="1:9" x14ac:dyDescent="0.25">
      <c r="A108" s="12" t="s">
        <v>26</v>
      </c>
    </row>
    <row r="109" spans="1:9" s="73" customFormat="1" ht="45" x14ac:dyDescent="0.25">
      <c r="A109" s="72" t="s">
        <v>27</v>
      </c>
      <c r="B109" s="72" t="s">
        <v>28</v>
      </c>
      <c r="C109" s="72" t="s">
        <v>29</v>
      </c>
      <c r="D109" s="72" t="s">
        <v>30</v>
      </c>
      <c r="E109" s="72" t="s">
        <v>31</v>
      </c>
      <c r="F109" s="72" t="s">
        <v>32</v>
      </c>
      <c r="G109" s="72" t="s">
        <v>33</v>
      </c>
      <c r="H109" s="72" t="s">
        <v>34</v>
      </c>
      <c r="I109" s="72" t="s">
        <v>35</v>
      </c>
    </row>
    <row r="110" spans="1:9" s="68" customFormat="1" x14ac:dyDescent="0.25">
      <c r="A110" s="67" t="s">
        <v>95</v>
      </c>
      <c r="B110" s="67" t="s">
        <v>96</v>
      </c>
      <c r="C110" s="69"/>
      <c r="D110" s="69"/>
      <c r="E110" s="69"/>
      <c r="F110" s="69"/>
      <c r="G110" s="69"/>
      <c r="H110" s="69"/>
      <c r="I110" s="69"/>
    </row>
    <row r="111" spans="1:9" s="68" customFormat="1" ht="29.25" customHeight="1" x14ac:dyDescent="0.25">
      <c r="A111" s="69" t="s">
        <v>97</v>
      </c>
      <c r="B111" s="69" t="s">
        <v>98</v>
      </c>
      <c r="C111" s="69">
        <v>300</v>
      </c>
      <c r="D111" s="69" t="s">
        <v>40</v>
      </c>
      <c r="E111" s="70"/>
      <c r="F111" s="69" t="str">
        <f>IF(ISBLANK(E111),"", PRODUCT(C111,E111))</f>
        <v/>
      </c>
      <c r="G111" s="71"/>
      <c r="H111" s="69"/>
      <c r="I111" s="69"/>
    </row>
    <row r="112" spans="1:9" s="68" customFormat="1" x14ac:dyDescent="0.25">
      <c r="A112" s="69" t="s">
        <v>99</v>
      </c>
      <c r="B112" s="69" t="s">
        <v>100</v>
      </c>
      <c r="C112" s="69"/>
      <c r="D112" s="69"/>
      <c r="E112" s="69"/>
      <c r="F112" s="69"/>
      <c r="G112" s="69"/>
      <c r="H112" s="71"/>
      <c r="I112" s="71"/>
    </row>
    <row r="113" spans="1:9" s="68" customFormat="1" ht="30" x14ac:dyDescent="0.25">
      <c r="A113" s="69" t="s">
        <v>101</v>
      </c>
      <c r="B113" s="69" t="s">
        <v>102</v>
      </c>
      <c r="C113" s="69"/>
      <c r="D113" s="69"/>
      <c r="E113" s="69"/>
      <c r="F113" s="69"/>
      <c r="G113" s="69"/>
      <c r="H113" s="71"/>
      <c r="I113" s="71"/>
    </row>
    <row r="114" spans="1:9" s="68" customFormat="1" ht="30" x14ac:dyDescent="0.25">
      <c r="A114" s="69" t="s">
        <v>103</v>
      </c>
      <c r="B114" s="69" t="s">
        <v>104</v>
      </c>
      <c r="C114" s="69"/>
      <c r="D114" s="69"/>
      <c r="E114" s="69"/>
      <c r="F114" s="69"/>
      <c r="G114" s="69"/>
      <c r="H114" s="71"/>
      <c r="I114" s="71"/>
    </row>
    <row r="115" spans="1:9" s="68" customFormat="1" x14ac:dyDescent="0.25">
      <c r="A115" s="69" t="s">
        <v>105</v>
      </c>
      <c r="B115" s="69" t="s">
        <v>106</v>
      </c>
      <c r="C115" s="69"/>
      <c r="D115" s="69"/>
      <c r="E115" s="69"/>
      <c r="F115" s="69"/>
      <c r="G115" s="69"/>
      <c r="H115" s="71"/>
      <c r="I115" s="71"/>
    </row>
    <row r="116" spans="1:9" x14ac:dyDescent="0.25">
      <c r="E116" s="15" t="s">
        <v>51</v>
      </c>
      <c r="F116" s="15" t="str">
        <f>IF((COUNT(C111:C115)&lt;&gt;COUNT(F111:F115)),"", ROUND(SUM(F111:F115),2))</f>
        <v/>
      </c>
      <c r="G116" s="14" t="str">
        <f>IF((COUNT(C111:C115)&lt;&gt;COUNT(F111:F115)),"Neužpildytos visų objektų kainos", "")</f>
        <v>Neužpildytos visų objektų kainos</v>
      </c>
    </row>
    <row r="117" spans="1:9" x14ac:dyDescent="0.25">
      <c r="C117" s="74" t="s">
        <v>52</v>
      </c>
      <c r="D117" s="16"/>
      <c r="E117" s="15" t="s">
        <v>53</v>
      </c>
      <c r="F117" s="15" t="str">
        <f>IF(OR(F116="",D117=""),"", ROUND(PRODUCT(D117,F116)/100,2))</f>
        <v/>
      </c>
      <c r="G117" s="14" t="str">
        <f>IF(D117="", "Nurodykite taikomą PVM dydį", "")</f>
        <v>Nurodykite taikomą PVM dydį</v>
      </c>
    </row>
    <row r="118" spans="1:9" x14ac:dyDescent="0.25">
      <c r="E118" s="15" t="s">
        <v>54</v>
      </c>
      <c r="F118" s="15">
        <f>IF(ISBLANK(F117), "", ROUND(SUM(F116:F117),2))</f>
        <v>0</v>
      </c>
    </row>
  </sheetData>
  <sheetProtection algorithmName="SHA-512" hashValue="j2dPLlSzzM5fLiwA+h886FHNa15G/am9iN5apPtfWcVc7FeyLIkPCsu3dQFNcw2iIufZFkf73uTrvLmNlnr3Zw==" saltValue="HYFRnyHTEYycgkoULOS/qg=="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15748031496062992" bottom="0.15748031496062992" header="0.31496062992125984" footer="0.31496062992125984"/>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107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108</v>
      </c>
      <c r="B5" s="41"/>
      <c r="C5" s="39" t="s">
        <v>109</v>
      </c>
      <c r="D5" s="40"/>
      <c r="E5" s="41"/>
      <c r="F5" s="39" t="s">
        <v>110</v>
      </c>
      <c r="G5" s="40"/>
      <c r="H5" s="41"/>
      <c r="I5" s="39" t="s">
        <v>111</v>
      </c>
      <c r="J5" s="41"/>
      <c r="K5" s="9" t="s">
        <v>112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113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109</v>
      </c>
      <c r="D19" s="40"/>
      <c r="E19" s="41"/>
      <c r="F19" s="39" t="s">
        <v>114</v>
      </c>
      <c r="G19" s="40"/>
      <c r="H19" s="41"/>
      <c r="I19" s="60" t="s">
        <v>111</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115</v>
      </c>
      <c r="B33" s="27"/>
      <c r="C33" s="27"/>
      <c r="D33" s="27"/>
      <c r="E33" s="27"/>
      <c r="F33" s="27"/>
      <c r="G33" s="27"/>
      <c r="H33" s="27"/>
      <c r="I33" s="27"/>
      <c r="J33" s="27"/>
    </row>
    <row r="34" spans="1:10" ht="15.95" customHeight="1" thickBot="1" x14ac:dyDescent="0.3"/>
    <row r="35" spans="1:10" ht="15.95" customHeight="1" x14ac:dyDescent="0.25">
      <c r="A35" s="8" t="s">
        <v>27</v>
      </c>
      <c r="B35" s="56" t="s">
        <v>116</v>
      </c>
      <c r="C35" s="40"/>
      <c r="D35" s="40"/>
      <c r="E35" s="40"/>
      <c r="F35" s="40"/>
      <c r="G35" s="41"/>
      <c r="H35" s="57" t="s">
        <v>117</v>
      </c>
      <c r="I35" s="40"/>
      <c r="J35" s="58"/>
    </row>
    <row r="36" spans="1:10" ht="48" customHeight="1" x14ac:dyDescent="0.25">
      <c r="A36" s="19" t="s">
        <v>118</v>
      </c>
      <c r="B36" s="48" t="s">
        <v>119</v>
      </c>
      <c r="C36" s="43"/>
      <c r="D36" s="43"/>
      <c r="E36" s="43"/>
      <c r="F36" s="43"/>
      <c r="G36" s="26"/>
      <c r="H36" s="51"/>
      <c r="I36" s="43"/>
      <c r="J36" s="45"/>
    </row>
    <row r="37" spans="1:10" ht="48" customHeight="1" x14ac:dyDescent="0.25">
      <c r="A37" s="19" t="s">
        <v>120</v>
      </c>
      <c r="B37" s="48" t="s">
        <v>121</v>
      </c>
      <c r="C37" s="43"/>
      <c r="D37" s="43"/>
      <c r="E37" s="43"/>
      <c r="F37" s="43"/>
      <c r="G37" s="26"/>
      <c r="H37" s="51"/>
      <c r="I37" s="43"/>
      <c r="J37" s="45"/>
    </row>
    <row r="38" spans="1:10" ht="48" customHeight="1" x14ac:dyDescent="0.25">
      <c r="A38" s="19" t="s">
        <v>122</v>
      </c>
      <c r="B38" s="48" t="s">
        <v>123</v>
      </c>
      <c r="C38" s="43"/>
      <c r="D38" s="43"/>
      <c r="E38" s="43"/>
      <c r="F38" s="43"/>
      <c r="G38" s="26"/>
      <c r="H38" s="51"/>
      <c r="I38" s="43"/>
      <c r="J38" s="45"/>
    </row>
    <row r="39" spans="1:10" ht="48" customHeight="1" x14ac:dyDescent="0.25">
      <c r="A39" s="19" t="s">
        <v>124</v>
      </c>
      <c r="B39" s="48" t="s">
        <v>125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126</v>
      </c>
      <c r="B48" s="27"/>
      <c r="C48" s="27"/>
      <c r="D48" s="27"/>
      <c r="E48" s="27"/>
      <c r="F48" s="27"/>
      <c r="G48" s="27"/>
      <c r="H48" s="27"/>
      <c r="I48" s="27"/>
      <c r="J48" s="27"/>
    </row>
    <row r="51" spans="1:10" x14ac:dyDescent="0.25">
      <c r="A51" s="47" t="s">
        <v>127</v>
      </c>
      <c r="B51" s="27"/>
      <c r="C51" s="27"/>
      <c r="D51" s="27"/>
      <c r="E51" s="53"/>
      <c r="F51" s="27"/>
      <c r="G51" s="27"/>
      <c r="H51" s="27"/>
      <c r="I51" s="27"/>
      <c r="J51" s="27"/>
    </row>
    <row r="53" spans="1:10" x14ac:dyDescent="0.25">
      <c r="A53" s="47" t="s">
        <v>128</v>
      </c>
      <c r="B53" s="27"/>
      <c r="C53" s="27"/>
      <c r="D53" s="27"/>
      <c r="E53" s="53"/>
      <c r="F53" s="27"/>
      <c r="G53" s="27"/>
      <c r="H53" s="27"/>
      <c r="I53" s="27"/>
      <c r="J53" s="27"/>
    </row>
    <row r="100" spans="1:1" ht="15.75" x14ac:dyDescent="0.25">
      <c r="A100" t="s">
        <v>129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2026-02-18T13:04:26Z</cp:lastPrinted>
  <dcterms:created xsi:type="dcterms:W3CDTF">2023-04-04T12:16:45Z</dcterms:created>
  <dcterms:modified xsi:type="dcterms:W3CDTF">2026-02-18T13:27:48Z</dcterms:modified>
</cp:coreProperties>
</file>