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lt-my.sharepoint.com/personal/r_zikaite_kn_lt/Documents/Darbalaukis/PIRKIMAI 2026/(433-26) Maitinimo paskirties patalpų paprastojo remonto darbai/Atsakymai į klausimus 02-23/"/>
    </mc:Choice>
  </mc:AlternateContent>
  <xr:revisionPtr revIDLastSave="7" documentId="8_{57B59C9B-773A-4A42-950C-0F8DD0A0FB07}" xr6:coauthVersionLast="47" xr6:coauthVersionMax="47" xr10:uidLastSave="{44C07EA8-C3BF-495D-B976-4BCF77E5F7C8}"/>
  <bookViews>
    <workbookView xWindow="-108" yWindow="-108" windowWidth="23256" windowHeight="12456" tabRatio="870" activeTab="4" xr2:uid="{3D61EE98-E82A-4FC0-8886-A9203F71B870}"/>
  </bookViews>
  <sheets>
    <sheet name="Objektinė" sheetId="1" r:id="rId1"/>
    <sheet name="1 SA 1-15" sheetId="4" r:id="rId2"/>
    <sheet name="2 SA 16-32" sheetId="5" r:id="rId3"/>
    <sheet name="3 Vir_techn" sheetId="6" r:id="rId4"/>
    <sheet name="4 VN d" sheetId="7" r:id="rId5"/>
    <sheet name="4.1_VN įr" sheetId="8" r:id="rId6"/>
    <sheet name="5_Sild" sheetId="9" r:id="rId7"/>
    <sheet name="6_Ved_d" sheetId="10" r:id="rId8"/>
    <sheet name="6.1_Ved_ir" sheetId="11" r:id="rId9"/>
    <sheet name="7_Kon" sheetId="12" r:id="rId10"/>
    <sheet name="7.1_Kon_ir" sheetId="13" r:id="rId11"/>
    <sheet name="8_Ved_kont_d" sheetId="14" r:id="rId12"/>
    <sheet name="8.1_Ved_kont_ir" sheetId="15" r:id="rId13"/>
    <sheet name="9_Elektrot" sheetId="16" r:id="rId14"/>
    <sheet name="10_ER_d" sheetId="17" r:id="rId15"/>
    <sheet name="10.1_ER_ir" sheetId="18" r:id="rId16"/>
    <sheet name="11_APS" sheetId="19" r:id="rId17"/>
    <sheet name="11.1_Aps_ir" sheetId="20" r:id="rId18"/>
    <sheet name="12_GSS" sheetId="21" r:id="rId19"/>
  </sheets>
  <definedNames>
    <definedName name="IKAINIS" localSheetId="15">'10.1_ER_ir'!$B$14:$B$9975</definedName>
    <definedName name="IKAINIS" localSheetId="14">'10_ER_d'!$B$14:$B$9966</definedName>
    <definedName name="IKAINIS" localSheetId="17">'11.1_Aps_ir'!$B$14:$B$9973</definedName>
    <definedName name="IKAINIS" localSheetId="16">'11_APS'!$B$14:$B$9981</definedName>
    <definedName name="IKAINIS" localSheetId="18">'12_GSS'!$B$14:$B$9978</definedName>
    <definedName name="IKAINIS" localSheetId="5">'4.1_VN įr'!$B$11:$B$9973</definedName>
    <definedName name="IKAINIS" localSheetId="8">'6.1_Ved_ir'!$B$11:$B$9932</definedName>
    <definedName name="IKAINIS" localSheetId="7">'6_Ved_d'!$B$14:$B$9845</definedName>
    <definedName name="IKAINIS" localSheetId="10">'7.1_Kon_ir'!$B$11:$B$9949</definedName>
    <definedName name="IKAINIS" localSheetId="9">'7_Kon'!$B$14:$B$9932</definedName>
    <definedName name="IKAINIS" localSheetId="12">'8.1_Ved_kont_ir'!$B$11:$B$9972</definedName>
    <definedName name="IKAINIS" localSheetId="11">'8_Ved_kont_d'!$B$11:$B$9960</definedName>
    <definedName name="IKAINIS" localSheetId="13">'9_Elektrot'!$B$14:$B$9968</definedName>
    <definedName name="IKAINIS">'4 VN d'!$B$11:$B$9975</definedName>
    <definedName name="Is_viso" localSheetId="15">'10.1_ER_ir'!$G$14:$G$9975</definedName>
    <definedName name="Is_viso" localSheetId="14">'10_ER_d'!$G$14:$G$9966</definedName>
    <definedName name="Is_viso" localSheetId="17">'11.1_Aps_ir'!$G$14:$G$9973</definedName>
    <definedName name="Is_viso" localSheetId="16">'11_APS'!$G$14:$G$9981</definedName>
    <definedName name="Is_viso" localSheetId="18">'12_GSS'!$G$14:$G$9978</definedName>
    <definedName name="Is_viso" localSheetId="5">'4.1_VN įr'!$G$11:$G$9973</definedName>
    <definedName name="Is_viso" localSheetId="8">'6.1_Ved_ir'!$G$11:$G$9932</definedName>
    <definedName name="Is_viso" localSheetId="7">'6_Ved_d'!$G$14:$G$9845</definedName>
    <definedName name="Is_viso" localSheetId="10">'7.1_Kon_ir'!$G$11:$G$9949</definedName>
    <definedName name="Is_viso" localSheetId="9">'7_Kon'!$G$14:$G$9932</definedName>
    <definedName name="Is_viso" localSheetId="12">'8.1_Ved_kont_ir'!$G$11:$G$9972</definedName>
    <definedName name="Is_viso" localSheetId="11">'8_Ved_kont_d'!$G$11:$G$9960</definedName>
    <definedName name="Is_viso" localSheetId="13">'9_Elektrot'!$G$14:$G$9968</definedName>
    <definedName name="Is_viso">'4 VN d'!$G$11:$G$9975</definedName>
    <definedName name="Kaina" localSheetId="15">'10.1_ER_ir'!$F$14:$F$9975</definedName>
    <definedName name="Kaina" localSheetId="14">'10_ER_d'!$F$14:$F$9966</definedName>
    <definedName name="Kaina" localSheetId="17">'11.1_Aps_ir'!$F$14:$F$9973</definedName>
    <definedName name="Kaina" localSheetId="16">'11_APS'!$F$14:$F$9981</definedName>
    <definedName name="Kaina" localSheetId="18">'12_GSS'!$F$14:$F$9978</definedName>
    <definedName name="Kaina" localSheetId="5">'4.1_VN įr'!$F$11:$F$9973</definedName>
    <definedName name="Kaina" localSheetId="8">'6.1_Ved_ir'!$F$11:$F$9932</definedName>
    <definedName name="Kaina" localSheetId="7">'6_Ved_d'!$F$14:$F$9845</definedName>
    <definedName name="Kaina" localSheetId="10">'7.1_Kon_ir'!$F$11:$F$9949</definedName>
    <definedName name="Kaina" localSheetId="9">'7_Kon'!$F$14:$F$9932</definedName>
    <definedName name="Kaina" localSheetId="12">'8.1_Ved_kont_ir'!$F$11:$F$9972</definedName>
    <definedName name="Kaina" localSheetId="11">'8_Ved_kont_d'!$F$11:$F$9960</definedName>
    <definedName name="Kaina" localSheetId="13">'9_Elektrot'!$F$14:$F$9968</definedName>
    <definedName name="Kaina">'4 VN d'!$F$11:$F$9975</definedName>
    <definedName name="kiekis" localSheetId="15">'10.1_ER_ir'!$E$14:$E$9975</definedName>
    <definedName name="kiekis" localSheetId="14">'10_ER_d'!$E$14:$E$9966</definedName>
    <definedName name="kiekis" localSheetId="17">'11.1_Aps_ir'!$E$14:$E$9973</definedName>
    <definedName name="kiekis" localSheetId="16">'11_APS'!$E$14:$E$9981</definedName>
    <definedName name="kiekis" localSheetId="18">'12_GSS'!$E$14:$E$9978</definedName>
    <definedName name="kiekis" localSheetId="5">'4.1_VN įr'!$E$11:$E$9973</definedName>
    <definedName name="kiekis" localSheetId="8">'6.1_Ved_ir'!$E$11:$E$9932</definedName>
    <definedName name="kiekis" localSheetId="7">'6_Ved_d'!$E$14:$E$9845</definedName>
    <definedName name="kiekis" localSheetId="10">'7.1_Kon_ir'!$E$11:$E$9949</definedName>
    <definedName name="kiekis" localSheetId="9">'7_Kon'!$E$14:$E$9932</definedName>
    <definedName name="kiekis" localSheetId="12">'8.1_Ved_kont_ir'!$E$11:$E$9972</definedName>
    <definedName name="kiekis" localSheetId="11">'8_Ved_kont_d'!$E$11:$E$9960</definedName>
    <definedName name="kiekis" localSheetId="13">'9_Elektrot'!$E$14:$E$9968</definedName>
    <definedName name="kiekis">'4 VN d'!$E$11:$E$9975</definedName>
    <definedName name="Mvnt" localSheetId="15">'10.1_ER_ir'!$D$14:$D$9975</definedName>
    <definedName name="Mvnt" localSheetId="14">'10_ER_d'!$D$14:$D$9966</definedName>
    <definedName name="Mvnt" localSheetId="17">'11.1_Aps_ir'!$D$14:$D$9973</definedName>
    <definedName name="Mvnt" localSheetId="16">'11_APS'!$D$14:$D$9981</definedName>
    <definedName name="Mvnt" localSheetId="18">'12_GSS'!$D$14:$D$9978</definedName>
    <definedName name="Mvnt" localSheetId="5">'4.1_VN įr'!$D$11:$D$9973</definedName>
    <definedName name="Mvnt" localSheetId="8">'6.1_Ved_ir'!$D$11:$D$9932</definedName>
    <definedName name="Mvnt" localSheetId="7">'6_Ved_d'!$D$14:$D$9845</definedName>
    <definedName name="Mvnt" localSheetId="10">'7.1_Kon_ir'!$D$11:$D$9949</definedName>
    <definedName name="Mvnt" localSheetId="9">'7_Kon'!$D$14:$D$9932</definedName>
    <definedName name="Mvnt" localSheetId="12">'8.1_Ved_kont_ir'!$D$11:$D$9972</definedName>
    <definedName name="Mvnt" localSheetId="11">'8_Ved_kont_d'!$D$11:$D$9960</definedName>
    <definedName name="Mvnt" localSheetId="13">'9_Elektrot'!$D$14:$D$9968</definedName>
    <definedName name="Mvnt">'4 VN d'!$D$11:$D$9975</definedName>
    <definedName name="pavadinimas" localSheetId="15">'10.1_ER_ir'!$C$14:$C$9975</definedName>
    <definedName name="pavadinimas" localSheetId="14">'10_ER_d'!$C$14:$C$9966</definedName>
    <definedName name="pavadinimas" localSheetId="17">'11.1_Aps_ir'!$C$14:$C$9973</definedName>
    <definedName name="pavadinimas" localSheetId="16">'11_APS'!$C$14:$C$9981</definedName>
    <definedName name="pavadinimas" localSheetId="18">'12_GSS'!$C$14:$C$9978</definedName>
    <definedName name="pavadinimas" localSheetId="5">'4.1_VN įr'!$C$11:$C$9973</definedName>
    <definedName name="pavadinimas" localSheetId="8">'6.1_Ved_ir'!$C$11:$C$9932</definedName>
    <definedName name="pavadinimas" localSheetId="7">'6_Ved_d'!$C$14:$C$9845</definedName>
    <definedName name="pavadinimas" localSheetId="10">'7.1_Kon_ir'!$C$11:$C$9949</definedName>
    <definedName name="pavadinimas" localSheetId="9">'7_Kon'!$C$14:$C$9932</definedName>
    <definedName name="pavadinimas" localSheetId="12">'8.1_Ved_kont_ir'!$C$11:$C$9972</definedName>
    <definedName name="pavadinimas" localSheetId="11">'8_Ved_kont_d'!$C$11:$C$9960</definedName>
    <definedName name="pavadinimas" localSheetId="13">'9_Elektrot'!$C$14:$C$9968</definedName>
    <definedName name="pavadinimas">'4 VN d'!$C$11:$C$9975</definedName>
    <definedName name="_xlnm.Print_Titles" localSheetId="1">'1 SA 1-15'!$9:$10</definedName>
    <definedName name="_xlnm.Print_Titles" localSheetId="15">'10.1_ER_ir'!$12:$13</definedName>
    <definedName name="_xlnm.Print_Titles" localSheetId="14">'10_ER_d'!$12:$13</definedName>
    <definedName name="_xlnm.Print_Titles" localSheetId="17">'11.1_Aps_ir'!$12:$13</definedName>
    <definedName name="_xlnm.Print_Titles" localSheetId="16">'11_APS'!$12:$13</definedName>
    <definedName name="_xlnm.Print_Titles" localSheetId="18">'12_GSS'!$12:$13</definedName>
    <definedName name="_xlnm.Print_Titles" localSheetId="2">'2 SA 16-32'!$9:$10</definedName>
    <definedName name="_xlnm.Print_Titles" localSheetId="3">'3 Vir_techn'!$9:$10</definedName>
    <definedName name="_xlnm.Print_Titles" localSheetId="4">'4 VN d'!$9:$10</definedName>
    <definedName name="_xlnm.Print_Titles" localSheetId="5">'4.1_VN įr'!$9:$10</definedName>
    <definedName name="_xlnm.Print_Titles" localSheetId="6">'5_Sild'!$9:$10</definedName>
    <definedName name="_xlnm.Print_Titles" localSheetId="8">'6.1_Ved_ir'!$9:$10</definedName>
    <definedName name="_xlnm.Print_Titles" localSheetId="7">'6_Ved_d'!$12:$13</definedName>
    <definedName name="_xlnm.Print_Titles" localSheetId="10">'7.1_Kon_ir'!$9:$10</definedName>
    <definedName name="_xlnm.Print_Titles" localSheetId="9">'7_Kon'!$12:$13</definedName>
    <definedName name="_xlnm.Print_Titles" localSheetId="12">'8.1_Ved_kont_ir'!$9:$10</definedName>
    <definedName name="_xlnm.Print_Titles" localSheetId="11">'8_Ved_kont_d'!$9:$10</definedName>
    <definedName name="_xlnm.Print_Titles" localSheetId="13">'9_Elektrot'!$12:$13</definedName>
    <definedName name="sam_eil" localSheetId="15">'10.1_ER_ir'!$A$14:$A$9975</definedName>
    <definedName name="sam_eil" localSheetId="14">'10_ER_d'!$A$14:$A$9966</definedName>
    <definedName name="sam_eil" localSheetId="17">'11.1_Aps_ir'!$A$14:$A$9973</definedName>
    <definedName name="sam_eil" localSheetId="16">'11_APS'!$A$14:$A$9981</definedName>
    <definedName name="sam_eil" localSheetId="18">'12_GSS'!$A$14:$A$9978</definedName>
    <definedName name="sam_eil" localSheetId="5">'4.1_VN įr'!$A$11:$A$9973</definedName>
    <definedName name="sam_eil" localSheetId="8">'6.1_Ved_ir'!$A$11:$A$9932</definedName>
    <definedName name="sam_eil" localSheetId="7">'6_Ved_d'!$A$14:$A$9845</definedName>
    <definedName name="sam_eil" localSheetId="10">'7.1_Kon_ir'!$A$11:$A$9949</definedName>
    <definedName name="sam_eil" localSheetId="9">'7_Kon'!$A$14:$A$9932</definedName>
    <definedName name="sam_eil" localSheetId="12">'8.1_Ved_kont_ir'!$A$11:$A$9972</definedName>
    <definedName name="sam_eil" localSheetId="11">'8_Ved_kont_d'!$A$11:$A$9960</definedName>
    <definedName name="sam_eil" localSheetId="13">'9_Elektrot'!$A$14:$A$9968</definedName>
    <definedName name="sam_eil">'4 VN d'!$A$11:$A$9975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4" l="1"/>
  <c r="G48" i="4"/>
  <c r="G23" i="13"/>
  <c r="D26" i="1" l="1"/>
  <c r="E26" i="1" s="1"/>
  <c r="C17" i="1"/>
  <c r="E17" i="1" s="1"/>
  <c r="G40" i="21"/>
  <c r="G41" i="21"/>
  <c r="G42" i="21"/>
  <c r="G43" i="21"/>
  <c r="G44" i="21"/>
  <c r="G45" i="21"/>
  <c r="G46" i="21"/>
  <c r="G47" i="21"/>
  <c r="G39" i="21"/>
  <c r="G48" i="21" s="1"/>
  <c r="G49" i="21" s="1"/>
  <c r="C29" i="1" s="1"/>
  <c r="E29" i="1" s="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23" i="20"/>
  <c r="G24" i="20" s="1"/>
  <c r="G25" i="20" s="1"/>
  <c r="D28" i="1" s="1"/>
  <c r="E28" i="1" s="1"/>
  <c r="G22" i="20"/>
  <c r="G21" i="20"/>
  <c r="G16" i="20"/>
  <c r="G17" i="20"/>
  <c r="G18" i="20"/>
  <c r="G66" i="19"/>
  <c r="G67" i="19"/>
  <c r="G68" i="19"/>
  <c r="G69" i="19"/>
  <c r="G70" i="19"/>
  <c r="G71" i="19"/>
  <c r="G72" i="19"/>
  <c r="G42" i="19"/>
  <c r="G43" i="19"/>
  <c r="G44" i="19"/>
  <c r="G45" i="19"/>
  <c r="G46" i="19"/>
  <c r="G47" i="19"/>
  <c r="G63" i="19" s="1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5" i="19"/>
  <c r="G73" i="19" s="1"/>
  <c r="G41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16" i="18"/>
  <c r="G17" i="18" s="1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 s="1"/>
  <c r="C25" i="1" s="1"/>
  <c r="E25" i="1" s="1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3" i="16"/>
  <c r="G54" i="16"/>
  <c r="G55" i="16"/>
  <c r="G56" i="16"/>
  <c r="G57" i="16"/>
  <c r="G58" i="16"/>
  <c r="G59" i="16"/>
  <c r="G60" i="16"/>
  <c r="G61" i="16"/>
  <c r="G62" i="16"/>
  <c r="G63" i="16"/>
  <c r="G67" i="16"/>
  <c r="G68" i="16"/>
  <c r="G69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5" i="16"/>
  <c r="G96" i="16"/>
  <c r="G97" i="16"/>
  <c r="G98" i="16"/>
  <c r="G99" i="16"/>
  <c r="G100" i="16"/>
  <c r="G104" i="16"/>
  <c r="G105" i="16"/>
  <c r="G106" i="16"/>
  <c r="G107" i="16"/>
  <c r="G108" i="16"/>
  <c r="G109" i="16"/>
  <c r="G110" i="16"/>
  <c r="G111" i="16"/>
  <c r="G112" i="16"/>
  <c r="G116" i="16"/>
  <c r="G117" i="16"/>
  <c r="G118" i="16"/>
  <c r="G119" i="16"/>
  <c r="G120" i="16"/>
  <c r="G121" i="16"/>
  <c r="G122" i="16"/>
  <c r="G123" i="16"/>
  <c r="G124" i="16"/>
  <c r="G125" i="16"/>
  <c r="G126" i="16"/>
  <c r="G130" i="16"/>
  <c r="G131" i="16"/>
  <c r="G132" i="16"/>
  <c r="G136" i="16"/>
  <c r="G137" i="16"/>
  <c r="G138" i="16"/>
  <c r="G139" i="16"/>
  <c r="G135" i="16"/>
  <c r="G129" i="16"/>
  <c r="G115" i="16"/>
  <c r="G103" i="16"/>
  <c r="G94" i="16"/>
  <c r="G72" i="16"/>
  <c r="G66" i="16"/>
  <c r="G52" i="16"/>
  <c r="G33" i="16"/>
  <c r="G13" i="15"/>
  <c r="G14" i="15"/>
  <c r="G15" i="15"/>
  <c r="G16" i="15" s="1"/>
  <c r="D23" i="1" s="1"/>
  <c r="E23" i="1" s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15" i="8"/>
  <c r="G22" i="13"/>
  <c r="G21" i="13"/>
  <c r="G19" i="13"/>
  <c r="G18" i="13"/>
  <c r="G16" i="13"/>
  <c r="G15" i="13"/>
  <c r="G13" i="13"/>
  <c r="G12" i="13"/>
  <c r="G16" i="12"/>
  <c r="G17" i="12"/>
  <c r="G18" i="12"/>
  <c r="G19" i="12"/>
  <c r="G20" i="12"/>
  <c r="G21" i="12"/>
  <c r="G22" i="12"/>
  <c r="G23" i="12"/>
  <c r="G24" i="12"/>
  <c r="G25" i="12"/>
  <c r="G26" i="12"/>
  <c r="G30" i="12"/>
  <c r="G31" i="12"/>
  <c r="G32" i="12"/>
  <c r="G33" i="12"/>
  <c r="G34" i="12"/>
  <c r="G35" i="12"/>
  <c r="G36" i="12"/>
  <c r="G37" i="12"/>
  <c r="G38" i="12"/>
  <c r="G39" i="12"/>
  <c r="G40" i="12"/>
  <c r="G44" i="12"/>
  <c r="G45" i="12"/>
  <c r="G46" i="12"/>
  <c r="G47" i="12"/>
  <c r="G48" i="12"/>
  <c r="G49" i="12"/>
  <c r="G50" i="12"/>
  <c r="G51" i="12"/>
  <c r="G52" i="12"/>
  <c r="G53" i="12"/>
  <c r="G54" i="12"/>
  <c r="G58" i="12"/>
  <c r="G59" i="12"/>
  <c r="G60" i="12"/>
  <c r="G61" i="12"/>
  <c r="G62" i="12"/>
  <c r="G63" i="12"/>
  <c r="G64" i="12"/>
  <c r="G65" i="12"/>
  <c r="G66" i="12"/>
  <c r="G67" i="12"/>
  <c r="G68" i="12"/>
  <c r="G57" i="12"/>
  <c r="G43" i="12"/>
  <c r="G29" i="12"/>
  <c r="G15" i="12"/>
  <c r="G16" i="11"/>
  <c r="G14" i="11"/>
  <c r="G12" i="11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02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166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10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5" i="10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 s="1"/>
  <c r="G14" i="8"/>
  <c r="G12" i="8"/>
  <c r="G23" i="7"/>
  <c r="G13" i="7"/>
  <c r="G14" i="7"/>
  <c r="G15" i="7"/>
  <c r="G16" i="7"/>
  <c r="G17" i="7"/>
  <c r="G18" i="7"/>
  <c r="G19" i="7"/>
  <c r="G20" i="7"/>
  <c r="G21" i="7"/>
  <c r="G22" i="7"/>
  <c r="G47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73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86" i="7"/>
  <c r="G76" i="7"/>
  <c r="G77" i="7"/>
  <c r="G78" i="7"/>
  <c r="G79" i="7"/>
  <c r="G80" i="7"/>
  <c r="G81" i="7"/>
  <c r="G82" i="7"/>
  <c r="G83" i="7"/>
  <c r="G84" i="7"/>
  <c r="G85" i="7"/>
  <c r="G121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31" i="7"/>
  <c r="G124" i="7"/>
  <c r="G125" i="7"/>
  <c r="G126" i="7"/>
  <c r="G127" i="7"/>
  <c r="G128" i="7"/>
  <c r="G129" i="7"/>
  <c r="G130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4" i="7"/>
  <c r="G155" i="7"/>
  <c r="G156" i="7"/>
  <c r="G157" i="7"/>
  <c r="G158" i="7" s="1"/>
  <c r="G153" i="7"/>
  <c r="G133" i="7"/>
  <c r="G123" i="7"/>
  <c r="G88" i="7"/>
  <c r="G75" i="7"/>
  <c r="G49" i="7"/>
  <c r="G25" i="7"/>
  <c r="G13" i="6"/>
  <c r="G14" i="6"/>
  <c r="G15" i="6"/>
  <c r="G16" i="6"/>
  <c r="G17" i="6"/>
  <c r="G18" i="6"/>
  <c r="G19" i="6"/>
  <c r="G20" i="6"/>
  <c r="G21" i="6"/>
  <c r="G22" i="6"/>
  <c r="G23" i="6"/>
  <c r="G24" i="6"/>
  <c r="G72" i="5"/>
  <c r="G73" i="5"/>
  <c r="G74" i="5"/>
  <c r="G75" i="5"/>
  <c r="G76" i="5"/>
  <c r="G77" i="5"/>
  <c r="G78" i="5"/>
  <c r="G79" i="5"/>
  <c r="G68" i="5"/>
  <c r="G60" i="5"/>
  <c r="G61" i="5"/>
  <c r="G62" i="5"/>
  <c r="G63" i="5"/>
  <c r="G64" i="5"/>
  <c r="G65" i="5"/>
  <c r="G66" i="5"/>
  <c r="G67" i="5"/>
  <c r="G56" i="5"/>
  <c r="G55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27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71" i="5"/>
  <c r="G59" i="5"/>
  <c r="G54" i="5"/>
  <c r="G30" i="5"/>
  <c r="G63" i="4"/>
  <c r="G64" i="4"/>
  <c r="G65" i="4"/>
  <c r="G53" i="4"/>
  <c r="G54" i="4"/>
  <c r="G55" i="4"/>
  <c r="G56" i="4"/>
  <c r="G57" i="4"/>
  <c r="G58" i="4"/>
  <c r="G47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4" i="4"/>
  <c r="G15" i="4"/>
  <c r="G16" i="4"/>
  <c r="G17" i="4"/>
  <c r="G18" i="4"/>
  <c r="G19" i="4"/>
  <c r="G20" i="4"/>
  <c r="G21" i="4"/>
  <c r="G22" i="4"/>
  <c r="G23" i="4"/>
  <c r="G24" i="4"/>
  <c r="G15" i="21"/>
  <c r="G37" i="21" s="1"/>
  <c r="G15" i="20"/>
  <c r="G15" i="19"/>
  <c r="G39" i="19" s="1"/>
  <c r="G15" i="18"/>
  <c r="G15" i="17"/>
  <c r="G15" i="16"/>
  <c r="G12" i="15"/>
  <c r="G12" i="14"/>
  <c r="G13" i="9"/>
  <c r="G12" i="7"/>
  <c r="G13" i="5"/>
  <c r="B11" i="18"/>
  <c r="G151" i="7" l="1"/>
  <c r="G159" i="7"/>
  <c r="C15" i="1" s="1"/>
  <c r="E15" i="1" s="1"/>
  <c r="G80" i="5"/>
  <c r="G81" i="5" s="1"/>
  <c r="C13" i="1" s="1"/>
  <c r="E13" i="1" s="1"/>
  <c r="G200" i="10"/>
  <c r="G164" i="10"/>
  <c r="G228" i="10"/>
  <c r="G229" i="10" s="1"/>
  <c r="G108" i="10"/>
  <c r="G55" i="12"/>
  <c r="G69" i="12"/>
  <c r="G70" i="12" s="1"/>
  <c r="G41" i="12"/>
  <c r="G27" i="12"/>
  <c r="D21" i="1"/>
  <c r="E21" i="1" s="1"/>
  <c r="G133" i="16"/>
  <c r="G70" i="16"/>
  <c r="G31" i="16"/>
  <c r="G92" i="16"/>
  <c r="G101" i="16"/>
  <c r="G113" i="16"/>
  <c r="G64" i="16"/>
  <c r="G127" i="16"/>
  <c r="G50" i="16"/>
  <c r="G140" i="16"/>
  <c r="G37" i="14"/>
  <c r="C22" i="1" s="1"/>
  <c r="E22" i="1" s="1"/>
  <c r="G19" i="20"/>
  <c r="G74" i="19"/>
  <c r="C27" i="1" s="1"/>
  <c r="E27" i="1" s="1"/>
  <c r="G16" i="8"/>
  <c r="D16" i="1" s="1"/>
  <c r="E16" i="1" s="1"/>
  <c r="G17" i="11"/>
  <c r="D19" i="1" s="1"/>
  <c r="E19" i="1" s="1"/>
  <c r="G25" i="6"/>
  <c r="C14" i="1" s="1"/>
  <c r="E14" i="1" s="1"/>
  <c r="G62" i="4"/>
  <c r="G52" i="4"/>
  <c r="G59" i="4" s="1"/>
  <c r="G45" i="4"/>
  <c r="G49" i="4" s="1"/>
  <c r="G28" i="4"/>
  <c r="G42" i="4" s="1"/>
  <c r="G13" i="4"/>
  <c r="G25" i="4" s="1"/>
  <c r="G67" i="4" l="1"/>
  <c r="C12" i="1" s="1"/>
  <c r="E12" i="1" s="1"/>
  <c r="C18" i="1"/>
  <c r="E18" i="1" s="1"/>
  <c r="C20" i="1"/>
  <c r="E20" i="1" s="1"/>
  <c r="G141" i="16"/>
  <c r="C24" i="1" s="1"/>
  <c r="E24" i="1" s="1"/>
  <c r="E30" i="1" l="1"/>
</calcChain>
</file>

<file path=xl/sharedStrings.xml><?xml version="1.0" encoding="utf-8"?>
<sst xmlns="http://schemas.openxmlformats.org/spreadsheetml/2006/main" count="3044" uniqueCount="946">
  <si>
    <t>Lokalinės sąmatos Nr.</t>
  </si>
  <si>
    <t>Statybos montavimo darbai</t>
  </si>
  <si>
    <t>Viso be PVM</t>
  </si>
  <si>
    <t>Įrenginiai</t>
  </si>
  <si>
    <t>OBJEKTINĖ SĄMATA</t>
  </si>
  <si>
    <t>Sudaryta pagal 2025.04 kainas</t>
  </si>
  <si>
    <t>Statinių grupė       202535   Administracinių pastatų, adresu Burių g. 19, Klaipėda, paprastojo remonto projektas</t>
  </si>
  <si>
    <t>Statinys            1   Administracinių pastatų, adresu Burių g. 19, Klaipėda, paprastojo remonto projektas</t>
  </si>
  <si>
    <t>Lokalinės sąmatos pavadinimas</t>
  </si>
  <si>
    <t>Statinio architektūra patalpos nuo 16 iki 32</t>
  </si>
  <si>
    <t>Technologija virtuvės įranga</t>
  </si>
  <si>
    <t>Vandentiekis nuotekos</t>
  </si>
  <si>
    <t>Šildymas</t>
  </si>
  <si>
    <t>Vėdinimas</t>
  </si>
  <si>
    <t>Oro kondicionavimas</t>
  </si>
  <si>
    <t>Vėdinimo kontūras</t>
  </si>
  <si>
    <t>Elektrotechnika</t>
  </si>
  <si>
    <t>Elektroniniai ryšiai, telekomunikacijos</t>
  </si>
  <si>
    <t>Apsauginė signalizacija</t>
  </si>
  <si>
    <t>Gaisrinė signalizacija</t>
  </si>
  <si>
    <t>Statinio architektūra patalpos nuo 01 iki 15</t>
  </si>
  <si>
    <t>Vandentiekis nuotekos (įranga)</t>
  </si>
  <si>
    <t>Vėdinimas (įranga)</t>
  </si>
  <si>
    <t xml:space="preserve">                         Žiniaraštyje     1</t>
  </si>
  <si>
    <t xml:space="preserve">                         Skyriuje      5</t>
  </si>
  <si>
    <t>m3</t>
  </si>
  <si>
    <t xml:space="preserve">   7</t>
  </si>
  <si>
    <t>m2</t>
  </si>
  <si>
    <t xml:space="preserve">   6</t>
  </si>
  <si>
    <t xml:space="preserve">   5</t>
  </si>
  <si>
    <t>m</t>
  </si>
  <si>
    <t>Grindjuosčių tvirtinimas vinilinių dangų grindims</t>
  </si>
  <si>
    <t>N11P-0802</t>
  </si>
  <si>
    <t xml:space="preserve">   4</t>
  </si>
  <si>
    <t>Vinilinė grindų danga</t>
  </si>
  <si>
    <t>5709-2016</t>
  </si>
  <si>
    <t xml:space="preserve">   3</t>
  </si>
  <si>
    <t>Vinilinių grindų dangų įrengimas, klijuojant ir sulydant sujungimus</t>
  </si>
  <si>
    <t>N11P-0701</t>
  </si>
  <si>
    <t xml:space="preserve">   2</t>
  </si>
  <si>
    <t>100m2</t>
  </si>
  <si>
    <t>Grindų pagrindų išlyginimas savaime išsilyginančiu skiediniu ( sluoksnio  storis  3.00 mm)</t>
  </si>
  <si>
    <t>N11P-0404</t>
  </si>
  <si>
    <t xml:space="preserve">   1</t>
  </si>
  <si>
    <t>Grindys</t>
  </si>
  <si>
    <t xml:space="preserve">                         Skyriuje      4</t>
  </si>
  <si>
    <t>Paruoštų dažymui lubų labai geras dažymas vandens emulsiniais dažais</t>
  </si>
  <si>
    <t>N15-136</t>
  </si>
  <si>
    <t>Lubų paviršių tarpinis gruntavimas voleliu</t>
  </si>
  <si>
    <t>N15P-0208</t>
  </si>
  <si>
    <t>Lubų paviršių glaistymas organiniais arba akriliniais glaistais (kartotinis 1.00 mm  storio sluoksnis)</t>
  </si>
  <si>
    <t>N15P-0105</t>
  </si>
  <si>
    <t>Lubų paviršių glaistymas organiniais arba akriliniais glaistais (pirmasis 1.00 mm  storio sluoksnis)</t>
  </si>
  <si>
    <t>Gipskartonio plokščių lubų siūlių glaistymas, armuojant  siūles , kai siūlės glaistomos vienu sluoksniu (100 m2 gipskartonio plokščių)</t>
  </si>
  <si>
    <t>N15P-0120</t>
  </si>
  <si>
    <t>Lubų paviršių aptaisymas plokštėmis, tvirtinant prie įrengto metalinio karkaso , kai plokštės gipskartonio /2sl.  k4=2.000</t>
  </si>
  <si>
    <t>N15P-0404</t>
  </si>
  <si>
    <t>Pakabinamų lubų lengvų profilių CD ir UD karkaso įrengimas, kai atstumas nuo perdangos 20-50 cm (vieno lygio k-joms)  k8=1.03</t>
  </si>
  <si>
    <t>N34-33-4</t>
  </si>
  <si>
    <t>Lubos</t>
  </si>
  <si>
    <t xml:space="preserve">                         Skyriuje      3</t>
  </si>
  <si>
    <t>Durų blokų montavimas mūrinėse sienose ( vidinių durų blokų plotas iki 2 m2)</t>
  </si>
  <si>
    <t>N2P-0301</t>
  </si>
  <si>
    <t>Sienų atskirų vietų mūrijimas ir angų užtaisymas silikatinėmis plytomis h=88 mm  k8=1.12,k9=1.15</t>
  </si>
  <si>
    <t>N46-27-7</t>
  </si>
  <si>
    <t>Durys</t>
  </si>
  <si>
    <t xml:space="preserve">                         Skyriuje      2</t>
  </si>
  <si>
    <t>Akmens masės plytelės 60x60</t>
  </si>
  <si>
    <t xml:space="preserve">  16</t>
  </si>
  <si>
    <t>Sienų vidinių paviršių aptaisymas keraminėmis plytelėmis, kai siūlių plotis iki 5 mm , plytelės plotas daugiau 0,1 m2</t>
  </si>
  <si>
    <t>N15P-0301</t>
  </si>
  <si>
    <t xml:space="preserve">  15</t>
  </si>
  <si>
    <t>Reljefiniai dekoratyviniai elementai</t>
  </si>
  <si>
    <t>5711-6952</t>
  </si>
  <si>
    <t xml:space="preserve">  14</t>
  </si>
  <si>
    <t>Sienų aptaisymas reljefiniais ornamentais  k1=2.00,k3=0.000</t>
  </si>
  <si>
    <t>N34-62</t>
  </si>
  <si>
    <t xml:space="preserve">  13</t>
  </si>
  <si>
    <t>Sienų apdailos baldiniai skydai</t>
  </si>
  <si>
    <t>5349-3048</t>
  </si>
  <si>
    <t xml:space="preserve">  12</t>
  </si>
  <si>
    <t>Sienų vidinių paviršių aptaisymas plokštėmis, tvirtinant prie įrengto metalinio karkaso , kai plokštės baldinės</t>
  </si>
  <si>
    <t>N15P-0402</t>
  </si>
  <si>
    <t xml:space="preserve">  11</t>
  </si>
  <si>
    <t>Sienų vidinių paviršių glaistymas organiniais arba akriliniais glaistais (kartotinis 1.00 mm  storio sluoksnis)</t>
  </si>
  <si>
    <t>N15P-0101</t>
  </si>
  <si>
    <t xml:space="preserve">  10</t>
  </si>
  <si>
    <t>Sienų vidinių paviršių glaistymas organiniais arba akriliniais glaistais (pirmasis 1.00 mm  storio sluoksnis)</t>
  </si>
  <si>
    <t xml:space="preserve">   9</t>
  </si>
  <si>
    <t>Vidaus paviršių tinkavimas raižyta tekstūra dekoratyviniais tinko skiediniais (sluoksnis 2.00 mm , vidinės sienos)  k8=1.15</t>
  </si>
  <si>
    <t>N15P-0512</t>
  </si>
  <si>
    <t xml:space="preserve">   8</t>
  </si>
  <si>
    <t>Sienų paviršių, gruntavimas prieš dekoratyvinę apdailą  k9=1.15</t>
  </si>
  <si>
    <t>R62P-2413</t>
  </si>
  <si>
    <t>Sienų vidinių paviršių glaistymas cementiniais glaistais (kartotinis 1.00 mm  storio sluoksnis)</t>
  </si>
  <si>
    <t>N15P-0103</t>
  </si>
  <si>
    <t>Sienų vidinių paviršių glaistymas cementiniais glaistais (pirmasis 1.00 mm  storio sluoksnis)</t>
  </si>
  <si>
    <t>Vidaus paviršių viensluokisnis tinkavimas rankiniu būdu, ruošiant skiedinius (sluoksnis 5 mm , vidinės sienos) /lyginimas  k8=1.12</t>
  </si>
  <si>
    <t>N15P-0501</t>
  </si>
  <si>
    <t>Sienų vidinių paviršių pagrindo gruntavimas sukibimą gerinančiais gruntais voleliu</t>
  </si>
  <si>
    <t>N15P-0203</t>
  </si>
  <si>
    <t>Gipskartonio plokščių sienų siūlių glaistymas, armuojant siūles , kai siūlės glaistomos dviem sluoksniais (100 m2 gipskartonio plokščių)</t>
  </si>
  <si>
    <t>N15P-0119</t>
  </si>
  <si>
    <t>Dvisluoksnių gipskartonio pertvarų su metaliniu karkasu ir 100mm izoliacijos sluoksniu įrengimas</t>
  </si>
  <si>
    <t>F9-12-6</t>
  </si>
  <si>
    <t>Sienos</t>
  </si>
  <si>
    <t xml:space="preserve">                         Skyriuje      1</t>
  </si>
  <si>
    <t>t</t>
  </si>
  <si>
    <t>Statybinių šiukšlių išvežimas 10 km atstumu automobiliais-savivarčiais, pakraunant rankiniu būdu</t>
  </si>
  <si>
    <t>R23-62</t>
  </si>
  <si>
    <t>Ūkinių šiukšlių valymas iš patalpų</t>
  </si>
  <si>
    <t>R23-59</t>
  </si>
  <si>
    <t>Inventorinių vamzdinių iki 6m aukščio pastolių įrengimas ir išardymas vidaus apdaidos darbams (100m2 horizont. projekc.)</t>
  </si>
  <si>
    <t>N15-332</t>
  </si>
  <si>
    <t>Pastato atskirų dalių uždengimas polietilenine plėvele (100 m2 uždengto ploto)</t>
  </si>
  <si>
    <t>N15P-1504</t>
  </si>
  <si>
    <t>Sienų tinko pertrynimas, nuvalant dažus arba tapetus, kai pertrynimo vietos plotas daugiau kaip 5 m2</t>
  </si>
  <si>
    <t>R11-131</t>
  </si>
  <si>
    <t>Anksčiau dažytų sienų vandeniniais dažais nuvalymas, nuplaunant paviršių</t>
  </si>
  <si>
    <t>R14-225-1</t>
  </si>
  <si>
    <t>Sienų aptaisymo glazūruotomis plytelėmis išardymas, be plytelių išsaugojimo</t>
  </si>
  <si>
    <t>R13-5</t>
  </si>
  <si>
    <t>vnt</t>
  </si>
  <si>
    <t>Langų ir durų staktų išėmimas nuo angokraščių, nudaužiant tinką</t>
  </si>
  <si>
    <t>R7-4</t>
  </si>
  <si>
    <t>Durų varčių išėmimas</t>
  </si>
  <si>
    <t>R7-2</t>
  </si>
  <si>
    <t>Mūrinių pertvarų išardymas pneumo plaktuku, be plytų atrinkimo  k8=1.17</t>
  </si>
  <si>
    <t>R6-3</t>
  </si>
  <si>
    <t>100vnt</t>
  </si>
  <si>
    <t>Luminescencinių iki keturių lempų šviestuvų demontavimas</t>
  </si>
  <si>
    <t>R21-32</t>
  </si>
  <si>
    <t>Pakabinamų lubų iš plokščių  išardymas</t>
  </si>
  <si>
    <t>N46-151</t>
  </si>
  <si>
    <t>Betoninio pagrindo šlifavimas du kartus, surenkant šiukšles siurbliu</t>
  </si>
  <si>
    <t>R5-58</t>
  </si>
  <si>
    <t>Grindų dangos (plytelės, pvc, kiliminė danga) ir grindjuosčių išardymas</t>
  </si>
  <si>
    <t>R5-56</t>
  </si>
  <si>
    <t>Ardymo darbai</t>
  </si>
  <si>
    <t>Iš  viso</t>
  </si>
  <si>
    <t>Vieneto kaina</t>
  </si>
  <si>
    <t>aprašymai</t>
  </si>
  <si>
    <t>kodas</t>
  </si>
  <si>
    <t>eil.</t>
  </si>
  <si>
    <t>Kiekis</t>
  </si>
  <si>
    <t>Mato</t>
  </si>
  <si>
    <t xml:space="preserve">Darbų ir išlaidų </t>
  </si>
  <si>
    <t>Darbo</t>
  </si>
  <si>
    <t>Sąm.</t>
  </si>
  <si>
    <t>Statinys                1 Administracinių pastatų, adresu Burių g. 19, Klaipėda, paprastojo remonto projektas</t>
  </si>
  <si>
    <t>Statinių grupė     202535 Administracinių pastatų, adresu Burių g. 19, Klaipėda, paprastojo remonto projektas</t>
  </si>
  <si>
    <t>Skaičiuojamoji kaina be PVM (tūkst. EUR)</t>
  </si>
  <si>
    <t xml:space="preserve">                         Žiniaraštyje     2</t>
  </si>
  <si>
    <t>5701-3045</t>
  </si>
  <si>
    <t>Grindjuosčių įrengimas plytelių grindų dangoms , keramines grindų plyteles padarant grindjuostėmis / akmens masės plytelės</t>
  </si>
  <si>
    <t>N11P-0505</t>
  </si>
  <si>
    <t>Grindjuosčių įrengimas plytelių grindų dangoms , naudojant grindjuostines keramines plyteles / akmens masės plytelės</t>
  </si>
  <si>
    <t>Keraminių plytelių grindų dangos įrengimas ant išlyginto pagrindo, kai siūlės iki 8mm pločio , plytelės plotas daugiau 0,10m2 /akmens masės plytelės</t>
  </si>
  <si>
    <t>N11P-0501</t>
  </si>
  <si>
    <t>Pakabinamos lubos (plokštė Knauf Danoline arba analogas karkasas)</t>
  </si>
  <si>
    <t xml:space="preserve">    260935</t>
  </si>
  <si>
    <t>Akustinių pakabinamų lubų įrengimas, kai metalo konstrukcja  firmos, o plokštės firmos  k8=1.03</t>
  </si>
  <si>
    <t>N34-35-1</t>
  </si>
  <si>
    <t xml:space="preserve">  21</t>
  </si>
  <si>
    <t xml:space="preserve">  20</t>
  </si>
  <si>
    <t xml:space="preserve">  19</t>
  </si>
  <si>
    <t xml:space="preserve">  18</t>
  </si>
  <si>
    <t>Paruoštų dažymui sienų surenkamų konstrukcijų labai geras dažymas vandens emulsiniais dažais</t>
  </si>
  <si>
    <t>N15-135</t>
  </si>
  <si>
    <t xml:space="preserve">  17</t>
  </si>
  <si>
    <t>Sienų vidinių paviršių tarpinis gruntavimas voleliu</t>
  </si>
  <si>
    <t>N15P-0204</t>
  </si>
  <si>
    <t>Vidaus paviršių viensluokisnis tinkavimas rankiniu būdu, ruošiant skiedinius (sluoksnis 12 mm , vidinės sienos)  k8=1.12</t>
  </si>
  <si>
    <t>Grindų dangos (plytelės, pvc) ir grindjuosčių išardymas</t>
  </si>
  <si>
    <t>Priedas Nr1</t>
  </si>
  <si>
    <t>Priedas Nr2</t>
  </si>
  <si>
    <t>kompl.</t>
  </si>
  <si>
    <t xml:space="preserve">  75</t>
  </si>
  <si>
    <t>Spaudiminis apiplovimo dušas su sifonu</t>
  </si>
  <si>
    <t>88004074</t>
  </si>
  <si>
    <t xml:space="preserve">  74</t>
  </si>
  <si>
    <t>Nerūdijančio plieno AISI 304 stalas su plovimo vonia 800x500 mm dešinėje 1700x700x900</t>
  </si>
  <si>
    <t>88004073</t>
  </si>
  <si>
    <t xml:space="preserve">  73</t>
  </si>
  <si>
    <t xml:space="preserve">  72</t>
  </si>
  <si>
    <t xml:space="preserve">  71</t>
  </si>
  <si>
    <t xml:space="preserve">  70</t>
  </si>
  <si>
    <t xml:space="preserve">  69</t>
  </si>
  <si>
    <t xml:space="preserve">  68</t>
  </si>
  <si>
    <t xml:space="preserve">  67</t>
  </si>
  <si>
    <t xml:space="preserve">  66</t>
  </si>
  <si>
    <t xml:space="preserve">  65</t>
  </si>
  <si>
    <t>Įmontuojamas el. vandens čiaupas D-I WDl.Našumas 40 ltr./val; 330x40 0x15mm</t>
  </si>
  <si>
    <t>88004064</t>
  </si>
  <si>
    <t xml:space="preserve">  64</t>
  </si>
  <si>
    <t xml:space="preserve">  63</t>
  </si>
  <si>
    <t>88004062</t>
  </si>
  <si>
    <t xml:space="preserve">  62</t>
  </si>
  <si>
    <t>Nerūdijančio plieno AISI 304 stalas prie indaplovės su plautuve, su skyle atliekoms, su lentyna, su sieteliu atliekoms 1200x740x900</t>
  </si>
  <si>
    <t>88004061</t>
  </si>
  <si>
    <t xml:space="preserve">  61</t>
  </si>
  <si>
    <t xml:space="preserve">  60</t>
  </si>
  <si>
    <t xml:space="preserve">  59</t>
  </si>
  <si>
    <t xml:space="preserve">  58</t>
  </si>
  <si>
    <t xml:space="preserve">  57</t>
  </si>
  <si>
    <t xml:space="preserve">  56</t>
  </si>
  <si>
    <t xml:space="preserve">  55</t>
  </si>
  <si>
    <t xml:space="preserve">  54</t>
  </si>
  <si>
    <t xml:space="preserve">  53</t>
  </si>
  <si>
    <t xml:space="preserve">  52</t>
  </si>
  <si>
    <t xml:space="preserve">  51</t>
  </si>
  <si>
    <t>Maišytuvas su sifonu</t>
  </si>
  <si>
    <t xml:space="preserve">  50</t>
  </si>
  <si>
    <t xml:space="preserve">  49</t>
  </si>
  <si>
    <t xml:space="preserve">  48</t>
  </si>
  <si>
    <t xml:space="preserve">  47</t>
  </si>
  <si>
    <t xml:space="preserve">  46</t>
  </si>
  <si>
    <t xml:space="preserve">  45</t>
  </si>
  <si>
    <t>88004044</t>
  </si>
  <si>
    <t xml:space="preserve">  44</t>
  </si>
  <si>
    <t>Nerūdijančio plieno AISI 304 plovimo vonia 1200x600x900</t>
  </si>
  <si>
    <t>88004043</t>
  </si>
  <si>
    <t xml:space="preserve">  43</t>
  </si>
  <si>
    <t xml:space="preserve">  42</t>
  </si>
  <si>
    <t xml:space="preserve">  41</t>
  </si>
  <si>
    <t xml:space="preserve">  40</t>
  </si>
  <si>
    <t xml:space="preserve">  39</t>
  </si>
  <si>
    <t xml:space="preserve">  38</t>
  </si>
  <si>
    <t xml:space="preserve">  37</t>
  </si>
  <si>
    <t xml:space="preserve">  36</t>
  </si>
  <si>
    <t xml:space="preserve">  35</t>
  </si>
  <si>
    <t xml:space="preserve">  34</t>
  </si>
  <si>
    <t xml:space="preserve">  33</t>
  </si>
  <si>
    <t xml:space="preserve">  32</t>
  </si>
  <si>
    <t xml:space="preserve">  31</t>
  </si>
  <si>
    <t xml:space="preserve">  30</t>
  </si>
  <si>
    <t xml:space="preserve">  29</t>
  </si>
  <si>
    <t>88004028</t>
  </si>
  <si>
    <t xml:space="preserve">  28</t>
  </si>
  <si>
    <t xml:space="preserve">  27</t>
  </si>
  <si>
    <t xml:space="preserve">  26</t>
  </si>
  <si>
    <t xml:space="preserve">  25</t>
  </si>
  <si>
    <t>88004024</t>
  </si>
  <si>
    <t xml:space="preserve">  24</t>
  </si>
  <si>
    <t xml:space="preserve">  23</t>
  </si>
  <si>
    <t xml:space="preserve">  22</t>
  </si>
  <si>
    <t>88004018</t>
  </si>
  <si>
    <t>88004012</t>
  </si>
  <si>
    <t>Plautuvė rankoms</t>
  </si>
  <si>
    <t>88004003</t>
  </si>
  <si>
    <t>Priedas Nr4</t>
  </si>
  <si>
    <t xml:space="preserve">                         Skyriuje      9</t>
  </si>
  <si>
    <t>Šildymo vamzdyno atskirų vamzdžių atkarpų keitimas , kai vamzdžių skersmuo daugiau 50 mm</t>
  </si>
  <si>
    <t>vnt.</t>
  </si>
  <si>
    <t>Priešgaisrinių čiaupų , kurių D 50mm, prijung.</t>
  </si>
  <si>
    <t>Gaisrinių čiaupų spintelių keitimas / permontavimas</t>
  </si>
  <si>
    <t>Gaisrinių čiaupų spintelių keitimas / durelių keitimas  k1=0.60,k2=0.60</t>
  </si>
  <si>
    <t>Priešgaisrinis vamzdynas</t>
  </si>
  <si>
    <t xml:space="preserve">                         Skyriuje      8</t>
  </si>
  <si>
    <t>Mažų apimčių duobėtų asfaltbetonio dangų remontas  k8=1.17,k9=1.15</t>
  </si>
  <si>
    <t>100m3</t>
  </si>
  <si>
    <t>Asfaltbetonio dangos išardymas pneumoplaktuku , kai dangos storis 100mm  k8=1.09,k9=1.15</t>
  </si>
  <si>
    <t>Ketinių lauko kanalizacijos 100 mm skersmens vamzdynų ardymas</t>
  </si>
  <si>
    <t>Nuotekų vamzdyno prijungimas prie esamų tinklų, iškertant šulinio sienelę ( sausame grunte, kai vamzdžių skersmuo iki 600 mm)  k8=1.03,k9=1.15</t>
  </si>
  <si>
    <t>Vamzd., kurių D iki 200mm, įvadų pastatų pamatuose hermetizavimas</t>
  </si>
  <si>
    <t>Skylių įvadams iškalimas betoniniuose pamatuose ir, padarius įvadus, jų užtaisymas betonu  k8=1.17</t>
  </si>
  <si>
    <t>100m</t>
  </si>
  <si>
    <t>Vamzdynų iki 400 mm skersmens hidraulinis bandymas , kai vamzdžių skersmuo 100 mm  k9=1.15</t>
  </si>
  <si>
    <t>Vamzdynų iki 400 mm skersmens hidraulinis bandymas , kai vamzdžių skersmuo 125-150 mm  k9=1.15</t>
  </si>
  <si>
    <t>Vamzdynų iki 400 mm skersmens praplovimas be dezinfekcijos , kai vamzdžių skersmuo 100 mm  k9=1.15</t>
  </si>
  <si>
    <t>Vamzdynų iki 400 mm skersmens praplovimas be dezinfekcijos , kai vamzdžių skersmuo 125-150 mm  k9=1.15</t>
  </si>
  <si>
    <t>PVC vamzdžiai klasė N 200x4.9x2000 (išor. nuotek.)</t>
  </si>
  <si>
    <t>200 mm skersmens plastmasinių įmovinių vamzdžių montavimas, kai 100 m vamzdyne -17 sandūrų / dėklų montavimas  k9=1.15</t>
  </si>
  <si>
    <t>PVC vamzdžiai klasė N 110x3.2x1000 (išor. nuotek.)</t>
  </si>
  <si>
    <t>110 mm skersmens plastmasinių įmovinių vamzdžių montavimas, kai 100 m vamzdyne -17 sandūrų  k9=1.15</t>
  </si>
  <si>
    <t>PVC vamzdžiai klasė N 160x4.0x1000 (išor. nuotek.)</t>
  </si>
  <si>
    <t>160 mm skersmens plastmasinių įmovinių vamzdžių montavimas, kai 100 m vamzdyne -17 sandūrų  k9=1.15</t>
  </si>
  <si>
    <t>km</t>
  </si>
  <si>
    <t>Žemės darbai, klojant vamzdyną sausuose gruntuose atskiroje tranšėjoje, kai vamzdžio D iki 600mm, neišvežant grunto , kai tranšėjos gylis daugiau 1,5m iki 2,0 m  k9=1.15</t>
  </si>
  <si>
    <t>Lauko buitinės nuotekos</t>
  </si>
  <si>
    <t xml:space="preserve">                         Skyriuje      7</t>
  </si>
  <si>
    <t>Vamzdžių, kurių D 50mm, prijungimas prie veikiančių kanalizac.tinklų  k8=1.03</t>
  </si>
  <si>
    <t>Nuotekų vamzdynų hidraulinis bandymas ( buitinių nuotekų)</t>
  </si>
  <si>
    <t>Vamzdynų iki 400 mm skersmens praplovimas be dezinfekcijos , kai vamzdžių skersmuo iki 65 mm  k9=1.15</t>
  </si>
  <si>
    <t>Sifonų montavimas</t>
  </si>
  <si>
    <t>Lanksti žarnelė d25 kondensato nuvedimui</t>
  </si>
  <si>
    <t>PVC nuotekų vamzdžiai d25 kondensato nuvedimui su fasoninėmis dalimis</t>
  </si>
  <si>
    <t>PVC nuotekų vamzdžiai d32 kondensato nuvedimui su fasoninėmis dalimis</t>
  </si>
  <si>
    <t>Vidaus nuotekų plastikinių skirstomųjų vamzdynų ir stovų vamzdžių montavimas , kai nominalusis vidinis skersmuo iki 50 mm (m vamzdyno)</t>
  </si>
  <si>
    <t>Kondensato nuvedimas</t>
  </si>
  <si>
    <t>Ketinių vidaus kanalizacijos 100 mm skersmens vamzdynų ardymas</t>
  </si>
  <si>
    <t>Vagų iškirtimas vidaus vamzdynams , kai betono sienose vagų skerspjūvio plotas  50 cm 2  k8=1.14</t>
  </si>
  <si>
    <t>Vamzdžių kirtimosi su pastato konstrukcijomis vietų užtaisymas ugniai atspariais žiedais ( statybinių plokščių perdangose)</t>
  </si>
  <si>
    <t>Skylių užtaisymas gelžbetonio perdenginiuose, paklojus vamzdžius</t>
  </si>
  <si>
    <t>Skylių vamzdynams tarpaukštinėse perdangose iškirtimas</t>
  </si>
  <si>
    <t>Vamzdžių, kurių D 100mm, prijungimas prie veikiančių kanalizac.tinklų  k8=1.03</t>
  </si>
  <si>
    <t>Tranšėjų, iškasų ir duobių užpylimas gruntu rankiniu būdu , kai gruntas II grupės  k9=1.15</t>
  </si>
  <si>
    <t>II grupės grunto kasimas rankiniu būdu nesutvirtintose tranšėjose (iškasose) , kai kasimo gylis iki 1,0m  k9=1.15</t>
  </si>
  <si>
    <t>Revizinių durelių montavimas</t>
  </si>
  <si>
    <t>Vidaus nuotekų plastikinių vamzdynų jungiamųjų (fasoninių) dalių montavimas , kai nominalusis vidinis skersmuo iki 110 mm</t>
  </si>
  <si>
    <t>Horizontalios riebalų gaudyklės, kurios našumas iki 2,5 l/s, montavimas</t>
  </si>
  <si>
    <t>Trapo, kurio skersmuo 50mm, montavimas</t>
  </si>
  <si>
    <t>Trapo, kurio skersmuo 100mm, montavimas</t>
  </si>
  <si>
    <t>.Virtuvės trapai d110</t>
  </si>
  <si>
    <t>PVC alsuoklis d 110mm</t>
  </si>
  <si>
    <t>PVC revizija su dangteliu d 110mm</t>
  </si>
  <si>
    <t>Aco pravalos dangtelis (K3) 200x200x110 (nerūd. plienas)</t>
  </si>
  <si>
    <t>PVC pravala su dangteliu d 110mm</t>
  </si>
  <si>
    <t>Pravala su dangteliu d160mm</t>
  </si>
  <si>
    <t>Vidaus nuotekų plastikinių vamzdynų jungiamųjų (fasoninių) dalių montavimas , kai nominalusis vidinis skersmuo iki 160 mm</t>
  </si>
  <si>
    <t>PVC vamzdžiai su movomis 50x1.8x1000, su gum. tarpin.</t>
  </si>
  <si>
    <t>PVC vamzdžiai su movomis 110x3.2x1000, su gum.tarpin.</t>
  </si>
  <si>
    <t>Vidaus nuotekų plastikinių skirstomųjų vamzdynų ir stovų vamzdžių montavimas , kai nominalusis vidinis skersmuo iki 110 mm (m vamzdyno)</t>
  </si>
  <si>
    <t>Vidaus nuotekų plastikinių magistralinių vamzdynų vamzdžių montavimas , kai nominalusis vidinis skersmuo iki 160 mm (m vamzdyno)</t>
  </si>
  <si>
    <t>Vidaus buitinės nuotekos</t>
  </si>
  <si>
    <t>ŽN keraminis klozetas (pakabinimo rėmas, keraminis išpuodis, mygtukas)</t>
  </si>
  <si>
    <t>Pakabinamų sanitarinių prietaisų su moduline kabinimo įranga montavimas ( sieniniai unitazai) /ŽN</t>
  </si>
  <si>
    <t>ŽN keraminis praustuvas su vandens svirtiniu maišytuvu</t>
  </si>
  <si>
    <t>Praustuvų su vandens maišytuvais montavimas , tvirtinant prie sienų /ŽN</t>
  </si>
  <si>
    <t>ŽN dušelis</t>
  </si>
  <si>
    <t>Dušo maišytuvai</t>
  </si>
  <si>
    <t>Įvairių rūšių ir tipų vandens maišytuvų montavimas</t>
  </si>
  <si>
    <t>Keraminis klozetas (pakabinimo rėmas, keraminis išpuodis, mygtukas)</t>
  </si>
  <si>
    <t>Pakabinamų sanitarinių prietaisų su moduline kabinimo įranga montavimas ( sieniniai unitazai)</t>
  </si>
  <si>
    <t>Keraminis praustuvas su vandens svirtiniu maišytuvu</t>
  </si>
  <si>
    <t>Praustuvų su vandens maišytuvais montavimas , tvirtinant prie sienų</t>
  </si>
  <si>
    <t>Sanitariniai prietaisai</t>
  </si>
  <si>
    <t>Vagų iškirtimas vidaus vamzdynams , kai plytų sienose vagų skerspjūvio plotas  50 cm 2  k8=1.14</t>
  </si>
  <si>
    <t>Vidaus vamzdynų iš plieninių vandentiekio - dujotiekio iki 32 mm skersmens vamzdžių ardymas</t>
  </si>
  <si>
    <t>Vamzd., kurių D iki 25mm, prijung.prie veik.vid.šild.ir vandent.sist.  k8=1.03</t>
  </si>
  <si>
    <t>Vandentiekio ir šildymo sistemų vamzdynų hidraulinis bandymas</t>
  </si>
  <si>
    <t>Vamzdynų iki 400 mm skersmens praplovimas su dezinfekcija , kai vamzdžių skersmuo iki 65 mm  k9=1.15</t>
  </si>
  <si>
    <t>Tūriniai elektriniai vandens šildytuvai 5 l</t>
  </si>
  <si>
    <t>Tūrinio šildytuvo montavimas</t>
  </si>
  <si>
    <t>Terminio balansavimo ventilis MTCV B versija,su dezinf.moduliu,DN 20/Kvs1.8,v.sr</t>
  </si>
  <si>
    <t>20 mm skersmens movinės uždaromosios armatūros montavimas, pjaunant sriegius ant vamzdžių galų</t>
  </si>
  <si>
    <t>Drenažiniai ventiliai diam. 1/2"</t>
  </si>
  <si>
    <t>Rutuliniai ventiliai ilga rankenėle diam. 1/2"</t>
  </si>
  <si>
    <t>Rutuliniai ventiliai ilga rankenėle diam. 1"</t>
  </si>
  <si>
    <t>Movinių ventilių, čiaupų, vožtuvų, kurių D iki 50mm, prijung.</t>
  </si>
  <si>
    <t>Kevalai, izoliac. diam. 16mm, storis 13mm</t>
  </si>
  <si>
    <t>Kevalai, izoliac. diam. 20mm, storis 13mm</t>
  </si>
  <si>
    <t>Kevalai, izoliac. diam. 25mm, storis 13mm</t>
  </si>
  <si>
    <t>Vamzdynų, kurių skersmuo iki 32 mm, izoliavimas folija padengtais kevalais</t>
  </si>
  <si>
    <t>Daugiasluoksniai vamzdžiai PE-RT/Al/PE-RT,16x2mm su fasoninėmis</t>
  </si>
  <si>
    <t>Daugiasluoksniai vamzdžiai PE-RT/Al/PE-RT, 20x2mm su fasoninėmis dalimis</t>
  </si>
  <si>
    <t>Daugiasluoksniai vamzdžiai PE-RT/Al/PE-RT, 25x3mm su fasoninėmis dalimis</t>
  </si>
  <si>
    <t>Vandentiekio, šildymo ir suspausto oro vamzdynų iš plastikinių vamzdžių tiesimas kanaluose ( vamzdžio išorinis skersmuo iki 32 mm)</t>
  </si>
  <si>
    <t>Karštas ir cirkuliacinis vamzdynas</t>
  </si>
  <si>
    <t>Vandens filtrų montavimas ( filtro našumas iki 2 m3/val.)</t>
  </si>
  <si>
    <t>Rutuliniai ventiliai ilga rankenėle diam. 1 1/4"</t>
  </si>
  <si>
    <t>Vamzdžių antikondensacinė izoliacija 16x13mm</t>
  </si>
  <si>
    <t>Vamzdžių antikondensacinė izoliacija 20x13mm</t>
  </si>
  <si>
    <t>Vamzdžių antikondensacinė izoliacija 25x13mm</t>
  </si>
  <si>
    <t>Vamzdžių antikondensacinė izoliacija 32x13mm</t>
  </si>
  <si>
    <t>Vamzdynų, kurių skersmuo iki 32 mm, izoliavimas garui nelaidžiais polietileno ar porėtos gumos kevalais</t>
  </si>
  <si>
    <t>Daugiasluoksniai vamzdžiai PE-RT/Al/PE-RT, 32x3mm su fasoninėmis dalimis</t>
  </si>
  <si>
    <t>Šaltas vandentiekis</t>
  </si>
  <si>
    <t>Šaltojo vandentiekio įvadinių apskaitos mazgų demontavimas  k1=0.30,k2=0.30,k3=0.000</t>
  </si>
  <si>
    <t>Vienasraučiai buitiniai karšto/šalto vandens skaitikliai DN 20</t>
  </si>
  <si>
    <t>Vienasraučiai buitiniai karšto/šalto vandens skaitikliai DN 15</t>
  </si>
  <si>
    <t>Vandens skaitiklių su movinėmis jungtimis montavimas ( jungties skersmuo iki 25 mm)</t>
  </si>
  <si>
    <t>Vandens subapskaitos mazgas</t>
  </si>
  <si>
    <t xml:space="preserve">Vieneto kaina </t>
  </si>
  <si>
    <t xml:space="preserve">EUR       </t>
  </si>
  <si>
    <t>DARBŲ  KIEKIŲ  ŽINIARAŠTIS</t>
  </si>
  <si>
    <t/>
  </si>
  <si>
    <t>Atbulinis vožtuvas d110</t>
  </si>
  <si>
    <t>Riebalų gaudyklė 2,7 l/s</t>
  </si>
  <si>
    <t xml:space="preserve">   5   Vidaus buitinės nuotekos</t>
  </si>
  <si>
    <t xml:space="preserve"> </t>
  </si>
  <si>
    <t>Skyriuje     2</t>
  </si>
  <si>
    <t>Vandens nukalkinimo sistema, minkštinimo filtras Aquaphor S1000</t>
  </si>
  <si>
    <t xml:space="preserve">   2   Šaltas vandentiekis</t>
  </si>
  <si>
    <t>Techniniai ir kiti duomenys</t>
  </si>
  <si>
    <t xml:space="preserve">Įrenginių pavadinimas </t>
  </si>
  <si>
    <t>Įrenginių</t>
  </si>
  <si>
    <t>ĮRENGINIŲ  POREIKIO  ŽINIARAŠTIS</t>
  </si>
  <si>
    <t>Dėklai per perdangas</t>
  </si>
  <si>
    <t>2207-3332</t>
  </si>
  <si>
    <t>Vamzdžių kirtimosi su pastato konstrukcijomis vietų užtaisymas ugniai atspariais žiedais ( statybinių plokščių perdangose) /dėklų montavimas</t>
  </si>
  <si>
    <t>N16P-1402</t>
  </si>
  <si>
    <t>R23-53</t>
  </si>
  <si>
    <t>R23-33</t>
  </si>
  <si>
    <t>Centrinio šildymo iki 32 mm skersmens vamzdynų išardymas, neišsaugojant medžiagų</t>
  </si>
  <si>
    <t>R17-35</t>
  </si>
  <si>
    <t>Radiatorių išmontavimas, kai jų masė iki 80 kg</t>
  </si>
  <si>
    <t>R17-96</t>
  </si>
  <si>
    <t>N16-68</t>
  </si>
  <si>
    <t>Sistemos paleidimas derinimas balansavimas</t>
  </si>
  <si>
    <t>D2-88</t>
  </si>
  <si>
    <t>N16P-1406</t>
  </si>
  <si>
    <t>N22P-0705</t>
  </si>
  <si>
    <t>Kevalai, izoliac. diam. 18mm, storis 20mm</t>
  </si>
  <si>
    <t>897-171</t>
  </si>
  <si>
    <t>Kevalai, izoliac. diam. 22mm, storis 20mm</t>
  </si>
  <si>
    <t>897-174</t>
  </si>
  <si>
    <t>Kevalai, izoliac. diam. 28mm, storis 20mm</t>
  </si>
  <si>
    <t>897-178</t>
  </si>
  <si>
    <t>N26-218</t>
  </si>
  <si>
    <t>Cinkuotas plonasienis vamzdelis (presuojamas) 18x1,5 mm, komplekte su fasoninėmis dalimis</t>
  </si>
  <si>
    <t>2601-2041</t>
  </si>
  <si>
    <t>Cinkuotas plonasienis vamzdelis (presuojamas) 22x1,5 mm, komplekte su fasoninėmis dalimis</t>
  </si>
  <si>
    <t>2601-2021</t>
  </si>
  <si>
    <t>Vandentiekio, šildymo, dujotiekio vamzdynų iš plieninių vamzdžių tiesimas, tvirtinant prie konstrukcijų ( vamzdžio išorinis skersmuo iki 22 mm)</t>
  </si>
  <si>
    <t>N16P-0101</t>
  </si>
  <si>
    <t>Cinkuotas plonasienis vamzdelis (presuojamas) 28x1,5 mm, komplekte su fasoninėmis dalimis</t>
  </si>
  <si>
    <t>2601-2011</t>
  </si>
  <si>
    <t>Vandentiekio, šildymo, dujotiekio vamzdynų iš plieninių vamzdžių tiesimas, tvirtinant prie konstrukcijų ( vamzdžio išorinis skersmuo daugiau 22 mm iki 40 mm)</t>
  </si>
  <si>
    <t>1020-102</t>
  </si>
  <si>
    <t>Vandentiekio, šildymo ir suspausto oro vamzdynų iš plastikinių vamzdžių tiesimas, tvirtinant prie konstrukcijų ( vamzdžio išorinis skersmuo iki 32 mm)</t>
  </si>
  <si>
    <t>N16P-0201</t>
  </si>
  <si>
    <t>Automatinis nuorintojas 1/2"</t>
  </si>
  <si>
    <t>2060-24</t>
  </si>
  <si>
    <t>Nuorinimo vožtuvų (vantuzų) montavimas ( moviniai vantuzai, skersmuo iki 25 mm)  k9=1.15</t>
  </si>
  <si>
    <t>N22P-0307</t>
  </si>
  <si>
    <t>2003-1030</t>
  </si>
  <si>
    <t>2003-1</t>
  </si>
  <si>
    <t>Rutuliniai ventiliai ilga rankenėle diam. 3/4"</t>
  </si>
  <si>
    <t>2003-3</t>
  </si>
  <si>
    <t>2003-5</t>
  </si>
  <si>
    <t>N16-61</t>
  </si>
  <si>
    <t>Rankinio nustatymo balans. ventiliai MSV-BD DN 15</t>
  </si>
  <si>
    <t>2060-1216</t>
  </si>
  <si>
    <t>Iki 15 mm skersmens movinės uždaromosios armatūros montavimas, pjaunant sriegius ant vamzdžių galų</t>
  </si>
  <si>
    <t>N18-114</t>
  </si>
  <si>
    <t>Termostatinė galvutė</t>
  </si>
  <si>
    <t>2059-9</t>
  </si>
  <si>
    <t>Apdailinė lėkštutė</t>
  </si>
  <si>
    <t>2003-1040</t>
  </si>
  <si>
    <t>Radiatorių apatinio pajungimo mazgas "H" diam. 3/4"</t>
  </si>
  <si>
    <t>2003-1020</t>
  </si>
  <si>
    <t>Radiatoriai apatinio pajungimo 22/500/400</t>
  </si>
  <si>
    <t>1061-2745</t>
  </si>
  <si>
    <t>Radiatoriai apatinio pajungimo 22/500/600</t>
  </si>
  <si>
    <t>1061-2744</t>
  </si>
  <si>
    <t>Radiatoriai apatinio pajungimo 22/500/700</t>
  </si>
  <si>
    <t>1061-2742</t>
  </si>
  <si>
    <t>Plieninių šildymo radiatorių iki 1600 mm ilgio montavimas ( dviejų šildymo plokščių)</t>
  </si>
  <si>
    <t>N16P-0901</t>
  </si>
  <si>
    <t>Radiatoriai apatinio pajungimo 33/600/700</t>
  </si>
  <si>
    <t>1061-2740</t>
  </si>
  <si>
    <t>Plieninių šildymo radiatorių iki 1600 mm ilgio montavimas ( trijų šildymo plokščių)</t>
  </si>
  <si>
    <t>Šildymo sistema</t>
  </si>
  <si>
    <t xml:space="preserve">                         žiniaraštyje     7</t>
  </si>
  <si>
    <t>Vamzdžių kirtimosi su pastato konstrukcijomis vietų užtaisymas ugniai atspariomis mastikomis ( perdangose)</t>
  </si>
  <si>
    <t>Ventiliacijos sistemos derinimas, kai sistemoje 11 - 15 oro tiekimo taškų</t>
  </si>
  <si>
    <t>Ugnį sulaikantis vožtuvas d 630 EI60</t>
  </si>
  <si>
    <t>Ugnį sulaikančių vožtuvų, montavimas</t>
  </si>
  <si>
    <t>Oro srauto reguliavimo sklendė d 250</t>
  </si>
  <si>
    <t>Vožtuvų, sklendžių, užkaišų montavimas apvaliuose ortakiuose , kai jungties skersmuo daugiau 160 mm iki 315 mm</t>
  </si>
  <si>
    <t>Oro srauto reguliavimo sklendė d 400</t>
  </si>
  <si>
    <t>Vožtuvų, sklendžių, užkaišų montavimas apvaliuose ortakiuose, kai jungties skersmuo  daugiau 315 mm  iki 500 mm</t>
  </si>
  <si>
    <t>Cinkuotos skardos alkūnė 1000x300</t>
  </si>
  <si>
    <t>Plieninių stačiakampių atotraukų arba alkūnių su flanšais montavimas , kai atotraukos arba alkūnės perimetras daugiau 2400 mm iki 3200 mm</t>
  </si>
  <si>
    <t>Cinkuotos skardos alkūnė d 250</t>
  </si>
  <si>
    <t>Plieninių apvalių įmovinių atotraukų arba alkūnių montavimas , kai atotraukų arba alkūnių skersmuo daugiau 160 mm iki 315 mm</t>
  </si>
  <si>
    <t>Cinkuotos skardos alkūnė d 400</t>
  </si>
  <si>
    <t>Plieninių apvalių įmovinių atotraukų arba alkūnių montavimas , kai atotraukų arba alkūnių skersmuo daugiau 315 mm iki 500 mm</t>
  </si>
  <si>
    <t>Stačiakampiai cinkuotos skardos ortakiai 700x500 su fasoninėmis dalimis</t>
  </si>
  <si>
    <t>Stačiakampiai cinkuotos skardos ortakiai 800x400 su fasoninėmis dalimis</t>
  </si>
  <si>
    <t>Stačiakampiai cinkuotos skardos ortakiai 1000x300 su fasoninėmis dalimis</t>
  </si>
  <si>
    <t>Plieninių stačiakampių užlankinių ortakių tiesių dalių montavimas , kai ortakio perimetras daugiau 2400 mm iki 3200 mm</t>
  </si>
  <si>
    <t>Cinkuotos skardos spiraliniai ortakiai d250 su fasoninėmis dalimis</t>
  </si>
  <si>
    <t>Plieninių sraigtinių ortakių tiesių dalių montavimas, kai ortakio skersmuo  daugiau 160 mm iki 315 mm</t>
  </si>
  <si>
    <t>Cinkuotos skardos spiraliniai ortakiai d400 su fasoninėmis dalimis</t>
  </si>
  <si>
    <t>Plieninių sraigtinių ortakių tiesių dalių montavimas, kai ortakio skersmuo  daugiau 315 mm iki 500 mm</t>
  </si>
  <si>
    <t>.Cinkuotos skardos spiraliniai ortakiai d630 su fasoninėmis dalimis</t>
  </si>
  <si>
    <t>Plieninių sraigtinių ortakių tiesių dalių montavimas, kai ortakio skersmuo  daugiau 500 mm iki 630 mm</t>
  </si>
  <si>
    <t>Oro šalinimo sistema OŠ-2</t>
  </si>
  <si>
    <t xml:space="preserve">                         Skyriuje      6</t>
  </si>
  <si>
    <t>Ventiliacijos sistemos derinimas, kai sistemoje 6-10 oro tiekimo taškų</t>
  </si>
  <si>
    <t>Ugnį sulaikantis vožtuvas d 200 EI60</t>
  </si>
  <si>
    <t>Oro srauto reguliavimo sklendė d 125</t>
  </si>
  <si>
    <t>Oro srauto reguliavimo sklendė d 160</t>
  </si>
  <si>
    <t>Vožtuvų, sklendžių, užkaišų montavimas apvaliuose ortakiuose , kai jungties skersmuo iki 160 mm</t>
  </si>
  <si>
    <t>Oro tiekimo ištraukimo difuzorius KNI/KWI-125</t>
  </si>
  <si>
    <t>Oro tiekimo ištraukimo difuzorius KNI/KWI-160</t>
  </si>
  <si>
    <t>Difuzorių montavimas, kai jungties skersmuo  iki 160 mm</t>
  </si>
  <si>
    <t>Cinkuotos skardos perėjimas 200/160</t>
  </si>
  <si>
    <t>Plieninių apvalių įmovinių atotraukų arba alkūnių montavimas, kai atotraukų arba alkūnių skersmuo  iki 160 mm</t>
  </si>
  <si>
    <t>Cinkuotos skardos balninė atšaka d 160/160</t>
  </si>
  <si>
    <t>Cinkuotos skardos balninė atšaka d 200/125</t>
  </si>
  <si>
    <t>Cinkuotos skardos balninė atšaka d 200/200</t>
  </si>
  <si>
    <t>Balninių apvalių atšakų įpjovimas į tiesius apvalius ortakius , kai atšakos skersmuo daugiau 160 mm iki 315 mm</t>
  </si>
  <si>
    <t>Cinkuotos skardos alkūnė d 125</t>
  </si>
  <si>
    <t>Cinkuotos skardos alkūnė d 160</t>
  </si>
  <si>
    <t>Cinkuotos skardos alkūnė d 200</t>
  </si>
  <si>
    <t>Cinkuotos skardos spiraliniai ortakiai d125 su fasoninėmis dalimis</t>
  </si>
  <si>
    <t>Cinkuotos skardos spiraliniai ortakiai d160 su fasoninėmis dalimis</t>
  </si>
  <si>
    <t>Plieninių sraigtinių ortakių tiesių dalių montavimas, kai ortakio skersmuo  iki 160 mm</t>
  </si>
  <si>
    <t>Cinkuotos skardos spiraliniai ortakiai d200 su fasoninėmis dalimis</t>
  </si>
  <si>
    <t>Lankstūs ortakiai d 125</t>
  </si>
  <si>
    <t>Lankstūs ortakiai d 160</t>
  </si>
  <si>
    <t>Lanksčių gofruotų ortakių (prisijungimų) montavimas (ilgis 2 m , skersmuo iki 250 mm)</t>
  </si>
  <si>
    <t>Triukšmo slopintuvai (vamzd.) d 200 L 600</t>
  </si>
  <si>
    <t>600 mm ilgio apvalių triukšmo slopintuvų montavimas ortakiuose , kai slopintuvo vidaus skersmuo iki 200 mm</t>
  </si>
  <si>
    <t>Kanalinių ventiliatorių montavimas apvaliuose ortakiuose , kai ventiliatoriaus našumas daugiau 500 m3/val. iki 1000 m3/val.</t>
  </si>
  <si>
    <t>Oro šalinimo sistema OŠ-1</t>
  </si>
  <si>
    <t>Ugnį sulaikantis vožtuvas d 560 EI60</t>
  </si>
  <si>
    <t>Oro srauto reguliavimo sklendė 800x400</t>
  </si>
  <si>
    <t>Vožtuvų, sklendžių, užkaišų montavimas stačiakampiuose ortakiuose , kai jungties perimetras daugiau 1600 mm iki 2400 mm</t>
  </si>
  <si>
    <t>Oro srauto reguliavimo sklendė d 200</t>
  </si>
  <si>
    <t>Oro tiekimo ištraukimo difuzorius CRL-160</t>
  </si>
  <si>
    <t>Oro tiekimo ištraukimo grotelės 600x600-d315</t>
  </si>
  <si>
    <t>Oro tiekimo ištraukimo difuzorius CRL-250</t>
  </si>
  <si>
    <t>Difuzorių montavimas , kai jungties skersmuo daugiau 160 mm iki 315 mm</t>
  </si>
  <si>
    <t>Cinkuotos skardos perėjimas d630/800x450</t>
  </si>
  <si>
    <t>Cinkuotos skardos perėjimas 840x250/d200</t>
  </si>
  <si>
    <t>Plieninių stačiakampių atotraukų arba alkūnių su flanšais montavimas, kai atotraukos arba alkūnės perimetras  daugiau 2400 mm iki 3200 mm</t>
  </si>
  <si>
    <t>Cinkuotos skardos perėjimas d 200/160</t>
  </si>
  <si>
    <t>Plieninių apvalių įmovinių atotraukų arba alkūnių montavimas, kai atotraukų arba alkūnių skersmuo  daugiau 160 mm iki 315 mm</t>
  </si>
  <si>
    <t>Cinkuotos skardos perėjimas d 630/560</t>
  </si>
  <si>
    <t>Plieninių apvalių įmovinių atotraukų arba alkūnių montavimas, kai atotraukų arba alkūnių skersmuo  daugiau 500 mm iki 630 mm</t>
  </si>
  <si>
    <t>Cinkuotos skardos balninė atšaka d 630/250</t>
  </si>
  <si>
    <t>Balninių apvalių atšakų įpjovimas į tiesius apvalius ortakius , kai atšakos skersmuo daugiau 500 mm iki 630 mm</t>
  </si>
  <si>
    <t>Cinkuotos skardos alkūnė d 560</t>
  </si>
  <si>
    <t>Cinkuotos skardos alkūnė d 630</t>
  </si>
  <si>
    <t>Stačiakampiai cinkuotos skardos ortakiai 800x450 su fasoninėmis dalimis</t>
  </si>
  <si>
    <t>Cinkuotos skardos spiraliniai ortakiai d560 su fasoninėmis dalimis</t>
  </si>
  <si>
    <t>Cinkuotos skardos spiraliniai ortakiai d630 su fasoninėmis dalimis</t>
  </si>
  <si>
    <t>Lankstūs ortakiai d 250</t>
  </si>
  <si>
    <t>Triukšmo slopintuvai (vamzd.) d 560 L 900</t>
  </si>
  <si>
    <t>Triukšmo slopintuvai (vamzd.) d 560 L 1200</t>
  </si>
  <si>
    <t>900 mm ilgio apvalių triukšmo slopintuvų montavimas ortakiuose , kai slopintuvo vidaus skersmuo daugiau 500 mm</t>
  </si>
  <si>
    <t>Ašinių ventiliatorių montavimas sienose (languose) , kai ventiliatoriaus našumas daugiau 5000 m3/val. iki 10000 m3/val</t>
  </si>
  <si>
    <t>Oro tiekimo sistema OT-1</t>
  </si>
  <si>
    <t>Vamzdynų izoliavimas folija padengtais mineralinės vatos dembliais, kai izoliacijos storis 30 mm</t>
  </si>
  <si>
    <t>Vėdinimo sistemų ištraukimo arba pritekėjimo štampuotų grotelių montavimas , kai grotelių plotas iki 0,25 m2</t>
  </si>
  <si>
    <t>Vykdymo mechanizmo montavimas, kai jo masė iki 20 kg</t>
  </si>
  <si>
    <t xml:space="preserve">  94</t>
  </si>
  <si>
    <t xml:space="preserve">  93</t>
  </si>
  <si>
    <t xml:space="preserve">  92</t>
  </si>
  <si>
    <t>Ventiliacijos sistemos derinimas, kai sistemoje 21-30 oro tiekimo taškų</t>
  </si>
  <si>
    <t xml:space="preserve">  91</t>
  </si>
  <si>
    <t>Vamzdynų tiesių dalių izoliacijos padengimas 0,8 mm storio cinkuotais plieno lakštais, gaminant detales , kai vamzdžių skersmuo daugiau 200mm iki 600mm</t>
  </si>
  <si>
    <t xml:space="preserve">  90</t>
  </si>
  <si>
    <t>Vamzdynų izoliavimas folija padengtais mineralinės vatos dembliais, kai izoliacijos storis 19 mm</t>
  </si>
  <si>
    <t xml:space="preserve">  89</t>
  </si>
  <si>
    <t xml:space="preserve">  88</t>
  </si>
  <si>
    <t>Ugnį sulaikantis vožtuvas d 315 EI60</t>
  </si>
  <si>
    <t xml:space="preserve">  87</t>
  </si>
  <si>
    <t>Ugnį sulaikantis vožtuvas d 400 EI60</t>
  </si>
  <si>
    <t xml:space="preserve">  86</t>
  </si>
  <si>
    <t xml:space="preserve">  85</t>
  </si>
  <si>
    <t>Oro srauto reguliavimo sklendė d 400 su el. pavara</t>
  </si>
  <si>
    <t xml:space="preserve">  84</t>
  </si>
  <si>
    <t xml:space="preserve">  83</t>
  </si>
  <si>
    <t xml:space="preserve">  82</t>
  </si>
  <si>
    <t>Oro srauto reguliavimo sklendė d 100</t>
  </si>
  <si>
    <t xml:space="preserve">  81</t>
  </si>
  <si>
    <t xml:space="preserve">  80</t>
  </si>
  <si>
    <t xml:space="preserve">  79</t>
  </si>
  <si>
    <t xml:space="preserve">  78</t>
  </si>
  <si>
    <t>Oro tiekimo ištraukimo grotelės 500x200</t>
  </si>
  <si>
    <t xml:space="preserve">  77</t>
  </si>
  <si>
    <t>Grotelių montavimas ortakiuose, išpjaunant angas, kai išpjaunamos angos perimetras  daugiau 1000 mm iki 1500 mm</t>
  </si>
  <si>
    <t xml:space="preserve">  76</t>
  </si>
  <si>
    <t>Oro tiekimo ištraukimo difuzorius KNI/KWI-100</t>
  </si>
  <si>
    <t>Oro tiekimo ištraukimo difuzorius CRL-125</t>
  </si>
  <si>
    <t>Cinkuotos skardos aklė 300x200</t>
  </si>
  <si>
    <t>Cinkuotos skardos perėjimas 250x200-d200</t>
  </si>
  <si>
    <t>Cinkuotos skardos perėjimas 250x300/300x200</t>
  </si>
  <si>
    <t>Cinkuotos skardos perėjimas 300x200/400x200</t>
  </si>
  <si>
    <t>Plieninių stačiakampių atotraukų arba alkūnių su flanšais montavimas , kai atotraukos arba alkūnės perimetras daugiau 600 mm iki 1000 mm</t>
  </si>
  <si>
    <t>Cinkuotos skardos perėjimas d 125/100</t>
  </si>
  <si>
    <t>Cinkuotos skardos perėjimas d 160/100</t>
  </si>
  <si>
    <t>Cinkuotos skardos perėjimas d 160/125</t>
  </si>
  <si>
    <t>Cinkuotos skardos perėjimas d 160/160</t>
  </si>
  <si>
    <t>Cinkuotos skardos perėjimas d 200/125</t>
  </si>
  <si>
    <t>Cinkuotos skardos perėjimas d 200/200</t>
  </si>
  <si>
    <t>Cinkuotos skardos perėjimas d 315/160</t>
  </si>
  <si>
    <t>Cinkuotos skardos perėjimas d 315/300x200</t>
  </si>
  <si>
    <t>Cinkuotos skardos perėjimas d 315/400x200</t>
  </si>
  <si>
    <t>Cinkuotos skardos perėjimas d 315/315</t>
  </si>
  <si>
    <t>Cinkuotos skardos perėjimas d 400/500x200</t>
  </si>
  <si>
    <t>Cinkuotos skardos perėjimas d 400/200</t>
  </si>
  <si>
    <t>Cinkuotos skardos perėjimas d 400/315</t>
  </si>
  <si>
    <t>Cinkuotos skardos perėjimas d 400/400</t>
  </si>
  <si>
    <t>Cinkuotos skardos alkūnė 250x200</t>
  </si>
  <si>
    <t>Cinkuotos skardos alkūnė 400x200</t>
  </si>
  <si>
    <t>Cinkuotos skardos alkūnė 500x200</t>
  </si>
  <si>
    <t>Plieninių stačiakampių atotraukų arba alkūnių su flanšais montavimas , kai atotraukos arba alkūnės perimetras daugiau 1000 mm iki 1600 mm</t>
  </si>
  <si>
    <t>Cinkuotos skardos alkūnė 600x200</t>
  </si>
  <si>
    <t>Cinkuotos skardos alkūnė 700x300</t>
  </si>
  <si>
    <t>Plieninių stačiakampių atotraukų arba alkūnių su flanšais montavimas, kai atotraukos arba alkūnės perimetras  daugiau 1600 mm iki 2400 mm</t>
  </si>
  <si>
    <t>Cinkuotos skardos alkūnė d 315</t>
  </si>
  <si>
    <t>Stačiakampiai cinkuotos skardos ortakiai 250x200 su fasoninėmis dalimis</t>
  </si>
  <si>
    <t>Stačiakampiai cinkuotos skardos ortakiai 300x200 su fasoninėmis dalimis</t>
  </si>
  <si>
    <t>Plieninių stačiakampių užlankinių ortakių tiesių dalių montavimas , kai ortakio perimetras daugiau 600 mm iki 1000 mm</t>
  </si>
  <si>
    <t>Stačiakampiai cinkuotos skardos ortakiai 400x200 su fasoninėmis dalimis</t>
  </si>
  <si>
    <t>Stačiakampiai cinkuotos skardos ortakiai 500x200 su fasoninėmis dalimis</t>
  </si>
  <si>
    <t>Stačiakampiai cinkuotos skardos ortakiai 600x200 su fasoninėmis dalimis</t>
  </si>
  <si>
    <t>Plieninių stačiakampių užlankinių ortakių tiesių dalių montavimas , kai ortakio perimetras daugiau 1000 mm iki 1600 mm</t>
  </si>
  <si>
    <t>Stačiakampiai cinkuotos skardos ortakiai 700x300 su fasoninėmis dalimis</t>
  </si>
  <si>
    <t>Plieninių stačiakampių užlankinių ortakių tiesių dalių montavimas , kai ortakio perimetras daugiau 1600 mm iki 2400 mm</t>
  </si>
  <si>
    <t>Cinkuotos skardos spiraliniai ortakiai d100 su fasoninėmis dalimis</t>
  </si>
  <si>
    <t>Cinkuotos skardos spiraliniai ortakiai d315 su fasoninėmis dalimis</t>
  </si>
  <si>
    <t>Lankstūs ortakiai d 100</t>
  </si>
  <si>
    <t>Triukšmo slopintuvai (vamzd.) d 315 L 600</t>
  </si>
  <si>
    <t>600 mm ilgio apvalių triukšmo slopintuvų montavimas ortakiuose , kai slopintuvo vidaus skersmuo daugiau 200 mm iki 315 mm</t>
  </si>
  <si>
    <t>Triukšmo slopintuvai (vamzd.) d 400 L 900</t>
  </si>
  <si>
    <t>900 mm ilgio apvalių triukšmo slopintuvų montavimas ortakiuose , kai slopintuvo vidaus skersmuo daugiau 315 mm iki 500 mm</t>
  </si>
  <si>
    <t>Vėdinimo ir oro kondicionavimo įrenginių, kurių našumas iki 3000 m3/val. , montavimas, kai įrenginio našumas  daugiau 2000 m3/val.</t>
  </si>
  <si>
    <t>Atraminių konstrukcijų vėdinimo ir oro kondicionavimo įrenginiams montavimas, tvirtinant prie grindų , kai konstrukcijos masė daugiau 40 kg iki 60 kg</t>
  </si>
  <si>
    <t>Vėdinimo sistema R-3</t>
  </si>
  <si>
    <t>Oro šalinimo kanalinis ventiliatorius, Lištr-594 m3/h</t>
  </si>
  <si>
    <t>OŠ-1</t>
  </si>
  <si>
    <t xml:space="preserve">   6   Oro šalinimo sistema OŠ-1</t>
  </si>
  <si>
    <t>Oro tiekimo ventiliatorius, Ltiek+8800 m3/h</t>
  </si>
  <si>
    <t>OT-1</t>
  </si>
  <si>
    <t xml:space="preserve">   5   Oro tiekimo sistema OT-1</t>
  </si>
  <si>
    <t>Skyriuje     3</t>
  </si>
  <si>
    <t>Oro tiekimo-šalinimo įrenginys su priešpriešinių srautų rekuperatoriumi, Ltiek+2366 m3/h Lištr-1837 m3/h, vandeniniu šildytuvu, kasetiniais filtrais, gamykline valdymo automatika</t>
  </si>
  <si>
    <t xml:space="preserve">   3   Vėdinimo sistema R-3</t>
  </si>
  <si>
    <t>Oro kondicionavimas (įranga)</t>
  </si>
  <si>
    <t>Vėdinimo kontūras (įranga)</t>
  </si>
  <si>
    <t>,</t>
  </si>
  <si>
    <t>Skylių užtaisymas tinkuotose pertvarose arba sienose, užtaisant iš abiejų pusių, paklojus vamzdžius</t>
  </si>
  <si>
    <t>Oro kondicionavimo sistemos su atskiru aušintuvu ir 2 vid. agregat. derinimas,kai sistemos šaldymo galia iki 25 kW</t>
  </si>
  <si>
    <t>Oro kondicionavimo sistemų užpildymas šaldymo skysčiais, kai sistemos šaldymo galia  iki 5kW</t>
  </si>
  <si>
    <t>Vamzdynų iki 400 mm skersmens pneumatinis bandymas, kai vamzdžių skersmuo  iki 65 mm  k9=1.15</t>
  </si>
  <si>
    <t>Variniai vamzdžiai 1/4" su izoliacija</t>
  </si>
  <si>
    <t>Variniai vamzdžiai 3/8" su izoliacija</t>
  </si>
  <si>
    <t>Vandentiekio, šildymo vamzdynų iš varinių vamzdžių tiesimas, tvirtinant prie konstrukcijų  (vamzdžio išorinis skersmuo  iki 22 mm)</t>
  </si>
  <si>
    <t>Kondicionierių vidinių sieninių agregatų montavimas , kai agregato šaldymo galia iki 5kW</t>
  </si>
  <si>
    <t>Kondicionierių išorinių agregatų montavimas ant stogo, kai vidiniai agregatai prijungiami 2 jungtimis , išorinio agregato šaldymo galia iki 5kW</t>
  </si>
  <si>
    <t>Atraminių konstrukcijų vėdinimo ir oro kondicionavimo įrenginiams montavimas ant stogo , kai konstrukcijos masė daugiau 40 kg iki 60 kg</t>
  </si>
  <si>
    <t>Sistema OK7</t>
  </si>
  <si>
    <t>Sistema OK6</t>
  </si>
  <si>
    <t>Kondicionierių vidinių kasetinių agregatų montavimas , kai išorinio agregato šaldymo galia iki 5kW</t>
  </si>
  <si>
    <t>Kondicionierių išorinių agregatų montavimas ant stogo, kai vidiniai agregatai prijungiami 2 jungtimis, išorinio agregato šaldymo galia  daugiau 5 kW iki 10 kW</t>
  </si>
  <si>
    <t>Atraminių konstrukcijų vėdinimo ir oro kondicionavimo įrenginiams montavimas ant stogo, kai konstrukcijos masė  daugiau 40 kg iki 60 kg</t>
  </si>
  <si>
    <t>Oro kondicionavimo sistemų užpildymas šaldymo skysčiais, kai sistemos šaldymo galia  daugiau 7 kW iki 10 kW</t>
  </si>
  <si>
    <t>Variniai vamzdžiai 5/8" su izoliacija</t>
  </si>
  <si>
    <t>Kondicionierių vidinių kasetinių agregatų montavimas , kai išorinio agregato šaldymo galia daugiau 5 kW iki 10 kW</t>
  </si>
  <si>
    <t>Sistema OK4</t>
  </si>
  <si>
    <t>Sistema OK3</t>
  </si>
  <si>
    <t>Vidinis oro kondicionieriaus sieninis blokas Qšald-3,5kW</t>
  </si>
  <si>
    <t>Išorinis oro kondicionieriaus blokas Qšald-3,5kW</t>
  </si>
  <si>
    <t xml:space="preserve">   7   Sistema OK7</t>
  </si>
  <si>
    <t xml:space="preserve">   6   Sistema OK6</t>
  </si>
  <si>
    <t>Split tipo vidinis oro kondicionieriaus kasetinis blokas Qšald-7,1kW</t>
  </si>
  <si>
    <t>Split tipo išorinis oro kondicionieriaus blokas Qšald-7,1kW</t>
  </si>
  <si>
    <t xml:space="preserve">   4   Sistema OK4</t>
  </si>
  <si>
    <t>Multisplit tipo vidinis oro kondicionieriaus kasetinis blokas Qšald-3,2kW</t>
  </si>
  <si>
    <t>Multisplit tipo išorinis oro kondicionieriaus blokas Qšald-9,4kW</t>
  </si>
  <si>
    <t xml:space="preserve">   3   Sistema OK3</t>
  </si>
  <si>
    <t>Sistemos paleidimas balansavimas derinimas</t>
  </si>
  <si>
    <t>Termometrų su lizdu montavimas</t>
  </si>
  <si>
    <t>Manometrų su trieigiu čiaupu montavimas</t>
  </si>
  <si>
    <t>Balansiniai ventiliai DN 15</t>
  </si>
  <si>
    <t>Atbuliniai vožtuvai diam. 1/2"</t>
  </si>
  <si>
    <t>Vykdymo mechanizmo montavimas, kai jo masė iki 20 kg / el. pavaros</t>
  </si>
  <si>
    <t>Trieigių movinių ventilių arba vožtuvų montavimas ( nominalusis vidinis skersmuo iki 25 mm)</t>
  </si>
  <si>
    <t>Fasoninės dalys plieniniaims cinkuotiems  presuojamiems vamzdžiams</t>
  </si>
  <si>
    <t>Plieniniai cinkuoti presuojami vamzdžiai d22</t>
  </si>
  <si>
    <t>Plieniniai cinkuoti presuojami vamzdžiai d28</t>
  </si>
  <si>
    <t>.Vandentiekio, šildymo, dujotiekio vamzdynų iš plieninių vamzdžių tiesimas, tvirtinant prie konstrukcijų ( vamzdžio išorinis skersmuo daugiau 22 mm iki 40 mm)</t>
  </si>
  <si>
    <t>Cirkuliacinių siurblių su flanšinėmis jungtimis montavimas ( jungties skersmuo iki 50 mm)  k8=1.04</t>
  </si>
  <si>
    <t>Montavimas medžiagos</t>
  </si>
  <si>
    <t>Dvieigis reguliavimo vožtuvas DN20 Kvs-2,5 su el. pavara</t>
  </si>
  <si>
    <t>Cirkuliacinis siurblys Qn- 0,79 m3/h H-4,7 m.v.s.</t>
  </si>
  <si>
    <t>Cirkuliacinis siurblys Qn- 0,50m3/h H-4,7 m.v.s.</t>
  </si>
  <si>
    <t xml:space="preserve">   1   Montavimas medžiagos</t>
  </si>
  <si>
    <t>Priedas Nr3</t>
  </si>
  <si>
    <t>Priedas Nr4.1</t>
  </si>
  <si>
    <t>Priedas Nr5</t>
  </si>
  <si>
    <t>Priedas Nr6</t>
  </si>
  <si>
    <t>Priedas Nr6.1</t>
  </si>
  <si>
    <t>Priedas Nr7</t>
  </si>
  <si>
    <t>Priedas Nr 7.1</t>
  </si>
  <si>
    <t>Priedas Nr 8</t>
  </si>
  <si>
    <t>Priedas Nr 8.1</t>
  </si>
  <si>
    <t xml:space="preserve">                         žiniaraštyje    10</t>
  </si>
  <si>
    <t xml:space="preserve">                         Skyriuje     10</t>
  </si>
  <si>
    <t>Šviestuvų, kabinamų vamzdžiais, demontavimas</t>
  </si>
  <si>
    <t>Jungiklių, perjungiklių, rozečių demontavimas</t>
  </si>
  <si>
    <t>El.instaliacijos izol.vamzdeliuose demontavimas (ištraukiant laidus),kai laidų kiekis ir skersp. iki 2x6 arba 1x10 mm2</t>
  </si>
  <si>
    <t>Kabelių (tranzitinių) spintų demontavimas</t>
  </si>
  <si>
    <t>Demontavimo darbai</t>
  </si>
  <si>
    <t>10 vnt</t>
  </si>
  <si>
    <t>Iki 0,4 kV įtampos elektros instaliacijos pereinamosios varžos matavimas (taškas)</t>
  </si>
  <si>
    <t>grandinė</t>
  </si>
  <si>
    <t>Grandinės "fazė - nulis" tariamosios varžos matavimas</t>
  </si>
  <si>
    <t>Įžemiklio varžos matavimas srovės sklidimui (matavimas)</t>
  </si>
  <si>
    <t>Kabelio izoliacijos varžos matavimas</t>
  </si>
  <si>
    <t>Matavimo darbai</t>
  </si>
  <si>
    <t>Įžeminimo įrenginio kontrolinės dėžutės montavimas  k9=1.15</t>
  </si>
  <si>
    <t>Antgalis</t>
  </si>
  <si>
    <t>Sujungimo mova strypams</t>
  </si>
  <si>
    <t>Kryžminė jungtis strypas-juostas</t>
  </si>
  <si>
    <t>Įkalimo galvutė</t>
  </si>
  <si>
    <t>Įžeminimo strypas L-1,5m, d14,2 mm.</t>
  </si>
  <si>
    <t>Pastatų žaibosaugos įžemiklių, surenkamų iš atskirų grandžių, įgilinimas  (įgilinimo gylis  daugiau 5 m iki 10 m)</t>
  </si>
  <si>
    <t>Variniai įžeminimo laidai 1x25mm2</t>
  </si>
  <si>
    <t>Kabelių tiesimas įrengtomis konstrukcijomis arba loviais, tvirtinant visu ilgiu , kai 1 m kabelio masė iki 1 kg</t>
  </si>
  <si>
    <t>kg</t>
  </si>
  <si>
    <t>Cinkuota juosta įžeminimui 40x4 mm 1.26 kg/m</t>
  </si>
  <si>
    <t>Cinkuota juosta įžeminimui 25x4 mm 0.77 kg/m</t>
  </si>
  <si>
    <t>Žaibolaidžių montavimas , tvirtinant prie konstrukcijų ir dirbant nuo kopėčių</t>
  </si>
  <si>
    <t>Įžeminimas (virtuvė)</t>
  </si>
  <si>
    <t>Įžeminimas (el. skydinė)</t>
  </si>
  <si>
    <t>Būvio daviklis</t>
  </si>
  <si>
    <t>Optinių jutiklių laiptinėse montavimas , tvirtinant medsraigčiais</t>
  </si>
  <si>
    <t>Perjungiklis su rėmeliu termoplastiko 1 kl. 10A 230V IP20</t>
  </si>
  <si>
    <t>Perjungiklių montavimas, kai instaliacija paslėptoji</t>
  </si>
  <si>
    <t>Jungiklis su rėmeliu termoplastiko 1 kl. 10A 230V IP44</t>
  </si>
  <si>
    <t>Jungiklis su rėmeliu termoplastiko 1 kl. 10A 230V IP20</t>
  </si>
  <si>
    <t>Jungiklio montavimas, kai instaliacija paslėptoji</t>
  </si>
  <si>
    <t>Apšvietimo jungikliai</t>
  </si>
  <si>
    <t>LED profilis</t>
  </si>
  <si>
    <t>LED juosta (lanksti)</t>
  </si>
  <si>
    <t>LED juosta (paslėpta)</t>
  </si>
  <si>
    <t>LED juostų montavimas</t>
  </si>
  <si>
    <t>Pakabinamas LED šviestuvas 1x54W, IP20 (juodas)</t>
  </si>
  <si>
    <t>Sieninis LED šviestuvas 1x5W, IP20</t>
  </si>
  <si>
    <t>Pakabinamas LED šviestuvas 1x116W, IP20</t>
  </si>
  <si>
    <t>Pakabinamas LED šviestuvas 1x54W, IP20 (baltas)</t>
  </si>
  <si>
    <t>Lubinis LED šviestuvas 1x7W, IP20</t>
  </si>
  <si>
    <t>Sieninis LED šviestuvas 1x7W, IP20</t>
  </si>
  <si>
    <t>Sieninis LED šviestuvas 1x40W, IP20</t>
  </si>
  <si>
    <t>Pakabinamas LED šviestuvas 1x46W, IP20</t>
  </si>
  <si>
    <t>Interjerinių kompaktinių liuminescensinių lempų šviestuvų, tvirtinamų prie lubų, sienų montavimas</t>
  </si>
  <si>
    <t>Įleidžiamas LED šviestuvas 1x30W, IP20</t>
  </si>
  <si>
    <t>Įleidžiamas LED šviestuvas 1x11W, IP20</t>
  </si>
  <si>
    <t>Įleidžiamas LED šviestuvas 1x13W, IP20</t>
  </si>
  <si>
    <t>LED avarinis šviestuvas 2,0W</t>
  </si>
  <si>
    <t>Vidaus apšvietimo šviesos diodų lempų šviestuvų montavimas pakabinamų lubų angose ( be žeminančių transformatorių)</t>
  </si>
  <si>
    <t>LED evakuacinis šviestuvas 1,5W IP44 su 3h akumuliatorių baterija ir krypčių piktogramomis</t>
  </si>
  <si>
    <t>Signalinių žibintų su užrašu "įėjimas", "išėjimas" ir pan. montavimas</t>
  </si>
  <si>
    <t>Šviestuvai</t>
  </si>
  <si>
    <t>Kištukinis lizdas su dangteliu 400V, 3F, 32A, IP65</t>
  </si>
  <si>
    <t>Kištukinis lizdas iš termoplastiko su dangteliu 230V, 1F, 16A, IP65</t>
  </si>
  <si>
    <t>Kištukinis lizdas iš termoplastiko 230V, 1F, 16A, IP20</t>
  </si>
  <si>
    <t>Rozečių montavimas, kai instaliacija paslėptoji</t>
  </si>
  <si>
    <t>Kištukiniai lizdai</t>
  </si>
  <si>
    <t>Hermetinė pasta išoriniams darbams</t>
  </si>
  <si>
    <t>Priešgaisriniai dažai kabeliams</t>
  </si>
  <si>
    <t>PVC elektros instaliacijos vamzdžiai nepalaikantys degumo d25</t>
  </si>
  <si>
    <t>PVC elektros instaliacijos vamzdžiai nepalaikantys degumo d32</t>
  </si>
  <si>
    <t>Kabelių, laidų apsaugos gofruotų vamzdžių klojimas, tvirtinanat prie konstrukcijų, kai vamzdžių išorinis skersmuo  iki 32 mm</t>
  </si>
  <si>
    <t>PVC elektros instaliacijos vamzdžiai nepalaikantys degumo d50</t>
  </si>
  <si>
    <t>Kabelių, laidų apsaugos gofruotų vamzdžių klojimas, tvirtinanat prie konstrukcijų, kai vamzdžių išorinis skersmuo  daugiau 32 mm iki 63 mm</t>
  </si>
  <si>
    <t>PVC elektros instaliacijos vamzdžiai nepalaikantys degumo d110</t>
  </si>
  <si>
    <t>Kabelių, laidų apsaugos gofruotų vamzdžių klojimas, tvirtinanat prie konstrukcijų, kai vamzdžių išorinis skersmuo  daugiau 63 mm</t>
  </si>
  <si>
    <t>Kabelių kopėčios (kanalai) su laikikliais ir tvirinimo elementais b-200mm</t>
  </si>
  <si>
    <t>Kabelių kopėčios (kanalai) su laikikliais ir tvirinimo elementais b-300mm</t>
  </si>
  <si>
    <t>Metalinių kopėčių kabeliams montavimas, kai kopėčių plotis  iki 300 mm (kopėčių ilgis)</t>
  </si>
  <si>
    <t>Instalacinės medžiagos</t>
  </si>
  <si>
    <t>0,4/0,75kV galios variniai kabeliai nedegūs 3x1.5 mm2 E60</t>
  </si>
  <si>
    <t>0,4/0,75kV galios variniai kabeliai nepalaikantys degumo 3x1.5 mm2 klasė Cca s1, d1, a1</t>
  </si>
  <si>
    <t>0,4/0,75kV galios variniai kabeliai nepalaikantys degumo 3x2.5 mm2 klasė Cca s1, d1, a1</t>
  </si>
  <si>
    <t>0,4/0,75kV galios variniai kabeliai nepalaikantys degumo 3x4.0 mm2 klasė Cca s1, d1, a1</t>
  </si>
  <si>
    <t>0,4/0,75kV galios variniai kabeliai nepalaikantys degumo 5x2.5 mm2 klasė Cca s1, d1, a1</t>
  </si>
  <si>
    <t>0,4/0,75kV galios variniai kabeliai nepalaikantys degumo 5x4.0 mm2 klasė Cca s1, d1, a1</t>
  </si>
  <si>
    <t>0,4/0,75kV galios variniai kabeliai nepalaikantys degumo 5x6.0 mm2 klasė Cca s1, d1, a1</t>
  </si>
  <si>
    <t>.Kabelio tiesimas vamzdžiuose, blokuose, laidadėžėse, kai kabelio masė iki 1kg</t>
  </si>
  <si>
    <t>0,4/0,75kV galios variniai kabeliai nepalaikantys degumo 5x10.0 mm2 klasė Cca s1, d1, a1</t>
  </si>
  <si>
    <t>0,4/0,75kV galios variniai kabeliai nepalaikantys degumo 5x16.0 mm2 klasė Cca s1, d1, a1</t>
  </si>
  <si>
    <t>Pirmų laidų, kabelių įtraukimas į sumontuotus vamzdžius , kai laidų skerspjūvio plotas daugiau 6 mm2 iki 16 mm2</t>
  </si>
  <si>
    <t>0,4/0,75kV galios aliuminiai kabeliai nepalaikantys degumo 5x35.0 mm2 klasė Cca s1, d1, a1</t>
  </si>
  <si>
    <t>0,4/0,75kV galios aliuminiai kabeliai nepalaikantys degumo 5x50.0 mm2 klasė Cca s1, d1, a1</t>
  </si>
  <si>
    <t>Kabelio tiesimas vamzdžiuose, blokuose, laidadėžėse, kai kabelio masė iki 6kg</t>
  </si>
  <si>
    <t>0,6/1kV galios aliuminiai kabeliai nepalaikantys degumo 4x95 mm2 klasė Cca s1, d1, a1</t>
  </si>
  <si>
    <t>0,6/1kV galios aliuminiai kabeliai nepalaikantys degumo 4x150 mm2 klasė Cca s1, d1, a1</t>
  </si>
  <si>
    <t>Kabelio tiesimas vamzdžiuose, blokuose, laidadėžėse, kai kabelio masė iki 9kg</t>
  </si>
  <si>
    <t>Kabeliai</t>
  </si>
  <si>
    <t>Automatiniai jungikliai 100 A</t>
  </si>
  <si>
    <t>Galios automatinių jungiklių montavimas spintose (dėžese) , kai nominali srovė iki 100 A</t>
  </si>
  <si>
    <t>Įlaidinis apšvietimo skydas AAS-1.0 (2 modulių)</t>
  </si>
  <si>
    <t>Įlaidinis apšvietimo skydas AS-2.0 (4 modulių)</t>
  </si>
  <si>
    <t>Įlaidinis apšvietimo skydas AS-1.0 (9 modulių)</t>
  </si>
  <si>
    <t>Įlaidinis elektros jėgos skydas VPS-1.0 (4 modulių)</t>
  </si>
  <si>
    <t>Įlaidinis elektros jėgos skydas AJS-1.0 (10 modulių)</t>
  </si>
  <si>
    <t>Modulinių paskirstymo virštinkinių skydelių surinkimas ir montavimas, tvirtinant medsraigčiais, kai skydelyje (modulių 12 vnt)</t>
  </si>
  <si>
    <t>Įlaidinis elektros paskirstymo skydas JS-5.0 (18 modulių)</t>
  </si>
  <si>
    <t>Įlaidinis elektros paskirstymo skydas JS-4.0 (15 modulių)</t>
  </si>
  <si>
    <t>Įlaidinis elektros paskirstymo skydas JS-3.0 (16 modulių)</t>
  </si>
  <si>
    <t>Įlaidinis elektros paskirstymo skydas JS-2.0 (16 modulių)</t>
  </si>
  <si>
    <t>Įlaidinis elektros paskirstymo skydas JS-1.0 (20 modulių)</t>
  </si>
  <si>
    <t>Modulinių paskirstymo virštinkinių skydelių surinkimas ir montavimas, tvirtinant medsraigčiais, kai skydelyje (modulių 24 vnt)</t>
  </si>
  <si>
    <t>Elektros paskirstymo skydas ĮPS-2.0 (13 modulių)</t>
  </si>
  <si>
    <t>Įvadinių spintų (dėžių) montavimas</t>
  </si>
  <si>
    <t>Skydai</t>
  </si>
  <si>
    <t xml:space="preserve">                         žiniaraštyje    11</t>
  </si>
  <si>
    <t>Sistemos derininimas</t>
  </si>
  <si>
    <t>Visos reikalingos lincenzijos naujai sumontuotos įrangos pilnam funkcionalumui palaikyti</t>
  </si>
  <si>
    <t>Signalinio kabelio tarp sistemos elementų tiesimas plastikiniuose kanaluose</t>
  </si>
  <si>
    <t>Kompiuterinių tinklų parametrų matavimas (1 darbo vieta)</t>
  </si>
  <si>
    <t>Papildomos montavimo medžiagos, nenumatytos medžiagos</t>
  </si>
  <si>
    <t>Gofruotas elektros instaliacijos vamzdis</t>
  </si>
  <si>
    <t>Kabelių, laidų apsaugos gofruotų vamzdžių klojimas, tvirtinanat prie konstrukcijų , kai vamzdžių išorinis skersmuo iki 32 mm</t>
  </si>
  <si>
    <t>Instaliaciniai kanalai iš PVC 110x70mm</t>
  </si>
  <si>
    <t>Plastikinių elektros instaliacijos kanalų montavimas, tvirtinanat prie mūro sienos ( kanalų skerspjūvio plotas iki 25cm2)</t>
  </si>
  <si>
    <t>Šviesolaidinis kabelis behalogeninis 12sk.</t>
  </si>
  <si>
    <t>Kompiuterinis kabelis UTP 4x2x0.5mm2 6kat.</t>
  </si>
  <si>
    <t>WIFI maršrutizatoriaus montavimas</t>
  </si>
  <si>
    <t>Lygio matavimo - reguliavimo prietaisų montavimas</t>
  </si>
  <si>
    <t>Rėmeliai 1v.</t>
  </si>
  <si>
    <t>Kompiuterio lizdai KLRJ45 (vienviečiai)</t>
  </si>
  <si>
    <t>Kompiuterinio kištukinio lizdo montavimas</t>
  </si>
  <si>
    <t>Komutacinis optinis kabelis SC-SC, SC-LC, L-1/2m</t>
  </si>
  <si>
    <t>Komutacinis kabelis RJ45/RJ45,6kat.,L-1/2m</t>
  </si>
  <si>
    <t>10 vnt.</t>
  </si>
  <si>
    <t>Krosiravimas krose arba spintoje</t>
  </si>
  <si>
    <t>Kompiuterinių komutatorių montavimas, tvirtinant komutacinėse spintose</t>
  </si>
  <si>
    <t>Optinis komutacinis blokas (ODF) 12xSC</t>
  </si>
  <si>
    <t>Kabelių sutvarkymo panelė</t>
  </si>
  <si>
    <t>Komutacinis blokas Cat 6 24xRJ45, 1U</t>
  </si>
  <si>
    <t>Elektros maitinimo panelė 8x230V</t>
  </si>
  <si>
    <t>Lentyna į 19" spintą</t>
  </si>
  <si>
    <t>Ventiliatorių blokas su termostatu</t>
  </si>
  <si>
    <t>Kompiuterinių komutacinių 12 lizdų panelių montavimas komutacinėse spintose</t>
  </si>
  <si>
    <t>Komutacinė spinta 42U 19" 800x800</t>
  </si>
  <si>
    <t>Komutacinių spintų montavimas, tvirtinant prie sienų</t>
  </si>
  <si>
    <t>Kompiuteriniai tinklai</t>
  </si>
  <si>
    <t>Bevielio tinklo prieigos taškas</t>
  </si>
  <si>
    <t>Tinklo komutatorius 8xPoE+2xSFP</t>
  </si>
  <si>
    <t xml:space="preserve">   1   Kompiuteriniai tinklai</t>
  </si>
  <si>
    <t>Priedas Nr 10.1</t>
  </si>
  <si>
    <t>Priedas Nr10</t>
  </si>
  <si>
    <t xml:space="preserve">                         žiniaraštyje    12</t>
  </si>
  <si>
    <t>Videokameros sąveikos sistemoje derinimas (kanalas)</t>
  </si>
  <si>
    <t>Kompiuterinis kabelis behalogeninis FTP 4x2x0.5mm2 5kat.</t>
  </si>
  <si>
    <t>Rezervinio maitinimo šaltinio montavimas</t>
  </si>
  <si>
    <t>Vidinės videokameros montavimas, tvirtinant prie lubų</t>
  </si>
  <si>
    <t>Vaizdo stebėjimo sistema</t>
  </si>
  <si>
    <t>Sistemų derininimas</t>
  </si>
  <si>
    <t>1,00kV kabelis varinėmis gyslomis PVC izoliacija nepalaikanti degimo 2x1.0mm2 Bca Dca Cca s1,d1,a1</t>
  </si>
  <si>
    <t>Pirmų laidų, kabelių įtraukimas į sumontuotus vamzdžius, kai laidų skerspjūvio plotas  iki 6 mm2</t>
  </si>
  <si>
    <t>Apsauginės signalizacijos kabelis 4x0.22mm2</t>
  </si>
  <si>
    <t>Durų atblokavimo kortelė</t>
  </si>
  <si>
    <t>Praėjimo kortelių priregistravimas kontroleryje</t>
  </si>
  <si>
    <t>Nuotolinių praėjimo skaitytuvų montavimas</t>
  </si>
  <si>
    <t>Durų atblokavimo mygtukas</t>
  </si>
  <si>
    <t>Durų atidarymo mygtukų montavimas</t>
  </si>
  <si>
    <t>Magnetiniai kontaktai</t>
  </si>
  <si>
    <t>Magnetinio kontakto montavimas, tvirtinant medsraigčiais</t>
  </si>
  <si>
    <t>Įleidžiamų el. mechaninių sklendžių montavimas durų sąvarose, kai lizdai paruošti</t>
  </si>
  <si>
    <t>Maitinimo šaltinis įeigos kontrolei 12V, 4A</t>
  </si>
  <si>
    <t>Akumuliatoriai 12V/18Ah</t>
  </si>
  <si>
    <t>Dviejų durų išplėtimo modulis</t>
  </si>
  <si>
    <t>Priešgaisrinės ir apsauginės signalizacijos centralės 8 zonų išplėtimo modulio montavimas /durų išplėtimo modulio</t>
  </si>
  <si>
    <t>Praėjimo kontrolerių (centralės) montavimas ir komutavimas</t>
  </si>
  <si>
    <t>Įeigos kontrolė</t>
  </si>
  <si>
    <t>Apsauginių sistemų derininimas</t>
  </si>
  <si>
    <t>Apsauginės signalizacijos kabelis 6x0.22mm2</t>
  </si>
  <si>
    <t>.Signalinio kabelio tarp sistemos elementų tiesimas plastikiniuose kanaluose</t>
  </si>
  <si>
    <t>Aliarmo sirenos, blykstės montavimas išorėje /esama/</t>
  </si>
  <si>
    <t>Vidinė sirena su blykste</t>
  </si>
  <si>
    <t>Aliarmo sirenos, blykstės arba skambučio montavimas patalpos viduje</t>
  </si>
  <si>
    <t>Magnetiniai kontaktai vartams</t>
  </si>
  <si>
    <t>Akustinis stiklo dūžio detektorius</t>
  </si>
  <si>
    <t>PIR judesio jutiklis</t>
  </si>
  <si>
    <t>Priešgaisrinės ir apsauginės signalizacijos jutiklio montavimas, tvirtinant medsraigčiais /judesio, dūžio jutiklio montavimas</t>
  </si>
  <si>
    <t>Valdymo pultelis</t>
  </si>
  <si>
    <t>Priešgaisrinės ir apsauginės signalizacijos centralės išorinio valdymo pultelio montavimas</t>
  </si>
  <si>
    <t>8 zonų išplėtimo plokštė</t>
  </si>
  <si>
    <t>Išplėtimo modulis 8 (32) zonų</t>
  </si>
  <si>
    <t>Priešgaisrinės ir apsauginės signalizacijos centralės 8 zonų išplėtimo modulio montavimas</t>
  </si>
  <si>
    <t>Dėžė išplėtimo moduliui su maitinimo šaltiniu</t>
  </si>
  <si>
    <t>Priešgaisrinės-apsauginės signalizacijos paskirstymo dėžutė</t>
  </si>
  <si>
    <t>Nepertraukiamas maitinimo šaltinis UPS 1350W 1500VA</t>
  </si>
  <si>
    <t>Tinklo komutatorius PoE 24xRJ-45</t>
  </si>
  <si>
    <t>Vaizdo stebėjimo kamera (Fisheye)</t>
  </si>
  <si>
    <t xml:space="preserve">   3   Vaizdo stebėjimo sistema</t>
  </si>
  <si>
    <t>Kortelių skaitytuvas su klavetūra</t>
  </si>
  <si>
    <t>Kortelių skaitytuvas be klavetūros</t>
  </si>
  <si>
    <t>Durų elektromagnetinė sklendė</t>
  </si>
  <si>
    <t>Dviejų durų kontroleris su dėže ir matinimo šaltiniu</t>
  </si>
  <si>
    <t xml:space="preserve">   2   Įeigos kontrolė</t>
  </si>
  <si>
    <t>Garso ir šviesos signalas</t>
  </si>
  <si>
    <t>Atstatymo mygtukas su rėmeliu</t>
  </si>
  <si>
    <t>Mygtukas su virvute</t>
  </si>
  <si>
    <t>Kontrolinis mygtukas 1 pol.</t>
  </si>
  <si>
    <t>Pavojaus mygtuko (laidinio) montavimas</t>
  </si>
  <si>
    <t>Valdiklis</t>
  </si>
  <si>
    <t>Iki 10 signalų iškvietimo pultas arba skydas, tablo</t>
  </si>
  <si>
    <t>Neįgaliųjų iškvietimo sistema</t>
  </si>
  <si>
    <t>Mikroprocesorinės priešgaisrinės adresinės sistemos derininimas, kai sistemoje iki 126 jutiklių</t>
  </si>
  <si>
    <t>Gaisrinis behalogeninis kabelis 2x1.00mm2 raudonas</t>
  </si>
  <si>
    <t>Signalinio kabelio tarp sistemos elementų tiesimas mūro siena, tvirtinant apkabėlėmis</t>
  </si>
  <si>
    <t>Akumuliatorius neaptarnaujamas hermetiškas 12V, 17.0 Ah</t>
  </si>
  <si>
    <t>Aliarmo sirenos, blykstės montavimas išorėje</t>
  </si>
  <si>
    <t>Adresinės gaisrinės signalizacijos vidinė sirena</t>
  </si>
  <si>
    <t>Adresinis gaisrinės centralės valdymo modulis</t>
  </si>
  <si>
    <t>Priešgaisrinės-apsauginės signalizacijos pagalbinis kontrolinis tarpinis arba galinis prietaisas</t>
  </si>
  <si>
    <t>Adresinis rankinis pavojaus mygtukas</t>
  </si>
  <si>
    <t>Detektoriaus suveikimo indikatorius</t>
  </si>
  <si>
    <t>Priešgaisrinės ir apsauginės signalizacijos jutiklio montavimas, tvirtinant medsraigčiais</t>
  </si>
  <si>
    <t>Adresinis šilumos gaisro signalizatorius su montavimo baze</t>
  </si>
  <si>
    <t>Adresinis dūmų detektorius su izoliatoriumi ir su montavimo baze</t>
  </si>
  <si>
    <t>.Adresinis dūmų detektorius su montavimo baze</t>
  </si>
  <si>
    <t>Centralės išplėtimo modulis 2-iejų kilpų</t>
  </si>
  <si>
    <t>10.1</t>
  </si>
  <si>
    <t>11.1</t>
  </si>
  <si>
    <t>Elektroniniai ryšiai, telekomunikacijos (įranga)</t>
  </si>
  <si>
    <t>Apsauginė signalizacija (įranga)</t>
  </si>
  <si>
    <t>Priedas Nr12</t>
  </si>
  <si>
    <t>Priedas Nr11.1</t>
  </si>
  <si>
    <t>Priedas Nr11</t>
  </si>
  <si>
    <t>Priedas Nr9</t>
  </si>
  <si>
    <t xml:space="preserve">Kaina  EUR, be PVM       </t>
  </si>
  <si>
    <t>be PVM</t>
  </si>
  <si>
    <t>Be PVM</t>
  </si>
  <si>
    <t>Žiniaraštyje   7.1</t>
  </si>
  <si>
    <t>Žiniaraštis             4.1 Vandentiekis nuotekos</t>
  </si>
  <si>
    <t>Žiniaraštyje  4.1</t>
  </si>
  <si>
    <t xml:space="preserve">                         Žiniaraštyje      3</t>
  </si>
  <si>
    <t xml:space="preserve">                         žiniaraštyje     4</t>
  </si>
  <si>
    <t xml:space="preserve">                         Žiniaraštyje     5</t>
  </si>
  <si>
    <t xml:space="preserve">                         žiniaraštyje    6</t>
  </si>
  <si>
    <t>Žiniaraštyje   6.1</t>
  </si>
  <si>
    <t xml:space="preserve">                         žiniaraštyje    8</t>
  </si>
  <si>
    <t>Žiniaraštyje   8.1</t>
  </si>
  <si>
    <t xml:space="preserve">                         žiniaraštyje    9</t>
  </si>
  <si>
    <t>Žiniaraštis           9 Elektrotechnika</t>
  </si>
  <si>
    <t>žiniaraštyje  10.1</t>
  </si>
  <si>
    <t>Žiniaraštyje 11.1</t>
  </si>
  <si>
    <t>Iš viso be PVM:</t>
  </si>
  <si>
    <t>Durų blokų montavimas mūrinėse sienose ( Lauko durų blokų plotas iki 5 m2)</t>
  </si>
  <si>
    <t>2</t>
  </si>
  <si>
    <t>3</t>
  </si>
  <si>
    <t>Žiniaraštis             1 Statinio architektūra patalpos 01 ir 03 (NEPILNA PROJEKTO APIMTIS)</t>
  </si>
  <si>
    <t>Žiniaraštis             2 Statinio architektūra patalpos nuo 16 iki 32 (PILNA PROJEKTO APIMTIS)</t>
  </si>
  <si>
    <t>Žiniaraštis         4 Vandentiekis nuotekos (PILNA PROJEKTO APIMTIS)</t>
  </si>
  <si>
    <t>Žiniaraštis             5 Šildymas (PILNA PROJEKTO APIMTIS)</t>
  </si>
  <si>
    <t>Žiniaraštis             6 Vėdinimas (NEPILNA PROJEKTO APIMTIS)</t>
  </si>
  <si>
    <t>Žiniaraštis             6.1 Vėdinimas (NEPILNA PROJEKTO APIMTIS)</t>
  </si>
  <si>
    <t>Žiniaraštis             7 Oro kondicionavimas (NEPILNA PROJEKTO APIMTIS)</t>
  </si>
  <si>
    <t>Žiniaraštis            7.1 Oro kondicionavimas (NEPILNA PROJEKTO APIMTIS)</t>
  </si>
  <si>
    <t>Žiniaraštis             8 Vėdinimo kontūras (PILNA PROJEKTO APIMTIS)</t>
  </si>
  <si>
    <t>Žiniaraštis             8,1 Vėdinimo kontūras (PILNA PROJEKTO APIMTIS)</t>
  </si>
  <si>
    <t>Žiniaraštis            10 Elektroniniai ryšiai, telekomunikacijos (PILNA PROJEKTO APIMTIS)</t>
  </si>
  <si>
    <t>Žiniaraštis            10.1 Elektroniniai ryšiai, telekomunikacijos (PILNA PROJEKTO APIMTIS)</t>
  </si>
  <si>
    <t>Žiniaraštis            11 Apsauginė signalizacija (PILNA PROJEKTO APIMTIS)</t>
  </si>
  <si>
    <t>Žiniaraštis            11.1 Apsauginė signalizacija (PILNA PROJEKTO APIMTIS)</t>
  </si>
  <si>
    <t>Žiniaraštis            12 Gaisrinė signalizacija (PILNA PROJEKTO APIMTIS)</t>
  </si>
  <si>
    <t>4</t>
  </si>
  <si>
    <t>Stiklo sienų su durimis montavimas</t>
  </si>
  <si>
    <t>Žiniaraštis             3 Technologija virtuvės įranga (NEPILNA PROJEKTO APIMTIS- )</t>
  </si>
  <si>
    <t>Elekttr</t>
  </si>
  <si>
    <t>Betoninių grindų atstatymas  k9=1.15 (10 cm betono danga; 20 scm skaldos pasluosnis; 70 cm smėlio sluoksnis)</t>
  </si>
  <si>
    <t>Taisytas kiekis</t>
  </si>
  <si>
    <t>Paaiškinimas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</si>
</sst>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?????0.0??;\-????0.0??;?"/>
    <numFmt numFmtId="165" formatCode="???????0.0?;\-??????0.0?;?"/>
    <numFmt numFmtId="166" formatCode="?????0.0?;\-????0.0?;?"/>
    <numFmt numFmtId="167" formatCode="??????0.0?????;\-?????0.0?????;?"/>
    <numFmt numFmtId="168" formatCode="????????0.0?;\-???????0.0?;?"/>
    <numFmt numFmtId="169" formatCode="??0.0?????;\-?0.0?????;?"/>
    <numFmt numFmtId="170" formatCode="??????0.0?;\-?????0.0?;?"/>
    <numFmt numFmtId="171" formatCode="????????0.0???;\-???????0.0???;?"/>
    <numFmt numFmtId="172" formatCode="?????????0.0?;\-????????0.0?;?"/>
    <numFmt numFmtId="173" formatCode="??????0.0??;\-?????0.0??;?"/>
    <numFmt numFmtId="174" formatCode="???0?;\-??0;?"/>
    <numFmt numFmtId="175" formatCode="???0;\-??0;?"/>
  </numFmts>
  <fonts count="39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Arial Baltic"/>
      <charset val="186"/>
    </font>
    <font>
      <b/>
      <sz val="8"/>
      <color theme="1"/>
      <name val="MonospaceLT"/>
    </font>
    <font>
      <sz val="10"/>
      <name val="Arial"/>
      <charset val="186"/>
    </font>
    <font>
      <sz val="8"/>
      <name val="Courier New Baltic"/>
      <family val="3"/>
      <charset val="186"/>
    </font>
    <font>
      <sz val="8"/>
      <name val="Arial"/>
      <family val="2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b/>
      <sz val="8"/>
      <name val="Arial"/>
      <family val="2"/>
    </font>
    <font>
      <b/>
      <sz val="9"/>
      <name val="Arial Baltic"/>
      <charset val="186"/>
    </font>
    <font>
      <b/>
      <sz val="11"/>
      <color indexed="8"/>
      <name val="Arial"/>
      <family val="2"/>
    </font>
    <font>
      <sz val="10"/>
      <name val="Arial"/>
      <family val="2"/>
      <charset val="186"/>
    </font>
    <font>
      <b/>
      <sz val="12"/>
      <name val="Arial Baltic"/>
      <charset val="186"/>
    </font>
    <font>
      <b/>
      <sz val="10"/>
      <name val="Arial"/>
      <family val="2"/>
    </font>
    <font>
      <sz val="10"/>
      <color rgb="FFFF0000"/>
      <name val="Arial"/>
      <family val="2"/>
      <charset val="186"/>
    </font>
    <font>
      <sz val="8"/>
      <color rgb="FFFF0000"/>
      <name val="Courier New Baltic"/>
      <family val="3"/>
      <charset val="186"/>
    </font>
    <font>
      <b/>
      <sz val="10"/>
      <color rgb="FFFF0000"/>
      <name val="Arial"/>
      <family val="2"/>
      <charset val="186"/>
    </font>
    <font>
      <b/>
      <sz val="8"/>
      <name val="MonospaceLT"/>
    </font>
    <font>
      <b/>
      <sz val="11"/>
      <name val="Arial Baltic"/>
      <charset val="186"/>
    </font>
    <font>
      <b/>
      <sz val="8"/>
      <name val="MonospaceLT"/>
      <charset val="186"/>
    </font>
    <font>
      <sz val="8"/>
      <name val="MonospaceLT"/>
      <charset val="186"/>
    </font>
    <font>
      <b/>
      <sz val="8"/>
      <name val="Courier New Baltic"/>
      <charset val="186"/>
    </font>
    <font>
      <sz val="8"/>
      <name val="Arial"/>
      <family val="2"/>
      <charset val="186"/>
    </font>
    <font>
      <sz val="9"/>
      <color rgb="FFFF0000"/>
      <name val="Arial Baltic"/>
      <charset val="186"/>
    </font>
    <font>
      <sz val="8"/>
      <color rgb="FFFF0000"/>
      <name val="MonospaceLT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5" fillId="0" borderId="0"/>
  </cellStyleXfs>
  <cellXfs count="194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12" fillId="0" borderId="0" xfId="1"/>
    <xf numFmtId="165" fontId="13" fillId="0" borderId="0" xfId="1" applyNumberFormat="1" applyFont="1" applyAlignment="1">
      <alignment horizontal="right" vertical="top"/>
    </xf>
    <xf numFmtId="166" fontId="13" fillId="0" borderId="0" xfId="1" applyNumberFormat="1" applyFont="1" applyAlignment="1">
      <alignment horizontal="right" vertical="top"/>
    </xf>
    <xf numFmtId="167" fontId="13" fillId="0" borderId="0" xfId="1" applyNumberFormat="1" applyFont="1" applyAlignment="1">
      <alignment horizontal="right" vertical="top"/>
    </xf>
    <xf numFmtId="49" fontId="14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right" vertical="top" wrapText="1"/>
    </xf>
    <xf numFmtId="49" fontId="14" fillId="0" borderId="0" xfId="1" applyNumberFormat="1" applyFont="1" applyAlignment="1">
      <alignment horizontal="right" vertical="top"/>
    </xf>
    <xf numFmtId="166" fontId="15" fillId="0" borderId="0" xfId="1" applyNumberFormat="1" applyFont="1" applyAlignment="1">
      <alignment horizontal="right" vertical="top"/>
    </xf>
    <xf numFmtId="0" fontId="12" fillId="0" borderId="0" xfId="1" applyAlignment="1">
      <alignment vertical="top"/>
    </xf>
    <xf numFmtId="169" fontId="15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left" vertical="top" wrapText="1"/>
    </xf>
    <xf numFmtId="49" fontId="18" fillId="0" borderId="0" xfId="1" applyNumberFormat="1" applyFont="1" applyAlignment="1">
      <alignment horizontal="right" vertical="top"/>
    </xf>
    <xf numFmtId="0" fontId="12" fillId="0" borderId="0" xfId="1" applyAlignment="1">
      <alignment horizontal="left" vertical="top" wrapText="1"/>
    </xf>
    <xf numFmtId="49" fontId="20" fillId="0" borderId="0" xfId="1" applyNumberFormat="1" applyFont="1" applyAlignment="1">
      <alignment horizontal="right" vertical="top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center" vertical="top"/>
    </xf>
    <xf numFmtId="0" fontId="14" fillId="0" borderId="4" xfId="1" applyFont="1" applyBorder="1" applyAlignment="1">
      <alignment horizontal="center" vertical="center"/>
    </xf>
    <xf numFmtId="170" fontId="14" fillId="0" borderId="4" xfId="1" applyNumberFormat="1" applyFont="1" applyBorder="1" applyAlignment="1">
      <alignment horizontal="center" vertical="top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5" xfId="1" applyFont="1" applyBorder="1" applyAlignment="1">
      <alignment horizontal="center"/>
    </xf>
    <xf numFmtId="0" fontId="22" fillId="0" borderId="0" xfId="1" applyFont="1"/>
    <xf numFmtId="0" fontId="17" fillId="0" borderId="0" xfId="1" applyFont="1" applyAlignment="1">
      <alignment horizontal="left"/>
    </xf>
    <xf numFmtId="14" fontId="18" fillId="0" borderId="7" xfId="1" applyNumberFormat="1" applyFont="1" applyBorder="1" applyAlignment="1">
      <alignment horizontal="left"/>
    </xf>
    <xf numFmtId="14" fontId="14" fillId="0" borderId="7" xfId="1" applyNumberFormat="1" applyFont="1" applyBorder="1" applyAlignment="1">
      <alignment horizontal="center" vertical="top"/>
    </xf>
    <xf numFmtId="0" fontId="24" fillId="0" borderId="0" xfId="1" applyFont="1" applyAlignment="1">
      <alignment horizontal="left"/>
    </xf>
    <xf numFmtId="0" fontId="25" fillId="0" borderId="0" xfId="2"/>
    <xf numFmtId="165" fontId="13" fillId="0" borderId="0" xfId="2" applyNumberFormat="1" applyFont="1" applyAlignment="1">
      <alignment horizontal="right" vertical="top"/>
    </xf>
    <xf numFmtId="166" fontId="13" fillId="0" borderId="0" xfId="2" applyNumberFormat="1" applyFont="1" applyAlignment="1">
      <alignment horizontal="right" vertical="top"/>
    </xf>
    <xf numFmtId="167" fontId="13" fillId="0" borderId="0" xfId="2" applyNumberFormat="1" applyFont="1" applyAlignment="1">
      <alignment horizontal="right" vertical="top"/>
    </xf>
    <xf numFmtId="49" fontId="14" fillId="0" borderId="0" xfId="2" applyNumberFormat="1" applyFont="1" applyAlignment="1">
      <alignment horizontal="left" vertical="top" wrapText="1"/>
    </xf>
    <xf numFmtId="49" fontId="14" fillId="0" borderId="0" xfId="2" applyNumberFormat="1" applyFont="1" applyAlignment="1">
      <alignment horizontal="right" vertical="top" wrapText="1"/>
    </xf>
    <xf numFmtId="49" fontId="14" fillId="0" borderId="0" xfId="2" applyNumberFormat="1" applyFont="1" applyAlignment="1">
      <alignment horizontal="right" vertical="top"/>
    </xf>
    <xf numFmtId="166" fontId="15" fillId="0" borderId="0" xfId="2" applyNumberFormat="1" applyFont="1" applyAlignment="1">
      <alignment horizontal="right" vertical="top"/>
    </xf>
    <xf numFmtId="0" fontId="25" fillId="0" borderId="0" xfId="2" applyAlignment="1">
      <alignment vertical="top"/>
    </xf>
    <xf numFmtId="169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left" vertical="top" wrapText="1"/>
    </xf>
    <xf numFmtId="49" fontId="19" fillId="0" borderId="0" xfId="2" applyNumberFormat="1" applyFont="1" applyAlignment="1">
      <alignment horizontal="left" vertical="top" wrapText="1"/>
    </xf>
    <xf numFmtId="49" fontId="18" fillId="0" borderId="0" xfId="2" applyNumberFormat="1" applyFont="1" applyAlignment="1">
      <alignment horizontal="right" vertical="top"/>
    </xf>
    <xf numFmtId="0" fontId="25" fillId="0" borderId="0" xfId="2" applyAlignment="1">
      <alignment horizontal="left" vertical="top" wrapText="1"/>
    </xf>
    <xf numFmtId="49" fontId="20" fillId="0" borderId="0" xfId="2" applyNumberFormat="1" applyFont="1" applyAlignment="1">
      <alignment horizontal="righ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top"/>
    </xf>
    <xf numFmtId="0" fontId="14" fillId="0" borderId="4" xfId="2" applyFont="1" applyBorder="1" applyAlignment="1">
      <alignment horizontal="center" vertical="center"/>
    </xf>
    <xf numFmtId="170" fontId="14" fillId="0" borderId="4" xfId="2" applyNumberFormat="1" applyFont="1" applyBorder="1" applyAlignment="1">
      <alignment horizontal="center" vertical="top"/>
    </xf>
    <xf numFmtId="0" fontId="14" fillId="0" borderId="4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5" xfId="2" applyFont="1" applyBorder="1" applyAlignment="1">
      <alignment horizontal="center"/>
    </xf>
    <xf numFmtId="0" fontId="22" fillId="0" borderId="0" xfId="2" applyFont="1"/>
    <xf numFmtId="0" fontId="17" fillId="0" borderId="0" xfId="2" applyFont="1" applyAlignment="1">
      <alignment horizontal="left"/>
    </xf>
    <xf numFmtId="14" fontId="18" fillId="0" borderId="7" xfId="2" applyNumberFormat="1" applyFont="1" applyBorder="1" applyAlignment="1">
      <alignment horizontal="left"/>
    </xf>
    <xf numFmtId="14" fontId="14" fillId="0" borderId="7" xfId="2" applyNumberFormat="1" applyFont="1" applyBorder="1" applyAlignment="1">
      <alignment horizontal="center" vertical="top"/>
    </xf>
    <xf numFmtId="0" fontId="24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1" applyFont="1"/>
    <xf numFmtId="0" fontId="28" fillId="0" borderId="0" xfId="1" applyFont="1" applyAlignment="1">
      <alignment vertical="top"/>
    </xf>
    <xf numFmtId="165" fontId="29" fillId="0" borderId="0" xfId="1" applyNumberFormat="1" applyFont="1" applyAlignment="1">
      <alignment horizontal="right" vertical="top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vertical="top"/>
    </xf>
    <xf numFmtId="0" fontId="18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49" fontId="18" fillId="0" borderId="0" xfId="1" applyNumberFormat="1" applyFont="1" applyAlignment="1">
      <alignment horizontal="right" vertical="top" wrapText="1"/>
    </xf>
    <xf numFmtId="164" fontId="15" fillId="0" borderId="0" xfId="1" applyNumberFormat="1" applyFont="1" applyAlignment="1">
      <alignment horizontal="right" vertical="top"/>
    </xf>
    <xf numFmtId="170" fontId="14" fillId="0" borderId="8" xfId="1" applyNumberFormat="1" applyFont="1" applyBorder="1" applyAlignment="1">
      <alignment horizontal="center" vertical="top"/>
    </xf>
    <xf numFmtId="14" fontId="17" fillId="0" borderId="7" xfId="1" applyNumberFormat="1" applyFont="1" applyBorder="1" applyAlignment="1">
      <alignment horizontal="left"/>
    </xf>
    <xf numFmtId="0" fontId="27" fillId="0" borderId="0" xfId="1" applyFont="1" applyAlignment="1">
      <alignment horizontal="center"/>
    </xf>
    <xf numFmtId="172" fontId="31" fillId="0" borderId="0" xfId="1" applyNumberFormat="1" applyFont="1" applyAlignment="1">
      <alignment horizontal="right" vertical="top"/>
    </xf>
    <xf numFmtId="170" fontId="31" fillId="0" borderId="0" xfId="1" applyNumberFormat="1" applyFont="1" applyAlignment="1">
      <alignment horizontal="right" vertical="top"/>
    </xf>
    <xf numFmtId="173" fontId="31" fillId="0" borderId="0" xfId="1" applyNumberFormat="1" applyFont="1" applyAlignment="1">
      <alignment horizontal="right" vertical="top"/>
    </xf>
    <xf numFmtId="49" fontId="17" fillId="0" borderId="0" xfId="1" applyNumberFormat="1" applyFont="1" applyAlignment="1">
      <alignment horizontal="left" vertical="top" wrapText="1"/>
    </xf>
    <xf numFmtId="49" fontId="17" fillId="0" borderId="0" xfId="1" applyNumberFormat="1" applyFont="1" applyAlignment="1">
      <alignment horizontal="right" vertical="top"/>
    </xf>
    <xf numFmtId="174" fontId="14" fillId="0" borderId="0" xfId="1" applyNumberFormat="1" applyFont="1" applyAlignment="1">
      <alignment horizontal="right" vertical="top"/>
    </xf>
    <xf numFmtId="173" fontId="15" fillId="0" borderId="0" xfId="1" applyNumberFormat="1" applyFont="1" applyAlignment="1">
      <alignment horizontal="right" vertical="top"/>
    </xf>
    <xf numFmtId="175" fontId="18" fillId="0" borderId="0" xfId="1" applyNumberFormat="1" applyFont="1" applyAlignment="1">
      <alignment horizontal="right" vertical="top"/>
    </xf>
    <xf numFmtId="174" fontId="17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5" fillId="0" borderId="0" xfId="1" applyFont="1"/>
    <xf numFmtId="164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right" vertical="top" wrapText="1"/>
    </xf>
    <xf numFmtId="170" fontId="14" fillId="0" borderId="8" xfId="2" applyNumberFormat="1" applyFont="1" applyBorder="1" applyAlignment="1">
      <alignment horizontal="center" vertical="top"/>
    </xf>
    <xf numFmtId="14" fontId="17" fillId="0" borderId="7" xfId="2" applyNumberFormat="1" applyFont="1" applyBorder="1" applyAlignment="1">
      <alignment horizontal="left"/>
    </xf>
    <xf numFmtId="170" fontId="31" fillId="0" borderId="0" xfId="2" applyNumberFormat="1" applyFont="1" applyAlignment="1">
      <alignment horizontal="right" vertical="top"/>
    </xf>
    <xf numFmtId="173" fontId="31" fillId="0" borderId="0" xfId="2" applyNumberFormat="1" applyFont="1" applyAlignment="1">
      <alignment horizontal="right" vertical="top"/>
    </xf>
    <xf numFmtId="49" fontId="17" fillId="0" borderId="0" xfId="2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right" vertical="top"/>
    </xf>
    <xf numFmtId="174" fontId="14" fillId="0" borderId="0" xfId="2" applyNumberFormat="1" applyFont="1" applyAlignment="1">
      <alignment horizontal="right" vertical="top"/>
    </xf>
    <xf numFmtId="173" fontId="15" fillId="0" borderId="0" xfId="2" applyNumberFormat="1" applyFont="1" applyAlignment="1">
      <alignment horizontal="right" vertical="top"/>
    </xf>
    <xf numFmtId="175" fontId="18" fillId="0" borderId="0" xfId="2" applyNumberFormat="1" applyFont="1" applyAlignment="1">
      <alignment horizontal="right" vertical="top"/>
    </xf>
    <xf numFmtId="174" fontId="17" fillId="0" borderId="0" xfId="2" applyNumberFormat="1" applyFont="1" applyAlignment="1">
      <alignment horizontal="left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7" fillId="0" borderId="8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right" vertical="top"/>
    </xf>
    <xf numFmtId="0" fontId="0" fillId="0" borderId="8" xfId="0" applyBorder="1"/>
    <xf numFmtId="164" fontId="11" fillId="0" borderId="8" xfId="0" applyNumberFormat="1" applyFont="1" applyBorder="1" applyAlignment="1">
      <alignment horizontal="right" vertical="top"/>
    </xf>
    <xf numFmtId="171" fontId="15" fillId="0" borderId="8" xfId="1" applyNumberFormat="1" applyFont="1" applyBorder="1" applyAlignment="1">
      <alignment horizontal="right" vertical="top"/>
    </xf>
    <xf numFmtId="168" fontId="33" fillId="0" borderId="8" xfId="1" applyNumberFormat="1" applyFont="1" applyBorder="1" applyAlignment="1">
      <alignment horizontal="right" vertical="top"/>
    </xf>
    <xf numFmtId="168" fontId="15" fillId="0" borderId="8" xfId="1" applyNumberFormat="1" applyFont="1" applyBorder="1" applyAlignment="1">
      <alignment horizontal="right" vertical="top"/>
    </xf>
    <xf numFmtId="166" fontId="33" fillId="0" borderId="0" xfId="1" applyNumberFormat="1" applyFont="1" applyAlignment="1">
      <alignment horizontal="right" vertical="top"/>
    </xf>
    <xf numFmtId="168" fontId="33" fillId="0" borderId="8" xfId="2" applyNumberFormat="1" applyFont="1" applyBorder="1" applyAlignment="1">
      <alignment horizontal="right" vertical="top"/>
    </xf>
    <xf numFmtId="166" fontId="33" fillId="0" borderId="0" xfId="2" applyNumberFormat="1" applyFont="1" applyAlignment="1">
      <alignment horizontal="right" vertical="top"/>
    </xf>
    <xf numFmtId="168" fontId="33" fillId="0" borderId="4" xfId="1" applyNumberFormat="1" applyFont="1" applyBorder="1" applyAlignment="1">
      <alignment horizontal="right" vertical="top"/>
    </xf>
    <xf numFmtId="164" fontId="9" fillId="2" borderId="8" xfId="0" applyNumberFormat="1" applyFont="1" applyFill="1" applyBorder="1" applyAlignment="1">
      <alignment horizontal="right" vertical="top"/>
    </xf>
    <xf numFmtId="172" fontId="31" fillId="0" borderId="8" xfId="1" applyNumberFormat="1" applyFont="1" applyBorder="1" applyAlignment="1">
      <alignment horizontal="right" vertical="top"/>
    </xf>
    <xf numFmtId="172" fontId="34" fillId="0" borderId="8" xfId="1" applyNumberFormat="1" applyFont="1" applyBorder="1" applyAlignment="1">
      <alignment horizontal="right" vertical="top"/>
    </xf>
    <xf numFmtId="168" fontId="15" fillId="0" borderId="8" xfId="2" applyNumberFormat="1" applyFont="1" applyBorder="1" applyAlignment="1">
      <alignment horizontal="right" vertical="top"/>
    </xf>
    <xf numFmtId="172" fontId="31" fillId="0" borderId="8" xfId="2" applyNumberFormat="1" applyFont="1" applyBorder="1" applyAlignment="1">
      <alignment horizontal="right" vertical="top"/>
    </xf>
    <xf numFmtId="171" fontId="15" fillId="0" borderId="3" xfId="1" applyNumberFormat="1" applyFont="1" applyBorder="1" applyAlignment="1">
      <alignment horizontal="right" vertical="top"/>
    </xf>
    <xf numFmtId="165" fontId="35" fillId="0" borderId="8" xfId="2" applyNumberFormat="1" applyFont="1" applyBorder="1" applyAlignment="1">
      <alignment horizontal="right" vertical="top"/>
    </xf>
    <xf numFmtId="165" fontId="15" fillId="3" borderId="8" xfId="1" applyNumberFormat="1" applyFont="1" applyFill="1" applyBorder="1" applyAlignment="1">
      <alignment horizontal="right" vertical="top"/>
    </xf>
    <xf numFmtId="170" fontId="15" fillId="3" borderId="8" xfId="1" applyNumberFormat="1" applyFont="1" applyFill="1" applyBorder="1" applyAlignment="1">
      <alignment horizontal="right" vertical="top"/>
    </xf>
    <xf numFmtId="165" fontId="15" fillId="3" borderId="8" xfId="2" applyNumberFormat="1" applyFont="1" applyFill="1" applyBorder="1" applyAlignment="1">
      <alignment horizontal="right" vertical="top"/>
    </xf>
    <xf numFmtId="170" fontId="15" fillId="3" borderId="8" xfId="2" applyNumberFormat="1" applyFont="1" applyFill="1" applyBorder="1" applyAlignment="1">
      <alignment horizontal="right" vertical="top"/>
    </xf>
    <xf numFmtId="165" fontId="15" fillId="3" borderId="1" xfId="1" applyNumberFormat="1" applyFont="1" applyFill="1" applyBorder="1" applyAlignment="1">
      <alignment horizontal="right" vertical="top"/>
    </xf>
    <xf numFmtId="49" fontId="36" fillId="0" borderId="0" xfId="1" applyNumberFormat="1" applyFont="1" applyAlignment="1">
      <alignment horizontal="right" vertical="top"/>
    </xf>
    <xf numFmtId="169" fontId="34" fillId="0" borderId="0" xfId="1" applyNumberFormat="1" applyFont="1" applyAlignment="1">
      <alignment horizontal="right" vertical="top"/>
    </xf>
    <xf numFmtId="165" fontId="34" fillId="3" borderId="8" xfId="1" applyNumberFormat="1" applyFont="1" applyFill="1" applyBorder="1" applyAlignment="1">
      <alignment horizontal="right" vertical="top"/>
    </xf>
    <xf numFmtId="171" fontId="34" fillId="0" borderId="8" xfId="1" applyNumberFormat="1" applyFont="1" applyBorder="1" applyAlignment="1">
      <alignment horizontal="right" vertical="top"/>
    </xf>
    <xf numFmtId="164" fontId="15" fillId="4" borderId="0" xfId="1" applyNumberFormat="1" applyFont="1" applyFill="1" applyAlignment="1">
      <alignment horizontal="right" vertical="top"/>
    </xf>
    <xf numFmtId="49" fontId="37" fillId="0" borderId="0" xfId="1" applyNumberFormat="1" applyFont="1" applyAlignment="1">
      <alignment horizontal="left" vertical="top" wrapText="1"/>
    </xf>
    <xf numFmtId="164" fontId="38" fillId="4" borderId="0" xfId="1" applyNumberFormat="1" applyFont="1" applyFill="1" applyAlignment="1">
      <alignment horizontal="right" vertical="top"/>
    </xf>
    <xf numFmtId="165" fontId="13" fillId="0" borderId="0" xfId="1" applyNumberFormat="1" applyFont="1" applyAlignment="1">
      <alignment horizontal="left" vertical="top"/>
    </xf>
    <xf numFmtId="0" fontId="10" fillId="0" borderId="1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0" fillId="0" borderId="6" xfId="1" applyNumberFormat="1" applyFont="1" applyBorder="1" applyAlignment="1">
      <alignment horizontal="left" vertical="top" wrapText="1"/>
    </xf>
    <xf numFmtId="0" fontId="12" fillId="0" borderId="6" xfId="1" applyBorder="1" applyAlignment="1">
      <alignment horizontal="left" vertical="top" wrapText="1"/>
    </xf>
    <xf numFmtId="0" fontId="12" fillId="0" borderId="0" xfId="1" applyAlignment="1">
      <alignment horizontal="left" vertical="top" wrapText="1"/>
    </xf>
    <xf numFmtId="49" fontId="14" fillId="0" borderId="5" xfId="1" applyNumberFormat="1" applyFont="1" applyBorder="1" applyAlignment="1">
      <alignment horizontal="center" vertical="center"/>
    </xf>
    <xf numFmtId="49" fontId="12" fillId="0" borderId="4" xfId="1" applyNumberForma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49" fontId="17" fillId="0" borderId="0" xfId="1" applyNumberFormat="1" applyFont="1" applyAlignment="1">
      <alignment horizontal="left" vertical="top"/>
    </xf>
    <xf numFmtId="0" fontId="16" fillId="0" borderId="0" xfId="1" applyFont="1" applyAlignment="1">
      <alignment vertical="top"/>
    </xf>
    <xf numFmtId="49" fontId="20" fillId="0" borderId="0" xfId="1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left" vertical="top"/>
    </xf>
    <xf numFmtId="0" fontId="16" fillId="0" borderId="0" xfId="2" applyFont="1" applyAlignment="1">
      <alignment vertical="top"/>
    </xf>
    <xf numFmtId="49" fontId="20" fillId="0" borderId="6" xfId="2" applyNumberFormat="1" applyFont="1" applyBorder="1" applyAlignment="1">
      <alignment horizontal="left" vertical="top" wrapText="1"/>
    </xf>
    <xf numFmtId="0" fontId="25" fillId="0" borderId="6" xfId="2" applyBorder="1" applyAlignment="1">
      <alignment horizontal="left" vertical="top" wrapText="1"/>
    </xf>
    <xf numFmtId="0" fontId="25" fillId="0" borderId="0" xfId="2" applyAlignment="1">
      <alignment horizontal="left" vertical="top" wrapText="1"/>
    </xf>
    <xf numFmtId="49" fontId="14" fillId="0" borderId="5" xfId="2" applyNumberFormat="1" applyFont="1" applyBorder="1" applyAlignment="1">
      <alignment horizontal="center" vertical="center"/>
    </xf>
    <xf numFmtId="49" fontId="25" fillId="0" borderId="4" xfId="2" applyNumberFormat="1" applyBorder="1" applyAlignment="1">
      <alignment horizontal="center" vertical="center"/>
    </xf>
    <xf numFmtId="49" fontId="20" fillId="0" borderId="0" xfId="2" applyNumberFormat="1" applyFont="1" applyAlignment="1">
      <alignment horizontal="left" vertical="top" wrapText="1"/>
    </xf>
    <xf numFmtId="0" fontId="23" fillId="0" borderId="0" xfId="2" applyFont="1" applyAlignment="1">
      <alignment horizontal="left" vertical="top" wrapText="1"/>
    </xf>
    <xf numFmtId="0" fontId="25" fillId="0" borderId="6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17" fillId="0" borderId="7" xfId="1" applyFont="1" applyBorder="1" applyAlignment="1">
      <alignment horizontal="right"/>
    </xf>
    <xf numFmtId="0" fontId="12" fillId="0" borderId="7" xfId="1" applyBorder="1"/>
    <xf numFmtId="49" fontId="17" fillId="0" borderId="6" xfId="1" applyNumberFormat="1" applyFont="1" applyBorder="1" applyAlignment="1">
      <alignment horizontal="left" vertical="center" wrapText="1"/>
    </xf>
    <xf numFmtId="0" fontId="12" fillId="0" borderId="6" xfId="1" applyBorder="1" applyAlignment="1">
      <alignment horizontal="left" vertical="center" wrapText="1"/>
    </xf>
    <xf numFmtId="49" fontId="17" fillId="0" borderId="0" xfId="1" applyNumberFormat="1" applyFont="1" applyAlignment="1">
      <alignment horizontal="left" vertical="center" wrapText="1"/>
    </xf>
    <xf numFmtId="0" fontId="12" fillId="0" borderId="0" xfId="1" applyAlignment="1">
      <alignment horizontal="left" vertical="center" wrapText="1"/>
    </xf>
    <xf numFmtId="49" fontId="14" fillId="0" borderId="4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right" vertical="center" wrapText="1"/>
    </xf>
    <xf numFmtId="0" fontId="17" fillId="0" borderId="7" xfId="2" applyFont="1" applyBorder="1" applyAlignment="1">
      <alignment horizontal="right"/>
    </xf>
    <xf numFmtId="0" fontId="25" fillId="0" borderId="7" xfId="2" applyBorder="1"/>
    <xf numFmtId="49" fontId="17" fillId="0" borderId="6" xfId="2" applyNumberFormat="1" applyFont="1" applyBorder="1" applyAlignment="1">
      <alignment horizontal="left" vertical="center" wrapText="1"/>
    </xf>
    <xf numFmtId="0" fontId="25" fillId="0" borderId="6" xfId="2" applyBorder="1" applyAlignment="1">
      <alignment horizontal="left" vertical="center" wrapText="1"/>
    </xf>
    <xf numFmtId="49" fontId="14" fillId="0" borderId="4" xfId="2" applyNumberFormat="1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 wrapText="1"/>
    </xf>
    <xf numFmtId="49" fontId="17" fillId="0" borderId="0" xfId="2" applyNumberFormat="1" applyFont="1" applyAlignment="1">
      <alignment horizontal="left" vertical="center" wrapText="1"/>
    </xf>
    <xf numFmtId="0" fontId="25" fillId="0" borderId="0" xfId="2" applyAlignment="1">
      <alignment horizontal="left" vertical="center" wrapText="1"/>
    </xf>
    <xf numFmtId="0" fontId="32" fillId="0" borderId="0" xfId="2" applyFont="1" applyAlignment="1">
      <alignment horizontal="center" vertical="top" wrapText="1"/>
    </xf>
    <xf numFmtId="0" fontId="25" fillId="0" borderId="0" xfId="2" applyAlignment="1">
      <alignment horizontal="center" vertical="top" wrapText="1"/>
    </xf>
    <xf numFmtId="0" fontId="18" fillId="0" borderId="0" xfId="2" applyFont="1" applyAlignment="1">
      <alignment horizontal="center" vertical="center" wrapText="1"/>
    </xf>
    <xf numFmtId="0" fontId="25" fillId="0" borderId="0" xfId="2" applyAlignment="1">
      <alignment horizontal="center" vertical="center" wrapText="1"/>
    </xf>
    <xf numFmtId="169" fontId="38" fillId="4" borderId="0" xfId="1" applyNumberFormat="1" applyFont="1" applyFill="1" applyAlignment="1">
      <alignment horizontal="right" vertical="top"/>
    </xf>
  </cellXfs>
  <cellStyles count="3">
    <cellStyle name="Įprastas" xfId="0" builtinId="0"/>
    <cellStyle name="Normal 2" xfId="1" xr:uid="{D16BC1F4-D6A5-4E61-83D1-3CA3C9BA8786}"/>
    <cellStyle name="Normal 3" xfId="2" xr:uid="{07694230-BB7A-4322-B402-E931683C52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6D8D-C413-42CA-9C79-CC01F6491D15}">
  <sheetPr>
    <tabColor rgb="FFFFFF00"/>
  </sheetPr>
  <dimension ref="A1:F33"/>
  <sheetViews>
    <sheetView workbookViewId="0">
      <selection activeCell="G27" sqref="G27"/>
    </sheetView>
  </sheetViews>
  <sheetFormatPr defaultRowHeight="14.4"/>
  <cols>
    <col min="1" max="1" width="7.109375" customWidth="1"/>
    <col min="2" max="2" width="40.6640625" customWidth="1"/>
    <col min="3" max="5" width="19" customWidth="1"/>
  </cols>
  <sheetData>
    <row r="1" spans="1:6" ht="12.75" customHeight="1">
      <c r="A1" s="5"/>
      <c r="B1" s="5"/>
      <c r="C1" s="5"/>
      <c r="D1" s="5"/>
      <c r="E1" s="5"/>
      <c r="F1" s="1"/>
    </row>
    <row r="2" spans="1:6" ht="12.75" customHeight="1">
      <c r="A2" s="141" t="s">
        <v>4</v>
      </c>
      <c r="B2" s="142"/>
      <c r="C2" s="142"/>
      <c r="D2" s="142"/>
      <c r="E2" s="142"/>
      <c r="F2" s="1"/>
    </row>
    <row r="3" spans="1:6" ht="12.75" customHeight="1">
      <c r="A3" s="143" t="s">
        <v>5</v>
      </c>
      <c r="B3" s="142"/>
      <c r="C3" s="142"/>
      <c r="D3" s="142"/>
      <c r="E3" s="142"/>
      <c r="F3" s="1"/>
    </row>
    <row r="4" spans="1:6" ht="12.75" customHeight="1">
      <c r="A4" s="5"/>
      <c r="B4" s="5"/>
      <c r="C4" s="5"/>
      <c r="D4" s="5"/>
      <c r="E4" s="5"/>
      <c r="F4" s="1"/>
    </row>
    <row r="5" spans="1:6" ht="12.75" customHeight="1">
      <c r="A5" s="144" t="s">
        <v>6</v>
      </c>
      <c r="B5" s="145"/>
      <c r="C5" s="145"/>
      <c r="D5" s="145"/>
      <c r="E5" s="145"/>
      <c r="F5" s="1"/>
    </row>
    <row r="6" spans="1:6" ht="12.75" customHeight="1">
      <c r="A6" s="145"/>
      <c r="B6" s="145"/>
      <c r="C6" s="145"/>
      <c r="D6" s="145"/>
      <c r="E6" s="145"/>
      <c r="F6" s="1"/>
    </row>
    <row r="7" spans="1:6" ht="12.75" customHeight="1">
      <c r="A7" s="144" t="s">
        <v>7</v>
      </c>
      <c r="B7" s="145"/>
      <c r="C7" s="145"/>
      <c r="D7" s="145"/>
      <c r="E7" s="145"/>
      <c r="F7" s="1"/>
    </row>
    <row r="8" spans="1:6" ht="12.75" customHeight="1">
      <c r="A8" s="145"/>
      <c r="B8" s="145"/>
      <c r="C8" s="145"/>
      <c r="D8" s="145"/>
      <c r="E8" s="145"/>
      <c r="F8" s="1"/>
    </row>
    <row r="9" spans="1:6" ht="12.75" customHeight="1">
      <c r="A9" s="1"/>
      <c r="B9" s="2"/>
      <c r="C9" s="1"/>
      <c r="D9" s="1"/>
      <c r="E9" s="1"/>
      <c r="F9" s="1"/>
    </row>
    <row r="10" spans="1:6" ht="24.75" customHeight="1">
      <c r="A10" s="139" t="s">
        <v>0</v>
      </c>
      <c r="B10" s="146" t="s">
        <v>8</v>
      </c>
      <c r="C10" s="148" t="s">
        <v>151</v>
      </c>
      <c r="D10" s="149"/>
      <c r="E10" s="150"/>
      <c r="F10" s="1"/>
    </row>
    <row r="11" spans="1:6" ht="23.25" customHeight="1">
      <c r="A11" s="140"/>
      <c r="B11" s="147"/>
      <c r="C11" s="3" t="s">
        <v>1</v>
      </c>
      <c r="D11" s="3" t="s">
        <v>3</v>
      </c>
      <c r="E11" s="4" t="s">
        <v>2</v>
      </c>
      <c r="F11" s="1"/>
    </row>
    <row r="12" spans="1:6">
      <c r="A12" s="104">
        <v>1</v>
      </c>
      <c r="B12" s="105" t="s">
        <v>20</v>
      </c>
      <c r="C12" s="106">
        <f>'1 SA 1-15'!G67</f>
        <v>0</v>
      </c>
      <c r="D12" s="116"/>
      <c r="E12" s="106">
        <f>SUM(C12:D12)</f>
        <v>0</v>
      </c>
    </row>
    <row r="13" spans="1:6" ht="12.75" customHeight="1">
      <c r="A13" s="104">
        <v>2</v>
      </c>
      <c r="B13" s="105" t="s">
        <v>9</v>
      </c>
      <c r="C13" s="106">
        <f>'2 SA 16-32'!G81</f>
        <v>0</v>
      </c>
      <c r="D13" s="116"/>
      <c r="E13" s="106">
        <f t="shared" ref="E13:E29" si="0">SUM(C13:D13)</f>
        <v>0</v>
      </c>
      <c r="F13" s="1"/>
    </row>
    <row r="14" spans="1:6">
      <c r="A14" s="104">
        <v>3</v>
      </c>
      <c r="B14" s="105" t="s">
        <v>10</v>
      </c>
      <c r="C14" s="106">
        <f>'3 Vir_techn'!G25</f>
        <v>0</v>
      </c>
      <c r="D14" s="116"/>
      <c r="E14" s="106">
        <f t="shared" si="0"/>
        <v>0</v>
      </c>
    </row>
    <row r="15" spans="1:6">
      <c r="A15" s="104">
        <v>4</v>
      </c>
      <c r="B15" s="105" t="s">
        <v>11</v>
      </c>
      <c r="C15" s="106">
        <f>'4 VN d'!G159</f>
        <v>0</v>
      </c>
      <c r="D15" s="116"/>
      <c r="E15" s="106">
        <f t="shared" si="0"/>
        <v>0</v>
      </c>
    </row>
    <row r="16" spans="1:6">
      <c r="A16" s="104">
        <v>4.0999999999999996</v>
      </c>
      <c r="B16" s="105" t="s">
        <v>21</v>
      </c>
      <c r="C16" s="116"/>
      <c r="D16" s="106">
        <f>'4.1_VN įr'!G16</f>
        <v>0</v>
      </c>
      <c r="E16" s="106">
        <f t="shared" si="0"/>
        <v>0</v>
      </c>
    </row>
    <row r="17" spans="1:5">
      <c r="A17" s="104">
        <v>5</v>
      </c>
      <c r="B17" s="105" t="s">
        <v>12</v>
      </c>
      <c r="C17" s="106">
        <f>'5_Sild'!G54</f>
        <v>0</v>
      </c>
      <c r="D17" s="116"/>
      <c r="E17" s="106">
        <f t="shared" si="0"/>
        <v>0</v>
      </c>
    </row>
    <row r="18" spans="1:5">
      <c r="A18" s="104">
        <v>6</v>
      </c>
      <c r="B18" s="105" t="s">
        <v>13</v>
      </c>
      <c r="C18" s="106">
        <f>'6_Ved_d'!G229</f>
        <v>0</v>
      </c>
      <c r="D18" s="116"/>
      <c r="E18" s="106">
        <f t="shared" si="0"/>
        <v>0</v>
      </c>
    </row>
    <row r="19" spans="1:5">
      <c r="A19" s="104">
        <v>6.1</v>
      </c>
      <c r="B19" s="105" t="s">
        <v>22</v>
      </c>
      <c r="C19" s="116"/>
      <c r="D19" s="106">
        <f>'6.1_Ved_ir'!G17</f>
        <v>0</v>
      </c>
      <c r="E19" s="106">
        <f t="shared" si="0"/>
        <v>0</v>
      </c>
    </row>
    <row r="20" spans="1:5">
      <c r="A20" s="104">
        <v>7</v>
      </c>
      <c r="B20" s="105" t="s">
        <v>14</v>
      </c>
      <c r="C20" s="106">
        <f>'7_Kon'!G70</f>
        <v>0</v>
      </c>
      <c r="D20" s="116"/>
      <c r="E20" s="106">
        <f t="shared" si="0"/>
        <v>0</v>
      </c>
    </row>
    <row r="21" spans="1:5">
      <c r="A21" s="104">
        <v>7.1</v>
      </c>
      <c r="B21" s="105" t="s">
        <v>615</v>
      </c>
      <c r="C21" s="116"/>
      <c r="D21" s="106">
        <f>'7.1_Kon_ir'!G23</f>
        <v>0</v>
      </c>
      <c r="E21" s="106">
        <f t="shared" si="0"/>
        <v>0</v>
      </c>
    </row>
    <row r="22" spans="1:5">
      <c r="A22" s="104">
        <v>8</v>
      </c>
      <c r="B22" s="105" t="s">
        <v>15</v>
      </c>
      <c r="C22" s="106">
        <f>'8_Ved_kont_d'!G37</f>
        <v>0</v>
      </c>
      <c r="D22" s="116"/>
      <c r="E22" s="106">
        <f t="shared" si="0"/>
        <v>0</v>
      </c>
    </row>
    <row r="23" spans="1:5">
      <c r="A23" s="104">
        <v>8.1</v>
      </c>
      <c r="B23" s="105" t="s">
        <v>616</v>
      </c>
      <c r="C23" s="116"/>
      <c r="D23" s="106">
        <f>'8.1_Ved_kont_ir'!G16</f>
        <v>0</v>
      </c>
      <c r="E23" s="106">
        <f t="shared" si="0"/>
        <v>0</v>
      </c>
    </row>
    <row r="24" spans="1:5">
      <c r="A24" s="104">
        <v>9</v>
      </c>
      <c r="B24" s="105" t="s">
        <v>16</v>
      </c>
      <c r="C24" s="106">
        <f>'9_Elektrot'!G141</f>
        <v>0</v>
      </c>
      <c r="D24" s="116"/>
      <c r="E24" s="106">
        <f t="shared" si="0"/>
        <v>0</v>
      </c>
    </row>
    <row r="25" spans="1:5">
      <c r="A25" s="104">
        <v>10</v>
      </c>
      <c r="B25" s="105" t="s">
        <v>17</v>
      </c>
      <c r="C25" s="106">
        <f>'10_ER_d'!G43</f>
        <v>0</v>
      </c>
      <c r="D25" s="116"/>
      <c r="E25" s="106">
        <f t="shared" si="0"/>
        <v>0</v>
      </c>
    </row>
    <row r="26" spans="1:5">
      <c r="A26" s="104" t="s">
        <v>895</v>
      </c>
      <c r="B26" s="105" t="s">
        <v>897</v>
      </c>
      <c r="C26" s="116"/>
      <c r="D26" s="106">
        <f>'10.1_ER_ir'!G17</f>
        <v>0</v>
      </c>
      <c r="E26" s="106">
        <f t="shared" si="0"/>
        <v>0</v>
      </c>
    </row>
    <row r="27" spans="1:5">
      <c r="A27" s="104">
        <v>11</v>
      </c>
      <c r="B27" s="105" t="s">
        <v>18</v>
      </c>
      <c r="C27" s="106">
        <f>'11_APS'!G74</f>
        <v>0</v>
      </c>
      <c r="D27" s="116"/>
      <c r="E27" s="106">
        <f t="shared" si="0"/>
        <v>0</v>
      </c>
    </row>
    <row r="28" spans="1:5">
      <c r="A28" s="104" t="s">
        <v>896</v>
      </c>
      <c r="B28" s="105" t="s">
        <v>898</v>
      </c>
      <c r="C28" s="116"/>
      <c r="D28" s="106">
        <f>'11.1_Aps_ir'!G25</f>
        <v>0</v>
      </c>
      <c r="E28" s="106">
        <f t="shared" si="0"/>
        <v>0</v>
      </c>
    </row>
    <row r="29" spans="1:5">
      <c r="A29" s="104">
        <v>12</v>
      </c>
      <c r="B29" s="105" t="s">
        <v>19</v>
      </c>
      <c r="C29" s="106">
        <f>'12_GSS'!G49</f>
        <v>0</v>
      </c>
      <c r="D29" s="116"/>
      <c r="E29" s="106">
        <f t="shared" si="0"/>
        <v>0</v>
      </c>
    </row>
    <row r="30" spans="1:5">
      <c r="A30" s="107" t="s">
        <v>617</v>
      </c>
      <c r="B30" s="136" t="s">
        <v>920</v>
      </c>
      <c r="C30" s="137"/>
      <c r="D30" s="138"/>
      <c r="E30" s="108">
        <f>SUM(E12:E29)</f>
        <v>0</v>
      </c>
    </row>
    <row r="33" spans="2:5">
      <c r="B33" s="6"/>
      <c r="C33" s="7"/>
      <c r="D33" s="7"/>
      <c r="E33" s="7"/>
    </row>
  </sheetData>
  <mergeCells count="8">
    <mergeCell ref="B30:D30"/>
    <mergeCell ref="A10:A11"/>
    <mergeCell ref="A2:E2"/>
    <mergeCell ref="A3:E3"/>
    <mergeCell ref="A5:E6"/>
    <mergeCell ref="A7:E8"/>
    <mergeCell ref="B10:B11"/>
    <mergeCell ref="C10:E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7D7A-9DA6-495B-8911-9C9191A951EE}">
  <sheetPr>
    <tabColor rgb="FF92D050"/>
  </sheetPr>
  <dimension ref="A1:I70"/>
  <sheetViews>
    <sheetView topLeftCell="A58" zoomScale="160" zoomScaleNormal="160" workbookViewId="0">
      <selection activeCell="I24" sqref="I24"/>
    </sheetView>
  </sheetViews>
  <sheetFormatPr defaultColWidth="8.77734375" defaultRowHeight="13.2"/>
  <cols>
    <col min="1" max="1" width="4" style="13" customWidth="1"/>
    <col min="2" max="2" width="9.44140625" style="13" customWidth="1"/>
    <col min="3" max="3" width="36.6640625" style="12" customWidth="1"/>
    <col min="4" max="4" width="5.88671875" style="12" customWidth="1"/>
    <col min="5" max="5" width="14.886718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9">
      <c r="A1" s="8"/>
      <c r="B1" s="8"/>
      <c r="C1" s="8"/>
      <c r="D1" s="8"/>
      <c r="E1" s="8"/>
      <c r="F1" s="8"/>
      <c r="G1" s="87" t="s">
        <v>670</v>
      </c>
      <c r="H1" s="8"/>
    </row>
    <row r="2" spans="1:9" ht="15.6">
      <c r="A2" s="8"/>
      <c r="B2" s="8"/>
      <c r="C2" s="8"/>
      <c r="D2" s="76"/>
      <c r="E2" s="71" t="s">
        <v>365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5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58" t="s">
        <v>150</v>
      </c>
      <c r="B5" s="153"/>
      <c r="C5" s="153"/>
      <c r="D5" s="153"/>
      <c r="E5" s="153"/>
      <c r="F5" s="153"/>
      <c r="G5" s="153"/>
      <c r="H5" s="8"/>
    </row>
    <row r="6" spans="1:9" ht="13.5" customHeight="1">
      <c r="A6" s="153"/>
      <c r="B6" s="153"/>
      <c r="C6" s="153"/>
      <c r="D6" s="153"/>
      <c r="E6" s="153"/>
      <c r="F6" s="153"/>
      <c r="G6" s="153"/>
      <c r="H6" s="8"/>
    </row>
    <row r="7" spans="1:9" ht="13.5" customHeight="1">
      <c r="A7" s="158" t="s">
        <v>149</v>
      </c>
      <c r="B7" s="153"/>
      <c r="C7" s="153"/>
      <c r="D7" s="153"/>
      <c r="E7" s="153"/>
      <c r="F7" s="153"/>
      <c r="G7" s="153"/>
      <c r="H7" s="8"/>
    </row>
    <row r="8" spans="1:9" ht="13.5" customHeight="1">
      <c r="A8" s="153"/>
      <c r="B8" s="153"/>
      <c r="C8" s="153"/>
      <c r="D8" s="153"/>
      <c r="E8" s="153"/>
      <c r="F8" s="153"/>
      <c r="G8" s="153"/>
      <c r="H8" s="8"/>
    </row>
    <row r="9" spans="1:9" ht="13.5" customHeight="1">
      <c r="A9" s="158" t="s">
        <v>930</v>
      </c>
      <c r="B9" s="153"/>
      <c r="C9" s="153"/>
      <c r="D9" s="153"/>
      <c r="E9" s="153"/>
      <c r="F9" s="153"/>
      <c r="G9" s="153"/>
      <c r="H9" s="8"/>
    </row>
    <row r="10" spans="1:9" ht="13.5" customHeight="1">
      <c r="A10" s="153"/>
      <c r="B10" s="153"/>
      <c r="C10" s="153"/>
      <c r="D10" s="153"/>
      <c r="E10" s="153"/>
      <c r="F10" s="153"/>
      <c r="G10" s="153"/>
      <c r="H10" s="8"/>
    </row>
    <row r="11" spans="1:9">
      <c r="A11" s="33"/>
      <c r="B11" s="75"/>
      <c r="C11" s="21"/>
      <c r="D11" s="173"/>
      <c r="E11" s="174"/>
      <c r="F11" s="174"/>
      <c r="G11" s="174"/>
      <c r="H11" s="21"/>
    </row>
    <row r="12" spans="1:9" ht="12.75" customHeight="1">
      <c r="A12" s="29" t="s">
        <v>148</v>
      </c>
      <c r="B12" s="29" t="s">
        <v>147</v>
      </c>
      <c r="C12" s="29" t="s">
        <v>146</v>
      </c>
      <c r="D12" s="29" t="s">
        <v>145</v>
      </c>
      <c r="E12" s="154" t="s">
        <v>144</v>
      </c>
      <c r="F12" s="156" t="s">
        <v>903</v>
      </c>
      <c r="G12" s="157"/>
      <c r="H12" s="28"/>
    </row>
    <row r="13" spans="1:9">
      <c r="A13" s="27" t="s">
        <v>143</v>
      </c>
      <c r="B13" s="27" t="s">
        <v>142</v>
      </c>
      <c r="C13" s="27" t="s">
        <v>141</v>
      </c>
      <c r="D13" s="27" t="s">
        <v>122</v>
      </c>
      <c r="E13" s="155"/>
      <c r="F13" s="74" t="s">
        <v>363</v>
      </c>
      <c r="G13" s="25" t="s">
        <v>139</v>
      </c>
    </row>
    <row r="14" spans="1:9">
      <c r="A14" s="22"/>
      <c r="B14" s="22"/>
      <c r="C14" s="161" t="s">
        <v>637</v>
      </c>
      <c r="D14" s="153"/>
      <c r="E14" s="153"/>
      <c r="F14" s="153"/>
      <c r="G14" s="153"/>
    </row>
    <row r="15" spans="1:9" ht="45.6">
      <c r="A15" s="20" t="s">
        <v>43</v>
      </c>
      <c r="B15" s="18"/>
      <c r="C15" s="19" t="s">
        <v>632</v>
      </c>
      <c r="D15" s="18" t="s">
        <v>176</v>
      </c>
      <c r="E15" s="73">
        <v>1</v>
      </c>
      <c r="F15" s="127">
        <v>0</v>
      </c>
      <c r="G15" s="109">
        <f>ROUND(F15*E15,2)</f>
        <v>0</v>
      </c>
      <c r="I15" s="16"/>
    </row>
    <row r="16" spans="1:9" ht="45.6">
      <c r="A16" s="20" t="s">
        <v>39</v>
      </c>
      <c r="B16" s="18"/>
      <c r="C16" s="19" t="s">
        <v>631</v>
      </c>
      <c r="D16" s="18" t="s">
        <v>253</v>
      </c>
      <c r="E16" s="73">
        <v>1</v>
      </c>
      <c r="F16" s="127">
        <v>0</v>
      </c>
      <c r="G16" s="109">
        <f t="shared" ref="G16:G26" si="0">ROUND(F16*E16,2)</f>
        <v>0</v>
      </c>
      <c r="I16" s="16"/>
    </row>
    <row r="17" spans="1:9" ht="34.200000000000003">
      <c r="A17" s="20" t="s">
        <v>33</v>
      </c>
      <c r="B17" s="18"/>
      <c r="C17" s="19" t="s">
        <v>630</v>
      </c>
      <c r="D17" s="18" t="s">
        <v>253</v>
      </c>
      <c r="E17" s="73">
        <v>3</v>
      </c>
      <c r="F17" s="127">
        <v>0</v>
      </c>
      <c r="G17" s="109">
        <f t="shared" si="0"/>
        <v>0</v>
      </c>
      <c r="I17" s="16"/>
    </row>
    <row r="18" spans="1:9" ht="34.200000000000003">
      <c r="A18" s="20" t="s">
        <v>28</v>
      </c>
      <c r="B18" s="18"/>
      <c r="C18" s="19" t="s">
        <v>624</v>
      </c>
      <c r="D18" s="18" t="s">
        <v>30</v>
      </c>
      <c r="E18" s="73">
        <v>56</v>
      </c>
      <c r="F18" s="127">
        <v>0</v>
      </c>
      <c r="G18" s="109">
        <f t="shared" si="0"/>
        <v>0</v>
      </c>
      <c r="I18" s="16"/>
    </row>
    <row r="19" spans="1:9">
      <c r="A19" s="20" t="s">
        <v>26</v>
      </c>
      <c r="B19" s="18"/>
      <c r="C19" s="19" t="s">
        <v>623</v>
      </c>
      <c r="D19" s="18" t="s">
        <v>30</v>
      </c>
      <c r="E19" s="73">
        <v>28</v>
      </c>
      <c r="F19" s="127">
        <v>0</v>
      </c>
      <c r="G19" s="109">
        <f t="shared" si="0"/>
        <v>0</v>
      </c>
      <c r="I19" s="16"/>
    </row>
    <row r="20" spans="1:9">
      <c r="A20" s="20" t="s">
        <v>91</v>
      </c>
      <c r="B20" s="18"/>
      <c r="C20" s="19" t="s">
        <v>622</v>
      </c>
      <c r="D20" s="18" t="s">
        <v>30</v>
      </c>
      <c r="E20" s="73">
        <v>28</v>
      </c>
      <c r="F20" s="127">
        <v>0</v>
      </c>
      <c r="G20" s="109">
        <f t="shared" si="0"/>
        <v>0</v>
      </c>
      <c r="I20" s="16"/>
    </row>
    <row r="21" spans="1:9" ht="34.200000000000003">
      <c r="A21" s="20" t="s">
        <v>88</v>
      </c>
      <c r="B21" s="18"/>
      <c r="C21" s="19" t="s">
        <v>621</v>
      </c>
      <c r="D21" s="18" t="s">
        <v>266</v>
      </c>
      <c r="E21" s="17">
        <v>0.56000000000000005</v>
      </c>
      <c r="F21" s="127">
        <v>0</v>
      </c>
      <c r="G21" s="109">
        <f t="shared" si="0"/>
        <v>0</v>
      </c>
      <c r="I21" s="16"/>
    </row>
    <row r="22" spans="1:9" ht="34.200000000000003">
      <c r="A22" s="20" t="s">
        <v>86</v>
      </c>
      <c r="B22" s="18"/>
      <c r="C22" s="19" t="s">
        <v>633</v>
      </c>
      <c r="D22" s="18" t="s">
        <v>253</v>
      </c>
      <c r="E22" s="73">
        <v>1</v>
      </c>
      <c r="F22" s="127">
        <v>0</v>
      </c>
      <c r="G22" s="109">
        <f t="shared" si="0"/>
        <v>0</v>
      </c>
      <c r="I22" s="16"/>
    </row>
    <row r="23" spans="1:9" ht="34.200000000000003">
      <c r="A23" s="20" t="s">
        <v>83</v>
      </c>
      <c r="B23" s="18"/>
      <c r="C23" s="19" t="s">
        <v>619</v>
      </c>
      <c r="D23" s="18" t="s">
        <v>253</v>
      </c>
      <c r="E23" s="73">
        <v>1</v>
      </c>
      <c r="F23" s="127">
        <v>0</v>
      </c>
      <c r="G23" s="109">
        <f t="shared" si="0"/>
        <v>0</v>
      </c>
      <c r="I23" s="16"/>
    </row>
    <row r="24" spans="1:9" ht="22.8">
      <c r="A24" s="20" t="s">
        <v>80</v>
      </c>
      <c r="B24" s="18"/>
      <c r="C24" s="19" t="s">
        <v>294</v>
      </c>
      <c r="D24" s="18" t="s">
        <v>122</v>
      </c>
      <c r="E24" s="73">
        <v>6</v>
      </c>
      <c r="F24" s="127">
        <v>0</v>
      </c>
      <c r="G24" s="109">
        <f t="shared" si="0"/>
        <v>0</v>
      </c>
      <c r="I24" s="16"/>
    </row>
    <row r="25" spans="1:9" ht="34.200000000000003">
      <c r="A25" s="20" t="s">
        <v>77</v>
      </c>
      <c r="B25" s="18"/>
      <c r="C25" s="19" t="s">
        <v>618</v>
      </c>
      <c r="D25" s="18" t="s">
        <v>122</v>
      </c>
      <c r="E25" s="73">
        <v>6</v>
      </c>
      <c r="F25" s="127">
        <v>0</v>
      </c>
      <c r="G25" s="109">
        <f t="shared" si="0"/>
        <v>0</v>
      </c>
      <c r="I25" s="16"/>
    </row>
    <row r="26" spans="1:9" ht="34.200000000000003">
      <c r="A26" s="20" t="s">
        <v>74</v>
      </c>
      <c r="B26" s="18"/>
      <c r="C26" s="19" t="s">
        <v>445</v>
      </c>
      <c r="D26" s="18" t="s">
        <v>253</v>
      </c>
      <c r="E26" s="73">
        <v>6</v>
      </c>
      <c r="F26" s="127">
        <v>0</v>
      </c>
      <c r="G26" s="109">
        <f t="shared" si="0"/>
        <v>0</v>
      </c>
      <c r="I26" s="16"/>
    </row>
    <row r="27" spans="1:9">
      <c r="A27" s="14"/>
      <c r="B27" s="14"/>
      <c r="C27" s="159" t="s">
        <v>60</v>
      </c>
      <c r="D27" s="160"/>
      <c r="E27" s="160"/>
      <c r="F27" s="15"/>
      <c r="G27" s="110">
        <f>SUM(G15:G26)</f>
        <v>0</v>
      </c>
    </row>
    <row r="28" spans="1:9">
      <c r="A28" s="22"/>
      <c r="B28" s="22"/>
      <c r="C28" s="161" t="s">
        <v>636</v>
      </c>
      <c r="D28" s="153"/>
      <c r="E28" s="153"/>
      <c r="F28" s="153"/>
      <c r="G28" s="153"/>
    </row>
    <row r="29" spans="1:9" ht="45.6">
      <c r="A29" s="20" t="s">
        <v>43</v>
      </c>
      <c r="B29" s="18"/>
      <c r="C29" s="19" t="s">
        <v>632</v>
      </c>
      <c r="D29" s="18" t="s">
        <v>176</v>
      </c>
      <c r="E29" s="73">
        <v>1</v>
      </c>
      <c r="F29" s="127">
        <v>0</v>
      </c>
      <c r="G29" s="109">
        <f>ROUND(F29*E29,2)</f>
        <v>0</v>
      </c>
      <c r="I29" s="16"/>
    </row>
    <row r="30" spans="1:9" ht="45.6">
      <c r="A30" s="20" t="s">
        <v>39</v>
      </c>
      <c r="B30" s="18"/>
      <c r="C30" s="19" t="s">
        <v>631</v>
      </c>
      <c r="D30" s="18" t="s">
        <v>253</v>
      </c>
      <c r="E30" s="73">
        <v>1</v>
      </c>
      <c r="F30" s="127">
        <v>0</v>
      </c>
      <c r="G30" s="109">
        <f t="shared" ref="G30:G40" si="1">ROUND(F30*E30,2)</f>
        <v>0</v>
      </c>
      <c r="I30" s="16"/>
    </row>
    <row r="31" spans="1:9" ht="34.200000000000003">
      <c r="A31" s="20" t="s">
        <v>33</v>
      </c>
      <c r="B31" s="18"/>
      <c r="C31" s="19" t="s">
        <v>635</v>
      </c>
      <c r="D31" s="18" t="s">
        <v>253</v>
      </c>
      <c r="E31" s="73">
        <v>1</v>
      </c>
      <c r="F31" s="127">
        <v>0</v>
      </c>
      <c r="G31" s="109">
        <f t="shared" si="1"/>
        <v>0</v>
      </c>
      <c r="I31" s="16"/>
    </row>
    <row r="32" spans="1:9" ht="34.200000000000003">
      <c r="A32" s="20" t="s">
        <v>28</v>
      </c>
      <c r="B32" s="18"/>
      <c r="C32" s="19" t="s">
        <v>624</v>
      </c>
      <c r="D32" s="18" t="s">
        <v>30</v>
      </c>
      <c r="E32" s="73">
        <v>20</v>
      </c>
      <c r="F32" s="127">
        <v>0</v>
      </c>
      <c r="G32" s="109">
        <f t="shared" si="1"/>
        <v>0</v>
      </c>
      <c r="I32" s="16"/>
    </row>
    <row r="33" spans="1:9">
      <c r="A33" s="20" t="s">
        <v>26</v>
      </c>
      <c r="B33" s="18"/>
      <c r="C33" s="19" t="s">
        <v>634</v>
      </c>
      <c r="D33" s="18" t="s">
        <v>30</v>
      </c>
      <c r="E33" s="73">
        <v>10</v>
      </c>
      <c r="F33" s="127">
        <v>0</v>
      </c>
      <c r="G33" s="109">
        <f t="shared" si="1"/>
        <v>0</v>
      </c>
      <c r="I33" s="16"/>
    </row>
    <row r="34" spans="1:9">
      <c r="A34" s="20" t="s">
        <v>91</v>
      </c>
      <c r="B34" s="18"/>
      <c r="C34" s="19" t="s">
        <v>623</v>
      </c>
      <c r="D34" s="18" t="s">
        <v>30</v>
      </c>
      <c r="E34" s="73">
        <v>10</v>
      </c>
      <c r="F34" s="127">
        <v>0</v>
      </c>
      <c r="G34" s="109">
        <f t="shared" si="1"/>
        <v>0</v>
      </c>
      <c r="I34" s="16"/>
    </row>
    <row r="35" spans="1:9" ht="34.200000000000003">
      <c r="A35" s="20" t="s">
        <v>88</v>
      </c>
      <c r="B35" s="18"/>
      <c r="C35" s="19" t="s">
        <v>621</v>
      </c>
      <c r="D35" s="18" t="s">
        <v>266</v>
      </c>
      <c r="E35" s="17">
        <v>0.2</v>
      </c>
      <c r="F35" s="127">
        <v>0</v>
      </c>
      <c r="G35" s="109">
        <f t="shared" si="1"/>
        <v>0</v>
      </c>
      <c r="I35" s="16"/>
    </row>
    <row r="36" spans="1:9" ht="34.200000000000003">
      <c r="A36" s="20" t="s">
        <v>86</v>
      </c>
      <c r="B36" s="18"/>
      <c r="C36" s="19" t="s">
        <v>633</v>
      </c>
      <c r="D36" s="18" t="s">
        <v>253</v>
      </c>
      <c r="E36" s="73">
        <v>1</v>
      </c>
      <c r="F36" s="127">
        <v>0</v>
      </c>
      <c r="G36" s="109">
        <f t="shared" si="1"/>
        <v>0</v>
      </c>
      <c r="I36" s="16"/>
    </row>
    <row r="37" spans="1:9" ht="34.200000000000003">
      <c r="A37" s="20" t="s">
        <v>83</v>
      </c>
      <c r="B37" s="18"/>
      <c r="C37" s="19" t="s">
        <v>619</v>
      </c>
      <c r="D37" s="18" t="s">
        <v>253</v>
      </c>
      <c r="E37" s="73">
        <v>1</v>
      </c>
      <c r="F37" s="127">
        <v>0</v>
      </c>
      <c r="G37" s="109">
        <f t="shared" si="1"/>
        <v>0</v>
      </c>
      <c r="I37" s="16"/>
    </row>
    <row r="38" spans="1:9" ht="22.8">
      <c r="A38" s="20" t="s">
        <v>80</v>
      </c>
      <c r="B38" s="18"/>
      <c r="C38" s="19" t="s">
        <v>294</v>
      </c>
      <c r="D38" s="18" t="s">
        <v>122</v>
      </c>
      <c r="E38" s="73">
        <v>2</v>
      </c>
      <c r="F38" s="127">
        <v>0</v>
      </c>
      <c r="G38" s="109">
        <f t="shared" si="1"/>
        <v>0</v>
      </c>
      <c r="I38" s="16"/>
    </row>
    <row r="39" spans="1:9" ht="34.200000000000003">
      <c r="A39" s="20" t="s">
        <v>77</v>
      </c>
      <c r="B39" s="18"/>
      <c r="C39" s="19" t="s">
        <v>618</v>
      </c>
      <c r="D39" s="18" t="s">
        <v>122</v>
      </c>
      <c r="E39" s="73">
        <v>2</v>
      </c>
      <c r="F39" s="127">
        <v>0</v>
      </c>
      <c r="G39" s="109">
        <f t="shared" si="1"/>
        <v>0</v>
      </c>
      <c r="I39" s="16"/>
    </row>
    <row r="40" spans="1:9" ht="34.200000000000003">
      <c r="A40" s="20" t="s">
        <v>74</v>
      </c>
      <c r="B40" s="18"/>
      <c r="C40" s="19" t="s">
        <v>445</v>
      </c>
      <c r="D40" s="18" t="s">
        <v>253</v>
      </c>
      <c r="E40" s="73">
        <v>2</v>
      </c>
      <c r="F40" s="127">
        <v>0</v>
      </c>
      <c r="G40" s="109">
        <f t="shared" si="1"/>
        <v>0</v>
      </c>
      <c r="I40" s="16"/>
    </row>
    <row r="41" spans="1:9">
      <c r="A41" s="14"/>
      <c r="B41" s="14"/>
      <c r="C41" s="159" t="s">
        <v>45</v>
      </c>
      <c r="D41" s="160"/>
      <c r="E41" s="160"/>
      <c r="F41" s="15"/>
      <c r="G41" s="110">
        <f>SUM(G29:G40)</f>
        <v>0</v>
      </c>
    </row>
    <row r="42" spans="1:9">
      <c r="A42" s="22"/>
      <c r="B42" s="22"/>
      <c r="C42" s="161" t="s">
        <v>629</v>
      </c>
      <c r="D42" s="153"/>
      <c r="E42" s="153"/>
      <c r="F42" s="153"/>
      <c r="G42" s="153"/>
    </row>
    <row r="43" spans="1:9" ht="45.6">
      <c r="A43" s="20" t="s">
        <v>43</v>
      </c>
      <c r="B43" s="18"/>
      <c r="C43" s="19" t="s">
        <v>627</v>
      </c>
      <c r="D43" s="18" t="s">
        <v>176</v>
      </c>
      <c r="E43" s="73">
        <v>1</v>
      </c>
      <c r="F43" s="123">
        <v>0</v>
      </c>
      <c r="G43" s="109">
        <f>ROUND(F43*E43,2)</f>
        <v>0</v>
      </c>
      <c r="I43" s="16"/>
    </row>
    <row r="44" spans="1:9" ht="45.6">
      <c r="A44" s="20" t="s">
        <v>39</v>
      </c>
      <c r="B44" s="18"/>
      <c r="C44" s="19" t="s">
        <v>626</v>
      </c>
      <c r="D44" s="18" t="s">
        <v>253</v>
      </c>
      <c r="E44" s="73">
        <v>1</v>
      </c>
      <c r="F44" s="123">
        <v>0</v>
      </c>
      <c r="G44" s="109">
        <f t="shared" ref="G44:G54" si="2">ROUND(F44*E44,2)</f>
        <v>0</v>
      </c>
      <c r="I44" s="16"/>
    </row>
    <row r="45" spans="1:9" ht="22.8">
      <c r="A45" s="20" t="s">
        <v>33</v>
      </c>
      <c r="B45" s="18"/>
      <c r="C45" s="19" t="s">
        <v>625</v>
      </c>
      <c r="D45" s="18" t="s">
        <v>253</v>
      </c>
      <c r="E45" s="73">
        <v>1</v>
      </c>
      <c r="F45" s="123">
        <v>0</v>
      </c>
      <c r="G45" s="109">
        <f t="shared" si="2"/>
        <v>0</v>
      </c>
      <c r="I45" s="16"/>
    </row>
    <row r="46" spans="1:9" ht="34.200000000000003">
      <c r="A46" s="20" t="s">
        <v>28</v>
      </c>
      <c r="B46" s="18"/>
      <c r="C46" s="19" t="s">
        <v>624</v>
      </c>
      <c r="D46" s="18" t="s">
        <v>30</v>
      </c>
      <c r="E46" s="73">
        <v>24</v>
      </c>
      <c r="F46" s="123">
        <v>0</v>
      </c>
      <c r="G46" s="109">
        <f t="shared" si="2"/>
        <v>0</v>
      </c>
      <c r="I46" s="16"/>
    </row>
    <row r="47" spans="1:9">
      <c r="A47" s="20" t="s">
        <v>26</v>
      </c>
      <c r="B47" s="18"/>
      <c r="C47" s="19" t="s">
        <v>623</v>
      </c>
      <c r="D47" s="18" t="s">
        <v>30</v>
      </c>
      <c r="E47" s="73">
        <v>12</v>
      </c>
      <c r="F47" s="123">
        <v>0</v>
      </c>
      <c r="G47" s="109">
        <f t="shared" si="2"/>
        <v>0</v>
      </c>
      <c r="I47" s="16"/>
    </row>
    <row r="48" spans="1:9">
      <c r="A48" s="20" t="s">
        <v>91</v>
      </c>
      <c r="B48" s="18"/>
      <c r="C48" s="19" t="s">
        <v>622</v>
      </c>
      <c r="D48" s="18" t="s">
        <v>30</v>
      </c>
      <c r="E48" s="73">
        <v>12</v>
      </c>
      <c r="F48" s="123">
        <v>0</v>
      </c>
      <c r="G48" s="109">
        <f t="shared" si="2"/>
        <v>0</v>
      </c>
      <c r="I48" s="16"/>
    </row>
    <row r="49" spans="1:9" ht="34.200000000000003">
      <c r="A49" s="20" t="s">
        <v>88</v>
      </c>
      <c r="B49" s="18"/>
      <c r="C49" s="19" t="s">
        <v>621</v>
      </c>
      <c r="D49" s="18" t="s">
        <v>266</v>
      </c>
      <c r="E49" s="17">
        <v>0.24</v>
      </c>
      <c r="F49" s="123">
        <v>0</v>
      </c>
      <c r="G49" s="109">
        <f t="shared" si="2"/>
        <v>0</v>
      </c>
      <c r="I49" s="16"/>
    </row>
    <row r="50" spans="1:9" ht="34.200000000000003">
      <c r="A50" s="20" t="s">
        <v>86</v>
      </c>
      <c r="B50" s="18"/>
      <c r="C50" s="19" t="s">
        <v>620</v>
      </c>
      <c r="D50" s="18" t="s">
        <v>253</v>
      </c>
      <c r="E50" s="73">
        <v>1</v>
      </c>
      <c r="F50" s="123">
        <v>0</v>
      </c>
      <c r="G50" s="109">
        <f t="shared" si="2"/>
        <v>0</v>
      </c>
      <c r="I50" s="16"/>
    </row>
    <row r="51" spans="1:9" ht="34.200000000000003">
      <c r="A51" s="20" t="s">
        <v>83</v>
      </c>
      <c r="B51" s="18"/>
      <c r="C51" s="19" t="s">
        <v>619</v>
      </c>
      <c r="D51" s="18" t="s">
        <v>253</v>
      </c>
      <c r="E51" s="73">
        <v>1</v>
      </c>
      <c r="F51" s="123">
        <v>0</v>
      </c>
      <c r="G51" s="109">
        <f t="shared" si="2"/>
        <v>0</v>
      </c>
      <c r="I51" s="16"/>
    </row>
    <row r="52" spans="1:9" ht="22.8">
      <c r="A52" s="20" t="s">
        <v>80</v>
      </c>
      <c r="B52" s="18"/>
      <c r="C52" s="19" t="s">
        <v>294</v>
      </c>
      <c r="D52" s="18" t="s">
        <v>122</v>
      </c>
      <c r="E52" s="73">
        <v>2</v>
      </c>
      <c r="F52" s="123">
        <v>0</v>
      </c>
      <c r="G52" s="109">
        <f t="shared" si="2"/>
        <v>0</v>
      </c>
      <c r="I52" s="16"/>
    </row>
    <row r="53" spans="1:9" ht="34.200000000000003">
      <c r="A53" s="20" t="s">
        <v>77</v>
      </c>
      <c r="B53" s="18"/>
      <c r="C53" s="19" t="s">
        <v>618</v>
      </c>
      <c r="D53" s="18" t="s">
        <v>122</v>
      </c>
      <c r="E53" s="73">
        <v>2</v>
      </c>
      <c r="F53" s="123">
        <v>0</v>
      </c>
      <c r="G53" s="109">
        <f t="shared" si="2"/>
        <v>0</v>
      </c>
      <c r="I53" s="16"/>
    </row>
    <row r="54" spans="1:9" ht="34.200000000000003">
      <c r="A54" s="20" t="s">
        <v>74</v>
      </c>
      <c r="B54" s="18"/>
      <c r="C54" s="19" t="s">
        <v>445</v>
      </c>
      <c r="D54" s="18" t="s">
        <v>253</v>
      </c>
      <c r="E54" s="73">
        <v>2</v>
      </c>
      <c r="F54" s="123">
        <v>0</v>
      </c>
      <c r="G54" s="109">
        <f t="shared" si="2"/>
        <v>0</v>
      </c>
      <c r="I54" s="16"/>
    </row>
    <row r="55" spans="1:9">
      <c r="A55" s="14"/>
      <c r="B55" s="14"/>
      <c r="C55" s="159" t="s">
        <v>470</v>
      </c>
      <c r="D55" s="160"/>
      <c r="E55" s="160"/>
      <c r="F55" s="15"/>
      <c r="G55" s="110">
        <f>SUM(G43:G54)</f>
        <v>0</v>
      </c>
    </row>
    <row r="56" spans="1:9">
      <c r="A56" s="22"/>
      <c r="B56" s="22"/>
      <c r="C56" s="161" t="s">
        <v>628</v>
      </c>
      <c r="D56" s="153"/>
      <c r="E56" s="153"/>
      <c r="F56" s="153"/>
      <c r="G56" s="153"/>
    </row>
    <row r="57" spans="1:9" ht="45.6">
      <c r="A57" s="20" t="s">
        <v>43</v>
      </c>
      <c r="B57" s="18"/>
      <c r="C57" s="19" t="s">
        <v>627</v>
      </c>
      <c r="D57" s="18" t="s">
        <v>176</v>
      </c>
      <c r="E57" s="73">
        <v>1</v>
      </c>
      <c r="F57" s="123">
        <v>0</v>
      </c>
      <c r="G57" s="109">
        <f>ROUND(F57*E57,2)</f>
        <v>0</v>
      </c>
      <c r="I57" s="16"/>
    </row>
    <row r="58" spans="1:9" ht="45.6">
      <c r="A58" s="20" t="s">
        <v>39</v>
      </c>
      <c r="B58" s="18"/>
      <c r="C58" s="19" t="s">
        <v>626</v>
      </c>
      <c r="D58" s="18" t="s">
        <v>253</v>
      </c>
      <c r="E58" s="73">
        <v>1</v>
      </c>
      <c r="F58" s="123">
        <v>0</v>
      </c>
      <c r="G58" s="109">
        <f t="shared" ref="G58:G68" si="3">ROUND(F58*E58,2)</f>
        <v>0</v>
      </c>
      <c r="I58" s="16"/>
    </row>
    <row r="59" spans="1:9" ht="22.8">
      <c r="A59" s="20" t="s">
        <v>33</v>
      </c>
      <c r="B59" s="18"/>
      <c r="C59" s="19" t="s">
        <v>625</v>
      </c>
      <c r="D59" s="18" t="s">
        <v>253</v>
      </c>
      <c r="E59" s="73">
        <v>1</v>
      </c>
      <c r="F59" s="123">
        <v>0</v>
      </c>
      <c r="G59" s="109">
        <f t="shared" si="3"/>
        <v>0</v>
      </c>
      <c r="I59" s="16"/>
    </row>
    <row r="60" spans="1:9" ht="34.200000000000003">
      <c r="A60" s="20" t="s">
        <v>28</v>
      </c>
      <c r="B60" s="18"/>
      <c r="C60" s="19" t="s">
        <v>624</v>
      </c>
      <c r="D60" s="18" t="s">
        <v>30</v>
      </c>
      <c r="E60" s="73">
        <v>26</v>
      </c>
      <c r="F60" s="123">
        <v>0</v>
      </c>
      <c r="G60" s="109">
        <f t="shared" si="3"/>
        <v>0</v>
      </c>
      <c r="I60" s="16"/>
    </row>
    <row r="61" spans="1:9">
      <c r="A61" s="72" t="s">
        <v>26</v>
      </c>
      <c r="B61" s="18"/>
      <c r="C61" s="19" t="s">
        <v>623</v>
      </c>
      <c r="D61" s="18" t="s">
        <v>30</v>
      </c>
      <c r="E61" s="73">
        <v>13</v>
      </c>
      <c r="F61" s="123">
        <v>0</v>
      </c>
      <c r="G61" s="109">
        <f t="shared" si="3"/>
        <v>0</v>
      </c>
      <c r="I61" s="16"/>
    </row>
    <row r="62" spans="1:9">
      <c r="A62" s="72" t="s">
        <v>91</v>
      </c>
      <c r="B62" s="18"/>
      <c r="C62" s="19" t="s">
        <v>622</v>
      </c>
      <c r="D62" s="18" t="s">
        <v>30</v>
      </c>
      <c r="E62" s="73">
        <v>13</v>
      </c>
      <c r="F62" s="123">
        <v>0</v>
      </c>
      <c r="G62" s="109">
        <f t="shared" si="3"/>
        <v>0</v>
      </c>
      <c r="I62" s="16"/>
    </row>
    <row r="63" spans="1:9" ht="34.200000000000003">
      <c r="A63" s="72" t="s">
        <v>88</v>
      </c>
      <c r="B63" s="18"/>
      <c r="C63" s="19" t="s">
        <v>621</v>
      </c>
      <c r="D63" s="18" t="s">
        <v>266</v>
      </c>
      <c r="E63" s="17">
        <v>0.26</v>
      </c>
      <c r="F63" s="123">
        <v>0</v>
      </c>
      <c r="G63" s="109">
        <f t="shared" si="3"/>
        <v>0</v>
      </c>
      <c r="I63" s="16"/>
    </row>
    <row r="64" spans="1:9" ht="34.200000000000003">
      <c r="A64" s="72" t="s">
        <v>86</v>
      </c>
      <c r="B64" s="18"/>
      <c r="C64" s="19" t="s">
        <v>620</v>
      </c>
      <c r="D64" s="18" t="s">
        <v>253</v>
      </c>
      <c r="E64" s="73">
        <v>1</v>
      </c>
      <c r="F64" s="123">
        <v>0</v>
      </c>
      <c r="G64" s="109">
        <f t="shared" si="3"/>
        <v>0</v>
      </c>
      <c r="I64" s="16"/>
    </row>
    <row r="65" spans="1:9" ht="34.200000000000003">
      <c r="A65" s="72" t="s">
        <v>83</v>
      </c>
      <c r="B65" s="18"/>
      <c r="C65" s="19" t="s">
        <v>619</v>
      </c>
      <c r="D65" s="18" t="s">
        <v>253</v>
      </c>
      <c r="E65" s="73">
        <v>1</v>
      </c>
      <c r="F65" s="123">
        <v>0</v>
      </c>
      <c r="G65" s="109">
        <f t="shared" si="3"/>
        <v>0</v>
      </c>
      <c r="I65" s="16"/>
    </row>
    <row r="66" spans="1:9" ht="22.8">
      <c r="A66" s="72" t="s">
        <v>80</v>
      </c>
      <c r="B66" s="18"/>
      <c r="C66" s="19" t="s">
        <v>294</v>
      </c>
      <c r="D66" s="18" t="s">
        <v>122</v>
      </c>
      <c r="E66" s="73">
        <v>2</v>
      </c>
      <c r="F66" s="123">
        <v>0</v>
      </c>
      <c r="G66" s="109">
        <f t="shared" si="3"/>
        <v>0</v>
      </c>
      <c r="I66" s="16"/>
    </row>
    <row r="67" spans="1:9" ht="34.200000000000003">
      <c r="A67" s="72" t="s">
        <v>77</v>
      </c>
      <c r="B67" s="18"/>
      <c r="C67" s="19" t="s">
        <v>618</v>
      </c>
      <c r="D67" s="18" t="s">
        <v>122</v>
      </c>
      <c r="E67" s="73">
        <v>2</v>
      </c>
      <c r="F67" s="123">
        <v>0</v>
      </c>
      <c r="G67" s="109">
        <f t="shared" si="3"/>
        <v>0</v>
      </c>
      <c r="I67" s="16"/>
    </row>
    <row r="68" spans="1:9" ht="34.200000000000003">
      <c r="A68" s="72" t="s">
        <v>74</v>
      </c>
      <c r="B68" s="18"/>
      <c r="C68" s="19" t="s">
        <v>445</v>
      </c>
      <c r="D68" s="18" t="s">
        <v>253</v>
      </c>
      <c r="E68" s="73">
        <v>2</v>
      </c>
      <c r="F68" s="123"/>
      <c r="G68" s="109">
        <f t="shared" si="3"/>
        <v>0</v>
      </c>
      <c r="I68" s="16"/>
    </row>
    <row r="69" spans="1:9">
      <c r="C69" s="159" t="s">
        <v>280</v>
      </c>
      <c r="D69" s="160"/>
      <c r="E69" s="160"/>
      <c r="F69" s="15"/>
      <c r="G69" s="111">
        <f>SUM(G57:G68)</f>
        <v>0</v>
      </c>
    </row>
    <row r="70" spans="1:9">
      <c r="C70" s="159" t="s">
        <v>444</v>
      </c>
      <c r="D70" s="160"/>
      <c r="E70" s="160"/>
      <c r="F70" s="15"/>
      <c r="G70" s="110">
        <f>G69+G55+G41+G27</f>
        <v>0</v>
      </c>
    </row>
  </sheetData>
  <mergeCells count="15">
    <mergeCell ref="C56:G56"/>
    <mergeCell ref="C69:E69"/>
    <mergeCell ref="C28:G28"/>
    <mergeCell ref="F12:G12"/>
    <mergeCell ref="C70:E70"/>
    <mergeCell ref="C14:G14"/>
    <mergeCell ref="C41:E41"/>
    <mergeCell ref="C42:G42"/>
    <mergeCell ref="C55:E55"/>
    <mergeCell ref="A5:G6"/>
    <mergeCell ref="A7:G8"/>
    <mergeCell ref="A9:G10"/>
    <mergeCell ref="D11:G11"/>
    <mergeCell ref="C27:E27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613E-DD71-4046-AEB8-8AD8A3210529}">
  <sheetPr>
    <tabColor rgb="FF92D050"/>
  </sheetPr>
  <dimension ref="A1:H51"/>
  <sheetViews>
    <sheetView zoomScale="145" zoomScaleNormal="145" workbookViewId="0">
      <selection activeCell="D28" sqref="D28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5.6640625" style="12" customWidth="1"/>
    <col min="4" max="4" width="5" style="12" customWidth="1"/>
    <col min="5" max="5" width="14.88671875" style="11" customWidth="1"/>
    <col min="6" max="6" width="12.6640625" style="10" customWidth="1"/>
    <col min="7" max="7" width="16.44140625" style="9" customWidth="1"/>
    <col min="8" max="8" width="11.88671875" style="9" customWidth="1"/>
    <col min="9" max="16384" width="8.7773437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671</v>
      </c>
      <c r="H1" s="8"/>
    </row>
    <row r="2" spans="1:8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8" ht="13.5" customHeight="1">
      <c r="A3" s="153"/>
      <c r="B3" s="153"/>
      <c r="C3" s="153"/>
      <c r="D3" s="153"/>
      <c r="E3" s="153"/>
      <c r="F3" s="153"/>
      <c r="G3" s="153"/>
      <c r="H3" s="8"/>
    </row>
    <row r="4" spans="1:8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8" ht="13.5" customHeight="1">
      <c r="A5" s="153"/>
      <c r="B5" s="153"/>
      <c r="C5" s="153"/>
      <c r="D5" s="153"/>
      <c r="E5" s="153"/>
      <c r="F5" s="153"/>
      <c r="G5" s="153"/>
      <c r="H5" s="8"/>
    </row>
    <row r="6" spans="1:8" ht="13.5" customHeight="1">
      <c r="A6" s="158" t="s">
        <v>931</v>
      </c>
      <c r="B6" s="153"/>
      <c r="C6" s="153"/>
      <c r="D6" s="153"/>
      <c r="E6" s="153"/>
      <c r="F6" s="153"/>
      <c r="G6" s="153"/>
      <c r="H6" s="8"/>
    </row>
    <row r="7" spans="1:8" ht="13.5" customHeight="1">
      <c r="A7" s="153"/>
      <c r="B7" s="153"/>
      <c r="C7" s="153"/>
      <c r="D7" s="153"/>
      <c r="E7" s="153"/>
      <c r="F7" s="153"/>
      <c r="G7" s="153"/>
      <c r="H7" s="8"/>
    </row>
    <row r="8" spans="1:8">
      <c r="A8" s="33"/>
      <c r="B8" s="33"/>
      <c r="C8" s="86"/>
      <c r="D8" s="180"/>
      <c r="E8" s="180"/>
      <c r="F8" s="180"/>
      <c r="G8" s="180"/>
      <c r="H8" s="21"/>
    </row>
    <row r="9" spans="1:8" ht="12.75" customHeight="1">
      <c r="A9" s="29" t="s">
        <v>148</v>
      </c>
      <c r="B9" s="29" t="s">
        <v>376</v>
      </c>
      <c r="C9" s="29" t="s">
        <v>375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8">
      <c r="A10" s="27" t="s">
        <v>143</v>
      </c>
      <c r="B10" s="27" t="s">
        <v>142</v>
      </c>
      <c r="C10" s="27" t="s">
        <v>374</v>
      </c>
      <c r="D10" s="27" t="s">
        <v>122</v>
      </c>
      <c r="E10" s="179"/>
      <c r="F10" s="25"/>
      <c r="G10" s="25"/>
    </row>
    <row r="11" spans="1:8">
      <c r="A11" s="85" t="s">
        <v>370</v>
      </c>
      <c r="B11" s="177" t="s">
        <v>647</v>
      </c>
      <c r="C11" s="178"/>
      <c r="D11" s="178"/>
      <c r="E11" s="178"/>
      <c r="F11" s="178"/>
      <c r="G11" s="178"/>
    </row>
    <row r="12" spans="1:8" ht="22.8">
      <c r="A12" s="84" t="s">
        <v>36</v>
      </c>
      <c r="B12" s="18"/>
      <c r="C12" s="19" t="s">
        <v>646</v>
      </c>
      <c r="D12" s="18" t="s">
        <v>176</v>
      </c>
      <c r="E12" s="83">
        <v>1</v>
      </c>
      <c r="F12" s="124">
        <v>0</v>
      </c>
      <c r="G12" s="109">
        <f t="shared" ref="G12:G13" si="0">ROUND(F12*E12,2)</f>
        <v>0</v>
      </c>
    </row>
    <row r="13" spans="1:8" ht="22.8">
      <c r="A13" s="84" t="s">
        <v>29</v>
      </c>
      <c r="B13" s="18"/>
      <c r="C13" s="19" t="s">
        <v>645</v>
      </c>
      <c r="D13" s="18" t="s">
        <v>176</v>
      </c>
      <c r="E13" s="83">
        <v>3</v>
      </c>
      <c r="F13" s="124">
        <v>0</v>
      </c>
      <c r="G13" s="109">
        <f t="shared" si="0"/>
        <v>0</v>
      </c>
    </row>
    <row r="14" spans="1:8">
      <c r="A14" s="85" t="s">
        <v>370</v>
      </c>
      <c r="B14" s="177" t="s">
        <v>644</v>
      </c>
      <c r="C14" s="178"/>
      <c r="D14" s="178"/>
      <c r="E14" s="178"/>
      <c r="F14" s="178"/>
      <c r="G14" s="178"/>
    </row>
    <row r="15" spans="1:8" ht="22.8">
      <c r="A15" s="84" t="s">
        <v>36</v>
      </c>
      <c r="B15" s="18"/>
      <c r="C15" s="19" t="s">
        <v>643</v>
      </c>
      <c r="D15" s="18" t="s">
        <v>176</v>
      </c>
      <c r="E15" s="83">
        <v>1</v>
      </c>
      <c r="F15" s="124">
        <v>0</v>
      </c>
      <c r="G15" s="109">
        <f t="shared" ref="G15:G16" si="1">ROUND(F15*E15,2)</f>
        <v>0</v>
      </c>
    </row>
    <row r="16" spans="1:8" ht="22.8">
      <c r="A16" s="84" t="s">
        <v>29</v>
      </c>
      <c r="B16" s="18"/>
      <c r="C16" s="19" t="s">
        <v>642</v>
      </c>
      <c r="D16" s="18" t="s">
        <v>176</v>
      </c>
      <c r="E16" s="83">
        <v>1</v>
      </c>
      <c r="F16" s="124">
        <v>0</v>
      </c>
      <c r="G16" s="109">
        <f t="shared" si="1"/>
        <v>0</v>
      </c>
    </row>
    <row r="17" spans="1:7">
      <c r="A17" s="85" t="s">
        <v>370</v>
      </c>
      <c r="B17" s="177" t="s">
        <v>641</v>
      </c>
      <c r="C17" s="178"/>
      <c r="D17" s="178"/>
      <c r="E17" s="178"/>
      <c r="F17" s="178"/>
      <c r="G17" s="178"/>
    </row>
    <row r="18" spans="1:7" ht="22.8">
      <c r="A18" s="84" t="s">
        <v>36</v>
      </c>
      <c r="B18" s="18"/>
      <c r="C18" s="19" t="s">
        <v>639</v>
      </c>
      <c r="D18" s="18" t="s">
        <v>176</v>
      </c>
      <c r="E18" s="83">
        <v>1</v>
      </c>
      <c r="F18" s="124">
        <v>0</v>
      </c>
      <c r="G18" s="109">
        <f t="shared" ref="G18:G19" si="2">ROUND(F18*E18,2)</f>
        <v>0</v>
      </c>
    </row>
    <row r="19" spans="1:7" ht="22.8">
      <c r="A19" s="84" t="s">
        <v>29</v>
      </c>
      <c r="B19" s="18"/>
      <c r="C19" s="19" t="s">
        <v>638</v>
      </c>
      <c r="D19" s="18" t="s">
        <v>176</v>
      </c>
      <c r="E19" s="83">
        <v>1</v>
      </c>
      <c r="F19" s="124">
        <v>0</v>
      </c>
      <c r="G19" s="109">
        <f t="shared" si="2"/>
        <v>0</v>
      </c>
    </row>
    <row r="20" spans="1:7">
      <c r="A20" s="85" t="s">
        <v>370</v>
      </c>
      <c r="B20" s="177" t="s">
        <v>640</v>
      </c>
      <c r="C20" s="178"/>
      <c r="D20" s="178"/>
      <c r="E20" s="178"/>
      <c r="F20" s="178"/>
      <c r="G20" s="178"/>
    </row>
    <row r="21" spans="1:7" ht="22.8">
      <c r="A21" s="84" t="s">
        <v>36</v>
      </c>
      <c r="B21" s="18"/>
      <c r="C21" s="19" t="s">
        <v>639</v>
      </c>
      <c r="D21" s="18" t="s">
        <v>176</v>
      </c>
      <c r="E21" s="83">
        <v>1</v>
      </c>
      <c r="F21" s="124">
        <v>0</v>
      </c>
      <c r="G21" s="109">
        <f t="shared" ref="G21:G22" si="3">ROUND(F21*E21,2)</f>
        <v>0</v>
      </c>
    </row>
    <row r="22" spans="1:7" ht="22.8">
      <c r="A22" s="84" t="s">
        <v>29</v>
      </c>
      <c r="B22" s="18"/>
      <c r="C22" s="19" t="s">
        <v>638</v>
      </c>
      <c r="D22" s="18" t="s">
        <v>176</v>
      </c>
      <c r="E22" s="83">
        <v>1</v>
      </c>
      <c r="F22" s="124"/>
      <c r="G22" s="109">
        <f t="shared" si="3"/>
        <v>0</v>
      </c>
    </row>
    <row r="23" spans="1:7">
      <c r="A23" s="82" t="s">
        <v>366</v>
      </c>
      <c r="B23" s="81" t="s">
        <v>366</v>
      </c>
      <c r="C23" s="80" t="s">
        <v>906</v>
      </c>
      <c r="D23" s="12" t="s">
        <v>366</v>
      </c>
      <c r="E23" s="79">
        <v>0</v>
      </c>
      <c r="F23" s="78" t="s">
        <v>905</v>
      </c>
      <c r="G23" s="118">
        <f>SUM(G11:G22)</f>
        <v>0</v>
      </c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</sheetData>
  <mergeCells count="10">
    <mergeCell ref="B17:G17"/>
    <mergeCell ref="B20:G20"/>
    <mergeCell ref="E9:E10"/>
    <mergeCell ref="A2:G3"/>
    <mergeCell ref="A4:G5"/>
    <mergeCell ref="A6:G7"/>
    <mergeCell ref="D8:G8"/>
    <mergeCell ref="F9:G9"/>
    <mergeCell ref="B11:G11"/>
    <mergeCell ref="B14:G1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7E70-AFA3-4499-AD0A-512C1C52E53A}">
  <sheetPr>
    <tabColor rgb="FF92D050"/>
  </sheetPr>
  <dimension ref="A1:K62"/>
  <sheetViews>
    <sheetView topLeftCell="A9" workbookViewId="0">
      <selection activeCell="J17" sqref="J17"/>
    </sheetView>
  </sheetViews>
  <sheetFormatPr defaultColWidth="8.77734375" defaultRowHeight="13.2"/>
  <cols>
    <col min="1" max="1" width="4" style="13" customWidth="1"/>
    <col min="2" max="2" width="9.44140625" style="13" customWidth="1"/>
    <col min="3" max="3" width="36.6640625" style="12" customWidth="1"/>
    <col min="4" max="4" width="5.88671875" style="12" customWidth="1"/>
    <col min="5" max="5" width="14.886718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672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932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75"/>
      <c r="C8" s="21"/>
      <c r="D8" s="173"/>
      <c r="E8" s="174"/>
      <c r="F8" s="174"/>
      <c r="G8" s="174"/>
      <c r="H8" s="21"/>
    </row>
    <row r="9" spans="1:11" ht="12.75" customHeight="1">
      <c r="A9" s="29" t="s">
        <v>148</v>
      </c>
      <c r="B9" s="29" t="s">
        <v>147</v>
      </c>
      <c r="C9" s="29" t="s">
        <v>146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141</v>
      </c>
      <c r="D10" s="27" t="s">
        <v>122</v>
      </c>
      <c r="E10" s="155"/>
      <c r="F10" s="74" t="s">
        <v>363</v>
      </c>
      <c r="G10" s="25" t="s">
        <v>139</v>
      </c>
    </row>
    <row r="11" spans="1:11">
      <c r="A11" s="22"/>
      <c r="B11" s="22"/>
      <c r="C11" s="151" t="s">
        <v>660</v>
      </c>
      <c r="D11" s="152"/>
      <c r="E11" s="152"/>
      <c r="F11" s="152"/>
      <c r="G11" s="152"/>
      <c r="I11" s="23"/>
      <c r="J11" s="23"/>
      <c r="K11" s="23"/>
    </row>
    <row r="12" spans="1:11" ht="34.200000000000003">
      <c r="A12" s="20" t="s">
        <v>43</v>
      </c>
      <c r="B12" s="18"/>
      <c r="C12" s="19" t="s">
        <v>659</v>
      </c>
      <c r="D12" s="18" t="s">
        <v>253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45.6">
      <c r="A13" s="20" t="s">
        <v>33</v>
      </c>
      <c r="B13" s="18"/>
      <c r="C13" s="19" t="s">
        <v>658</v>
      </c>
      <c r="D13" s="18" t="s">
        <v>30</v>
      </c>
      <c r="E13" s="73">
        <v>18</v>
      </c>
      <c r="F13" s="123">
        <v>0</v>
      </c>
      <c r="G13" s="109">
        <f t="shared" ref="G13:G36" si="0">ROUND(F13*E13,2)</f>
        <v>0</v>
      </c>
      <c r="I13" s="24"/>
      <c r="J13" s="23"/>
      <c r="K13" s="23"/>
    </row>
    <row r="14" spans="1:11">
      <c r="A14" s="20" t="s">
        <v>29</v>
      </c>
      <c r="B14" s="18"/>
      <c r="C14" s="19" t="s">
        <v>657</v>
      </c>
      <c r="D14" s="18" t="s">
        <v>30</v>
      </c>
      <c r="E14" s="73">
        <v>18</v>
      </c>
      <c r="F14" s="123">
        <v>0</v>
      </c>
      <c r="G14" s="109">
        <f t="shared" si="0"/>
        <v>0</v>
      </c>
      <c r="I14" s="24"/>
      <c r="J14" s="23"/>
      <c r="K14" s="23"/>
    </row>
    <row r="15" spans="1:11" ht="45.6">
      <c r="A15" s="20" t="s">
        <v>28</v>
      </c>
      <c r="B15" s="18"/>
      <c r="C15" s="19" t="s">
        <v>404</v>
      </c>
      <c r="D15" s="18" t="s">
        <v>30</v>
      </c>
      <c r="E15" s="73">
        <v>10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26</v>
      </c>
      <c r="B16" s="18"/>
      <c r="C16" s="19" t="s">
        <v>656</v>
      </c>
      <c r="D16" s="18" t="s">
        <v>30</v>
      </c>
      <c r="E16" s="73">
        <v>10</v>
      </c>
      <c r="F16" s="123">
        <v>0</v>
      </c>
      <c r="G16" s="109">
        <f t="shared" si="0"/>
        <v>0</v>
      </c>
      <c r="I16" s="24"/>
      <c r="J16" s="23"/>
      <c r="K16" s="23"/>
    </row>
    <row r="17" spans="1:9" ht="22.8">
      <c r="A17" s="20" t="s">
        <v>91</v>
      </c>
      <c r="B17" s="18"/>
      <c r="C17" s="19" t="s">
        <v>655</v>
      </c>
      <c r="D17" s="18" t="s">
        <v>176</v>
      </c>
      <c r="E17" s="73">
        <v>1</v>
      </c>
      <c r="F17" s="123">
        <v>0</v>
      </c>
      <c r="G17" s="109">
        <f t="shared" si="0"/>
        <v>0</v>
      </c>
      <c r="I17" s="16"/>
    </row>
    <row r="18" spans="1:9" ht="22.8">
      <c r="A18" s="20" t="s">
        <v>88</v>
      </c>
      <c r="B18" s="18"/>
      <c r="C18" s="19" t="s">
        <v>343</v>
      </c>
      <c r="D18" s="18" t="s">
        <v>266</v>
      </c>
      <c r="E18" s="17">
        <v>0.28000000000000003</v>
      </c>
      <c r="F18" s="123">
        <v>0</v>
      </c>
      <c r="G18" s="109">
        <f t="shared" si="0"/>
        <v>0</v>
      </c>
      <c r="I18" s="16"/>
    </row>
    <row r="19" spans="1:9">
      <c r="A19" s="20" t="s">
        <v>86</v>
      </c>
      <c r="B19" s="18"/>
      <c r="C19" s="19" t="s">
        <v>397</v>
      </c>
      <c r="D19" s="18" t="s">
        <v>30</v>
      </c>
      <c r="E19" s="73">
        <v>18</v>
      </c>
      <c r="F19" s="123">
        <v>0</v>
      </c>
      <c r="G19" s="109">
        <f t="shared" si="0"/>
        <v>0</v>
      </c>
      <c r="I19" s="16"/>
    </row>
    <row r="20" spans="1:9">
      <c r="A20" s="20" t="s">
        <v>83</v>
      </c>
      <c r="B20" s="18"/>
      <c r="C20" s="19" t="s">
        <v>395</v>
      </c>
      <c r="D20" s="18" t="s">
        <v>30</v>
      </c>
      <c r="E20" s="73">
        <v>10</v>
      </c>
      <c r="F20" s="123">
        <v>0</v>
      </c>
      <c r="G20" s="109">
        <f t="shared" si="0"/>
        <v>0</v>
      </c>
      <c r="I20" s="16"/>
    </row>
    <row r="21" spans="1:9" ht="34.200000000000003">
      <c r="A21" s="20" t="s">
        <v>80</v>
      </c>
      <c r="B21" s="18"/>
      <c r="C21" s="19" t="s">
        <v>654</v>
      </c>
      <c r="D21" s="18" t="s">
        <v>253</v>
      </c>
      <c r="E21" s="73">
        <v>2</v>
      </c>
      <c r="F21" s="123">
        <v>0</v>
      </c>
      <c r="G21" s="109">
        <f t="shared" si="0"/>
        <v>0</v>
      </c>
      <c r="I21" s="16"/>
    </row>
    <row r="22" spans="1:9" ht="22.8">
      <c r="A22" s="20" t="s">
        <v>77</v>
      </c>
      <c r="B22" s="18"/>
      <c r="C22" s="19" t="s">
        <v>653</v>
      </c>
      <c r="D22" s="18" t="s">
        <v>176</v>
      </c>
      <c r="E22" s="73">
        <v>2</v>
      </c>
      <c r="F22" s="123">
        <v>0</v>
      </c>
      <c r="G22" s="109">
        <f t="shared" si="0"/>
        <v>0</v>
      </c>
      <c r="I22" s="16"/>
    </row>
    <row r="23" spans="1:9" ht="22.8">
      <c r="A23" s="20" t="s">
        <v>68</v>
      </c>
      <c r="B23" s="18"/>
      <c r="C23" s="19" t="s">
        <v>339</v>
      </c>
      <c r="D23" s="18" t="s">
        <v>122</v>
      </c>
      <c r="E23" s="73">
        <v>20</v>
      </c>
      <c r="F23" s="123">
        <v>0</v>
      </c>
      <c r="G23" s="109">
        <f t="shared" si="0"/>
        <v>0</v>
      </c>
      <c r="I23" s="16"/>
    </row>
    <row r="24" spans="1:9">
      <c r="A24" s="20" t="s">
        <v>169</v>
      </c>
      <c r="B24" s="18"/>
      <c r="C24" s="19" t="s">
        <v>338</v>
      </c>
      <c r="D24" s="18" t="s">
        <v>122</v>
      </c>
      <c r="E24" s="73">
        <v>4</v>
      </c>
      <c r="F24" s="123">
        <v>0</v>
      </c>
      <c r="G24" s="109">
        <f t="shared" si="0"/>
        <v>0</v>
      </c>
      <c r="I24" s="16"/>
    </row>
    <row r="25" spans="1:9">
      <c r="A25" s="20" t="s">
        <v>166</v>
      </c>
      <c r="B25" s="18"/>
      <c r="C25" s="19" t="s">
        <v>418</v>
      </c>
      <c r="D25" s="18" t="s">
        <v>122</v>
      </c>
      <c r="E25" s="73">
        <v>4</v>
      </c>
      <c r="F25" s="123">
        <v>0</v>
      </c>
      <c r="G25" s="109">
        <f t="shared" si="0"/>
        <v>0</v>
      </c>
      <c r="I25" s="16"/>
    </row>
    <row r="26" spans="1:9">
      <c r="A26" s="20" t="s">
        <v>165</v>
      </c>
      <c r="B26" s="18"/>
      <c r="C26" s="19" t="s">
        <v>337</v>
      </c>
      <c r="D26" s="18" t="s">
        <v>122</v>
      </c>
      <c r="E26" s="73">
        <v>4</v>
      </c>
      <c r="F26" s="123">
        <v>0</v>
      </c>
      <c r="G26" s="109">
        <f t="shared" si="0"/>
        <v>0</v>
      </c>
      <c r="I26" s="16"/>
    </row>
    <row r="27" spans="1:9">
      <c r="A27" s="20" t="s">
        <v>164</v>
      </c>
      <c r="B27" s="18"/>
      <c r="C27" s="19" t="s">
        <v>652</v>
      </c>
      <c r="D27" s="18" t="s">
        <v>122</v>
      </c>
      <c r="E27" s="73">
        <v>4</v>
      </c>
      <c r="F27" s="123">
        <v>0</v>
      </c>
      <c r="G27" s="109">
        <f t="shared" si="0"/>
        <v>0</v>
      </c>
      <c r="I27" s="16"/>
    </row>
    <row r="28" spans="1:9">
      <c r="A28" s="20" t="s">
        <v>163</v>
      </c>
      <c r="B28" s="18"/>
      <c r="C28" s="19" t="s">
        <v>336</v>
      </c>
      <c r="D28" s="18" t="s">
        <v>122</v>
      </c>
      <c r="E28" s="73">
        <v>2</v>
      </c>
      <c r="F28" s="123">
        <v>0</v>
      </c>
      <c r="G28" s="109">
        <f t="shared" si="0"/>
        <v>0</v>
      </c>
      <c r="I28" s="16"/>
    </row>
    <row r="29" spans="1:9">
      <c r="A29" s="20" t="s">
        <v>245</v>
      </c>
      <c r="B29" s="18"/>
      <c r="C29" s="19" t="s">
        <v>412</v>
      </c>
      <c r="D29" s="18" t="s">
        <v>122</v>
      </c>
      <c r="E29" s="73">
        <v>2</v>
      </c>
      <c r="F29" s="123">
        <v>0</v>
      </c>
      <c r="G29" s="109">
        <f t="shared" si="0"/>
        <v>0</v>
      </c>
      <c r="I29" s="16"/>
    </row>
    <row r="30" spans="1:9" ht="34.200000000000003">
      <c r="A30" s="20" t="s">
        <v>244</v>
      </c>
      <c r="B30" s="18"/>
      <c r="C30" s="19" t="s">
        <v>424</v>
      </c>
      <c r="D30" s="18" t="s">
        <v>122</v>
      </c>
      <c r="E30" s="73">
        <v>2</v>
      </c>
      <c r="F30" s="123">
        <v>0</v>
      </c>
      <c r="G30" s="109">
        <f t="shared" si="0"/>
        <v>0</v>
      </c>
      <c r="I30" s="16"/>
    </row>
    <row r="31" spans="1:9">
      <c r="A31" s="20" t="s">
        <v>243</v>
      </c>
      <c r="B31" s="18"/>
      <c r="C31" s="19" t="s">
        <v>651</v>
      </c>
      <c r="D31" s="18" t="s">
        <v>122</v>
      </c>
      <c r="E31" s="73">
        <v>2</v>
      </c>
      <c r="F31" s="123">
        <v>0</v>
      </c>
      <c r="G31" s="109">
        <f t="shared" si="0"/>
        <v>0</v>
      </c>
      <c r="I31" s="16"/>
    </row>
    <row r="32" spans="1:9">
      <c r="A32" s="20" t="s">
        <v>241</v>
      </c>
      <c r="B32" s="18"/>
      <c r="C32" s="19" t="s">
        <v>650</v>
      </c>
      <c r="D32" s="18" t="s">
        <v>176</v>
      </c>
      <c r="E32" s="73">
        <v>2</v>
      </c>
      <c r="F32" s="123">
        <v>0</v>
      </c>
      <c r="G32" s="109">
        <f t="shared" si="0"/>
        <v>0</v>
      </c>
      <c r="I32" s="16"/>
    </row>
    <row r="33" spans="1:9">
      <c r="A33" s="20" t="s">
        <v>240</v>
      </c>
      <c r="B33" s="18"/>
      <c r="C33" s="19" t="s">
        <v>649</v>
      </c>
      <c r="D33" s="18" t="s">
        <v>176</v>
      </c>
      <c r="E33" s="73">
        <v>4</v>
      </c>
      <c r="F33" s="123">
        <v>0</v>
      </c>
      <c r="G33" s="109">
        <f t="shared" si="0"/>
        <v>0</v>
      </c>
      <c r="I33" s="16"/>
    </row>
    <row r="34" spans="1:9" ht="22.8">
      <c r="A34" s="20" t="s">
        <v>239</v>
      </c>
      <c r="B34" s="18"/>
      <c r="C34" s="19" t="s">
        <v>330</v>
      </c>
      <c r="D34" s="18" t="s">
        <v>266</v>
      </c>
      <c r="E34" s="17">
        <v>0.28000000000000003</v>
      </c>
      <c r="F34" s="123">
        <v>0</v>
      </c>
      <c r="G34" s="109">
        <f t="shared" si="0"/>
        <v>0</v>
      </c>
      <c r="I34" s="16"/>
    </row>
    <row r="35" spans="1:9" ht="34.200000000000003">
      <c r="A35" s="20" t="s">
        <v>238</v>
      </c>
      <c r="B35" s="18"/>
      <c r="C35" s="19" t="s">
        <v>283</v>
      </c>
      <c r="D35" s="18" t="s">
        <v>266</v>
      </c>
      <c r="E35" s="17">
        <v>0.28000000000000003</v>
      </c>
      <c r="F35" s="123">
        <v>0</v>
      </c>
      <c r="G35" s="109">
        <f t="shared" si="0"/>
        <v>0</v>
      </c>
      <c r="I35" s="16"/>
    </row>
    <row r="36" spans="1:9">
      <c r="A36" s="20" t="s">
        <v>236</v>
      </c>
      <c r="B36" s="18"/>
      <c r="C36" s="19" t="s">
        <v>648</v>
      </c>
      <c r="D36" s="18" t="s">
        <v>122</v>
      </c>
      <c r="E36" s="73">
        <v>1</v>
      </c>
      <c r="F36" s="123"/>
      <c r="G36" s="109">
        <f t="shared" si="0"/>
        <v>0</v>
      </c>
      <c r="I36" s="16"/>
    </row>
    <row r="37" spans="1:9">
      <c r="A37" s="14"/>
      <c r="B37" s="14"/>
      <c r="C37" s="159" t="s">
        <v>914</v>
      </c>
      <c r="D37" s="160"/>
      <c r="E37" s="160"/>
      <c r="F37" s="15"/>
      <c r="G37" s="110">
        <f>SUM(G12:G36)</f>
        <v>0</v>
      </c>
    </row>
    <row r="38" spans="1:9">
      <c r="A38" s="14"/>
      <c r="B38" s="14"/>
    </row>
    <row r="39" spans="1:9">
      <c r="A39" s="14"/>
      <c r="B39" s="14"/>
    </row>
    <row r="40" spans="1:9">
      <c r="A40" s="14"/>
      <c r="B40" s="14"/>
    </row>
    <row r="41" spans="1:9">
      <c r="A41" s="14"/>
      <c r="B41" s="14"/>
    </row>
    <row r="42" spans="1:9">
      <c r="A42" s="14"/>
      <c r="B42" s="14"/>
    </row>
    <row r="43" spans="1:9">
      <c r="A43" s="14"/>
      <c r="B43" s="14"/>
    </row>
    <row r="44" spans="1:9">
      <c r="A44" s="14"/>
      <c r="B44" s="14"/>
    </row>
    <row r="45" spans="1:9">
      <c r="A45" s="14"/>
      <c r="B45" s="14"/>
    </row>
    <row r="46" spans="1:9">
      <c r="A46" s="14"/>
      <c r="B46" s="14"/>
    </row>
    <row r="47" spans="1:9">
      <c r="A47" s="14"/>
      <c r="B47" s="14"/>
    </row>
    <row r="48" spans="1:9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</sheetData>
  <mergeCells count="8">
    <mergeCell ref="C11:G11"/>
    <mergeCell ref="C37:E37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3F1B-4DAA-4EA9-9FB4-1126CCA65C2A}">
  <sheetPr>
    <tabColor rgb="FF92D050"/>
  </sheetPr>
  <dimension ref="A1:K74"/>
  <sheetViews>
    <sheetView workbookViewId="0">
      <selection activeCell="N31" sqref="N31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5.6640625" style="12" customWidth="1"/>
    <col min="4" max="4" width="5" style="12" customWidth="1"/>
    <col min="5" max="5" width="14.88671875" style="11" customWidth="1"/>
    <col min="6" max="6" width="12.6640625" style="10" customWidth="1"/>
    <col min="7" max="7" width="16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673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933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33"/>
      <c r="C8" s="86"/>
      <c r="D8" s="180"/>
      <c r="E8" s="180"/>
      <c r="F8" s="180"/>
      <c r="G8" s="180"/>
      <c r="H8" s="21"/>
    </row>
    <row r="9" spans="1:11" ht="12.75" customHeight="1">
      <c r="A9" s="29" t="s">
        <v>148</v>
      </c>
      <c r="B9" s="29" t="s">
        <v>376</v>
      </c>
      <c r="C9" s="29" t="s">
        <v>375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374</v>
      </c>
      <c r="D10" s="27" t="s">
        <v>122</v>
      </c>
      <c r="E10" s="179"/>
      <c r="F10" s="25"/>
      <c r="G10" s="25"/>
    </row>
    <row r="11" spans="1:11">
      <c r="A11" s="85" t="s">
        <v>370</v>
      </c>
      <c r="B11" s="175" t="s">
        <v>664</v>
      </c>
      <c r="C11" s="176"/>
      <c r="D11" s="176"/>
      <c r="E11" s="176"/>
      <c r="F11" s="176"/>
      <c r="G11" s="176"/>
      <c r="I11" s="23"/>
      <c r="J11" s="23"/>
      <c r="K11" s="23"/>
    </row>
    <row r="12" spans="1:11" ht="22.8">
      <c r="A12" s="84" t="s">
        <v>39</v>
      </c>
      <c r="B12" s="18"/>
      <c r="C12" s="19" t="s">
        <v>663</v>
      </c>
      <c r="D12" s="18" t="s">
        <v>176</v>
      </c>
      <c r="E12" s="83">
        <v>1</v>
      </c>
      <c r="F12" s="124">
        <v>0</v>
      </c>
      <c r="G12" s="109">
        <f>ROUND(F12*E12,2)</f>
        <v>0</v>
      </c>
      <c r="I12" s="23"/>
      <c r="J12" s="23"/>
      <c r="K12" s="23"/>
    </row>
    <row r="13" spans="1:11" ht="22.8">
      <c r="A13" s="84" t="s">
        <v>36</v>
      </c>
      <c r="B13" s="18"/>
      <c r="C13" s="19" t="s">
        <v>662</v>
      </c>
      <c r="D13" s="18" t="s">
        <v>176</v>
      </c>
      <c r="E13" s="83">
        <v>1</v>
      </c>
      <c r="F13" s="124">
        <v>0</v>
      </c>
      <c r="G13" s="109">
        <f t="shared" ref="G13:G15" si="0">ROUND(F13*E13,2)</f>
        <v>0</v>
      </c>
      <c r="I13" s="23"/>
      <c r="J13" s="23"/>
      <c r="K13" s="23"/>
    </row>
    <row r="14" spans="1:11" ht="22.8">
      <c r="A14" s="84" t="s">
        <v>74</v>
      </c>
      <c r="B14" s="18"/>
      <c r="C14" s="19" t="s">
        <v>661</v>
      </c>
      <c r="D14" s="18" t="s">
        <v>176</v>
      </c>
      <c r="E14" s="83">
        <v>1</v>
      </c>
      <c r="F14" s="124">
        <v>0</v>
      </c>
      <c r="G14" s="109">
        <f t="shared" si="0"/>
        <v>0</v>
      </c>
      <c r="I14" s="23"/>
      <c r="J14" s="23"/>
      <c r="K14" s="23"/>
    </row>
    <row r="15" spans="1:11" ht="22.8">
      <c r="A15" s="84" t="s">
        <v>71</v>
      </c>
      <c r="B15" s="18"/>
      <c r="C15" s="19" t="s">
        <v>661</v>
      </c>
      <c r="D15" s="18" t="s">
        <v>176</v>
      </c>
      <c r="E15" s="83">
        <v>1</v>
      </c>
      <c r="F15" s="124"/>
      <c r="G15" s="109">
        <f t="shared" si="0"/>
        <v>0</v>
      </c>
      <c r="I15" s="23"/>
      <c r="J15" s="23"/>
      <c r="K15" s="23"/>
    </row>
    <row r="16" spans="1:11">
      <c r="A16" s="82" t="s">
        <v>366</v>
      </c>
      <c r="B16" s="81" t="s">
        <v>366</v>
      </c>
      <c r="C16" s="80" t="s">
        <v>915</v>
      </c>
      <c r="D16" s="12" t="s">
        <v>366</v>
      </c>
      <c r="E16" s="79">
        <v>0</v>
      </c>
      <c r="F16" s="78">
        <v>0</v>
      </c>
      <c r="G16" s="118">
        <f>SUM(G12:G15)</f>
        <v>0</v>
      </c>
    </row>
    <row r="17" spans="1:2">
      <c r="A17" s="14"/>
      <c r="B17" s="14"/>
    </row>
    <row r="18" spans="1:2">
      <c r="A18" s="14"/>
      <c r="B18" s="14"/>
    </row>
    <row r="19" spans="1:2">
      <c r="A19" s="14"/>
      <c r="B19" s="14"/>
    </row>
    <row r="20" spans="1:2">
      <c r="A20" s="14"/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  <row r="25" spans="1:2">
      <c r="A25" s="14"/>
      <c r="B25" s="14"/>
    </row>
    <row r="26" spans="1:2">
      <c r="A26" s="14"/>
      <c r="B26" s="14"/>
    </row>
    <row r="27" spans="1:2">
      <c r="A27" s="14"/>
      <c r="B27" s="14"/>
    </row>
    <row r="28" spans="1:2">
      <c r="A28" s="14"/>
      <c r="B28" s="14"/>
    </row>
    <row r="29" spans="1:2">
      <c r="A29" s="14"/>
      <c r="B29" s="14"/>
    </row>
    <row r="30" spans="1:2">
      <c r="A30" s="14"/>
      <c r="B30" s="14"/>
    </row>
    <row r="31" spans="1:2">
      <c r="A31" s="14"/>
      <c r="B31" s="14"/>
    </row>
    <row r="32" spans="1:2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</sheetData>
  <mergeCells count="7">
    <mergeCell ref="B11:G11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1AE0-E3F4-4B2C-A440-D253B27ADEB6}">
  <sheetPr>
    <tabColor rgb="FF92D050"/>
  </sheetPr>
  <dimension ref="A1:K141"/>
  <sheetViews>
    <sheetView topLeftCell="A26" zoomScale="115" zoomScaleNormal="115" workbookViewId="0">
      <selection activeCell="C79" sqref="C79"/>
    </sheetView>
  </sheetViews>
  <sheetFormatPr defaultColWidth="8.77734375" defaultRowHeight="13.2"/>
  <cols>
    <col min="1" max="1" width="4" style="40" customWidth="1"/>
    <col min="2" max="2" width="9.44140625" style="40" customWidth="1"/>
    <col min="3" max="3" width="36.6640625" style="39" customWidth="1"/>
    <col min="4" max="4" width="5.88671875" style="39" customWidth="1"/>
    <col min="5" max="5" width="14.88671875" style="38" customWidth="1"/>
    <col min="6" max="6" width="12.6640625" style="37" customWidth="1"/>
    <col min="7" max="7" width="15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 t="s">
        <v>902</v>
      </c>
      <c r="H1" s="35"/>
    </row>
    <row r="2" spans="1:11" ht="15.6">
      <c r="A2" s="35"/>
      <c r="B2" s="35"/>
      <c r="C2" s="35"/>
      <c r="D2" s="64"/>
      <c r="E2" s="63" t="s">
        <v>365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917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91"/>
      <c r="C11" s="48"/>
      <c r="D11" s="181"/>
      <c r="E11" s="182"/>
      <c r="F11" s="182"/>
      <c r="G11" s="182"/>
      <c r="H11" s="48"/>
    </row>
    <row r="12" spans="1:11" ht="12.75" customHeight="1">
      <c r="A12" s="56" t="s">
        <v>148</v>
      </c>
      <c r="B12" s="56" t="s">
        <v>147</v>
      </c>
      <c r="C12" s="56" t="s">
        <v>146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141</v>
      </c>
      <c r="D13" s="54" t="s">
        <v>122</v>
      </c>
      <c r="E13" s="168"/>
      <c r="F13" s="90" t="s">
        <v>363</v>
      </c>
      <c r="G13" s="52" t="s">
        <v>139</v>
      </c>
    </row>
    <row r="14" spans="1:11">
      <c r="A14" s="49"/>
      <c r="B14" s="49" t="s">
        <v>43</v>
      </c>
      <c r="C14" s="164" t="s">
        <v>784</v>
      </c>
      <c r="D14" s="165"/>
      <c r="E14" s="165"/>
      <c r="F14" s="165"/>
      <c r="G14" s="165"/>
      <c r="I14" s="50"/>
      <c r="J14" s="50"/>
      <c r="K14" s="50"/>
    </row>
    <row r="15" spans="1:11">
      <c r="A15" s="47" t="s">
        <v>43</v>
      </c>
      <c r="B15" s="45"/>
      <c r="C15" s="46" t="s">
        <v>783</v>
      </c>
      <c r="D15" s="45" t="s">
        <v>122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 ht="22.8">
      <c r="A16" s="47" t="s">
        <v>39</v>
      </c>
      <c r="B16" s="45"/>
      <c r="C16" s="46" t="s">
        <v>782</v>
      </c>
      <c r="D16" s="45" t="s">
        <v>122</v>
      </c>
      <c r="E16" s="88">
        <v>1</v>
      </c>
      <c r="F16" s="125">
        <v>0</v>
      </c>
      <c r="G16" s="109">
        <f t="shared" ref="G16:G30" si="0">ROUND(F16*E16,2)</f>
        <v>0</v>
      </c>
      <c r="I16" s="51"/>
      <c r="J16" s="50"/>
      <c r="K16" s="50"/>
    </row>
    <row r="17" spans="1:11" ht="34.200000000000003">
      <c r="A17" s="47" t="s">
        <v>36</v>
      </c>
      <c r="B17" s="45"/>
      <c r="C17" s="46" t="s">
        <v>781</v>
      </c>
      <c r="D17" s="45" t="s">
        <v>253</v>
      </c>
      <c r="E17" s="88">
        <v>5</v>
      </c>
      <c r="F17" s="125">
        <v>0</v>
      </c>
      <c r="G17" s="109">
        <f t="shared" si="0"/>
        <v>0</v>
      </c>
      <c r="I17" s="51"/>
      <c r="J17" s="50"/>
      <c r="K17" s="50"/>
    </row>
    <row r="18" spans="1:11" ht="22.8">
      <c r="A18" s="47" t="s">
        <v>33</v>
      </c>
      <c r="B18" s="45"/>
      <c r="C18" s="46" t="s">
        <v>780</v>
      </c>
      <c r="D18" s="45" t="s">
        <v>122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 ht="22.8">
      <c r="A19" s="47" t="s">
        <v>29</v>
      </c>
      <c r="B19" s="45"/>
      <c r="C19" s="46" t="s">
        <v>779</v>
      </c>
      <c r="D19" s="45" t="s">
        <v>122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 ht="22.8">
      <c r="A20" s="47" t="s">
        <v>28</v>
      </c>
      <c r="B20" s="45"/>
      <c r="C20" s="46" t="s">
        <v>778</v>
      </c>
      <c r="D20" s="45" t="s">
        <v>122</v>
      </c>
      <c r="E20" s="88">
        <v>1</v>
      </c>
      <c r="F20" s="125">
        <v>0</v>
      </c>
      <c r="G20" s="109">
        <f t="shared" si="0"/>
        <v>0</v>
      </c>
      <c r="I20" s="43"/>
    </row>
    <row r="21" spans="1:11" ht="22.8">
      <c r="A21" s="47" t="s">
        <v>26</v>
      </c>
      <c r="B21" s="45"/>
      <c r="C21" s="46" t="s">
        <v>777</v>
      </c>
      <c r="D21" s="45" t="s">
        <v>122</v>
      </c>
      <c r="E21" s="88">
        <v>1</v>
      </c>
      <c r="F21" s="125">
        <v>0</v>
      </c>
      <c r="G21" s="109">
        <f t="shared" si="0"/>
        <v>0</v>
      </c>
      <c r="I21" s="43"/>
    </row>
    <row r="22" spans="1:11" ht="22.8">
      <c r="A22" s="47" t="s">
        <v>91</v>
      </c>
      <c r="B22" s="45"/>
      <c r="C22" s="46" t="s">
        <v>776</v>
      </c>
      <c r="D22" s="45" t="s">
        <v>122</v>
      </c>
      <c r="E22" s="88">
        <v>1</v>
      </c>
      <c r="F22" s="125">
        <v>0</v>
      </c>
      <c r="G22" s="109">
        <f t="shared" si="0"/>
        <v>0</v>
      </c>
      <c r="I22" s="43"/>
    </row>
    <row r="23" spans="1:11" ht="34.200000000000003">
      <c r="A23" s="47" t="s">
        <v>88</v>
      </c>
      <c r="B23" s="45"/>
      <c r="C23" s="46" t="s">
        <v>775</v>
      </c>
      <c r="D23" s="45" t="s">
        <v>253</v>
      </c>
      <c r="E23" s="88">
        <v>5</v>
      </c>
      <c r="F23" s="125">
        <v>0</v>
      </c>
      <c r="G23" s="109">
        <f t="shared" si="0"/>
        <v>0</v>
      </c>
      <c r="I23" s="43"/>
    </row>
    <row r="24" spans="1:11" ht="22.8">
      <c r="A24" s="47" t="s">
        <v>86</v>
      </c>
      <c r="B24" s="45"/>
      <c r="C24" s="46" t="s">
        <v>774</v>
      </c>
      <c r="D24" s="45" t="s">
        <v>122</v>
      </c>
      <c r="E24" s="88">
        <v>1</v>
      </c>
      <c r="F24" s="125">
        <v>0</v>
      </c>
      <c r="G24" s="109">
        <f t="shared" si="0"/>
        <v>0</v>
      </c>
      <c r="I24" s="43"/>
    </row>
    <row r="25" spans="1:11" ht="22.8">
      <c r="A25" s="47" t="s">
        <v>83</v>
      </c>
      <c r="B25" s="45"/>
      <c r="C25" s="46" t="s">
        <v>773</v>
      </c>
      <c r="D25" s="45" t="s">
        <v>122</v>
      </c>
      <c r="E25" s="88">
        <v>1</v>
      </c>
      <c r="F25" s="125">
        <v>0</v>
      </c>
      <c r="G25" s="109">
        <f t="shared" si="0"/>
        <v>0</v>
      </c>
      <c r="I25" s="43"/>
    </row>
    <row r="26" spans="1:11">
      <c r="A26" s="47" t="s">
        <v>80</v>
      </c>
      <c r="B26" s="45"/>
      <c r="C26" s="46" t="s">
        <v>772</v>
      </c>
      <c r="D26" s="45" t="s">
        <v>122</v>
      </c>
      <c r="E26" s="88">
        <v>1</v>
      </c>
      <c r="F26" s="125">
        <v>0</v>
      </c>
      <c r="G26" s="109">
        <f t="shared" si="0"/>
        <v>0</v>
      </c>
      <c r="I26" s="43"/>
    </row>
    <row r="27" spans="1:11">
      <c r="A27" s="47" t="s">
        <v>77</v>
      </c>
      <c r="B27" s="45"/>
      <c r="C27" s="46" t="s">
        <v>771</v>
      </c>
      <c r="D27" s="45" t="s">
        <v>122</v>
      </c>
      <c r="E27" s="88">
        <v>1</v>
      </c>
      <c r="F27" s="125">
        <v>0</v>
      </c>
      <c r="G27" s="109">
        <f t="shared" si="0"/>
        <v>0</v>
      </c>
      <c r="I27" s="43"/>
    </row>
    <row r="28" spans="1:11">
      <c r="A28" s="47" t="s">
        <v>74</v>
      </c>
      <c r="B28" s="45"/>
      <c r="C28" s="46" t="s">
        <v>770</v>
      </c>
      <c r="D28" s="45" t="s">
        <v>122</v>
      </c>
      <c r="E28" s="88">
        <v>1</v>
      </c>
      <c r="F28" s="125">
        <v>0</v>
      </c>
      <c r="G28" s="109">
        <f t="shared" si="0"/>
        <v>0</v>
      </c>
      <c r="I28" s="43"/>
    </row>
    <row r="29" spans="1:11" ht="22.8">
      <c r="A29" s="47" t="s">
        <v>71</v>
      </c>
      <c r="B29" s="45"/>
      <c r="C29" s="46" t="s">
        <v>769</v>
      </c>
      <c r="D29" s="45" t="s">
        <v>253</v>
      </c>
      <c r="E29" s="88">
        <v>3</v>
      </c>
      <c r="F29" s="125">
        <v>0</v>
      </c>
      <c r="G29" s="109">
        <f t="shared" si="0"/>
        <v>0</v>
      </c>
      <c r="I29" s="43"/>
    </row>
    <row r="30" spans="1:11">
      <c r="A30" s="47" t="s">
        <v>68</v>
      </c>
      <c r="B30" s="45"/>
      <c r="C30" s="46" t="s">
        <v>768</v>
      </c>
      <c r="D30" s="45" t="s">
        <v>122</v>
      </c>
      <c r="E30" s="88">
        <v>3</v>
      </c>
      <c r="F30" s="125">
        <v>0</v>
      </c>
      <c r="G30" s="109">
        <f t="shared" si="0"/>
        <v>0</v>
      </c>
      <c r="I30" s="43"/>
    </row>
    <row r="31" spans="1:11">
      <c r="A31" s="41"/>
      <c r="B31" s="41"/>
      <c r="C31" s="162" t="s">
        <v>106</v>
      </c>
      <c r="D31" s="163"/>
      <c r="E31" s="163"/>
      <c r="F31" s="42"/>
      <c r="G31" s="113">
        <f>SUM(G15:G30)</f>
        <v>0</v>
      </c>
    </row>
    <row r="32" spans="1:11">
      <c r="A32" s="49"/>
      <c r="B32" s="49"/>
      <c r="C32" s="169" t="s">
        <v>767</v>
      </c>
      <c r="D32" s="166"/>
      <c r="E32" s="166"/>
      <c r="F32" s="166"/>
      <c r="G32" s="166"/>
    </row>
    <row r="33" spans="1:9" ht="22.8">
      <c r="A33" s="47" t="s">
        <v>43</v>
      </c>
      <c r="B33" s="45"/>
      <c r="C33" s="46" t="s">
        <v>766</v>
      </c>
      <c r="D33" s="45" t="s">
        <v>266</v>
      </c>
      <c r="E33" s="44">
        <v>0.5</v>
      </c>
      <c r="F33" s="125">
        <v>0</v>
      </c>
      <c r="G33" s="109">
        <f t="shared" ref="G33:G49" si="1">ROUND(F33*E33,2)</f>
        <v>0</v>
      </c>
      <c r="I33" s="43"/>
    </row>
    <row r="34" spans="1:9" ht="22.8">
      <c r="A34" s="47" t="s">
        <v>39</v>
      </c>
      <c r="B34" s="45"/>
      <c r="C34" s="46" t="s">
        <v>765</v>
      </c>
      <c r="D34" s="45" t="s">
        <v>30</v>
      </c>
      <c r="E34" s="88">
        <v>5</v>
      </c>
      <c r="F34" s="125">
        <v>0</v>
      </c>
      <c r="G34" s="109">
        <f t="shared" si="1"/>
        <v>0</v>
      </c>
      <c r="I34" s="43"/>
    </row>
    <row r="35" spans="1:9" ht="22.8">
      <c r="A35" s="47" t="s">
        <v>36</v>
      </c>
      <c r="B35" s="45"/>
      <c r="C35" s="46" t="s">
        <v>764</v>
      </c>
      <c r="D35" s="45" t="s">
        <v>30</v>
      </c>
      <c r="E35" s="88">
        <v>45</v>
      </c>
      <c r="F35" s="125">
        <v>0</v>
      </c>
      <c r="G35" s="109">
        <f t="shared" si="1"/>
        <v>0</v>
      </c>
      <c r="I35" s="43"/>
    </row>
    <row r="36" spans="1:9" ht="22.8">
      <c r="A36" s="47" t="s">
        <v>33</v>
      </c>
      <c r="B36" s="45"/>
      <c r="C36" s="46" t="s">
        <v>763</v>
      </c>
      <c r="D36" s="45" t="s">
        <v>266</v>
      </c>
      <c r="E36" s="88">
        <v>1.45</v>
      </c>
      <c r="F36" s="125">
        <v>0</v>
      </c>
      <c r="G36" s="109">
        <f t="shared" si="1"/>
        <v>0</v>
      </c>
      <c r="I36" s="43"/>
    </row>
    <row r="37" spans="1:9" ht="34.200000000000003">
      <c r="A37" s="47" t="s">
        <v>29</v>
      </c>
      <c r="B37" s="45"/>
      <c r="C37" s="46" t="s">
        <v>762</v>
      </c>
      <c r="D37" s="45" t="s">
        <v>30</v>
      </c>
      <c r="E37" s="88">
        <v>45</v>
      </c>
      <c r="F37" s="125">
        <v>0</v>
      </c>
      <c r="G37" s="109">
        <f t="shared" si="1"/>
        <v>0</v>
      </c>
      <c r="I37" s="43"/>
    </row>
    <row r="38" spans="1:9" ht="34.200000000000003">
      <c r="A38" s="47" t="s">
        <v>28</v>
      </c>
      <c r="B38" s="45"/>
      <c r="C38" s="46" t="s">
        <v>761</v>
      </c>
      <c r="D38" s="45" t="s">
        <v>30</v>
      </c>
      <c r="E38" s="88">
        <v>100</v>
      </c>
      <c r="F38" s="125">
        <v>0</v>
      </c>
      <c r="G38" s="109">
        <f t="shared" si="1"/>
        <v>0</v>
      </c>
      <c r="I38" s="43"/>
    </row>
    <row r="39" spans="1:9" ht="34.200000000000003">
      <c r="A39" s="47" t="s">
        <v>26</v>
      </c>
      <c r="B39" s="45"/>
      <c r="C39" s="46" t="s">
        <v>760</v>
      </c>
      <c r="D39" s="45" t="s">
        <v>266</v>
      </c>
      <c r="E39" s="44">
        <v>0.75</v>
      </c>
      <c r="F39" s="125">
        <v>0</v>
      </c>
      <c r="G39" s="109">
        <f t="shared" si="1"/>
        <v>0</v>
      </c>
      <c r="I39" s="43"/>
    </row>
    <row r="40" spans="1:9" ht="22.8">
      <c r="A40" s="47" t="s">
        <v>91</v>
      </c>
      <c r="B40" s="45"/>
      <c r="C40" s="46" t="s">
        <v>759</v>
      </c>
      <c r="D40" s="45" t="s">
        <v>30</v>
      </c>
      <c r="E40" s="88">
        <v>25</v>
      </c>
      <c r="F40" s="125">
        <v>0</v>
      </c>
      <c r="G40" s="109">
        <f t="shared" si="1"/>
        <v>0</v>
      </c>
      <c r="I40" s="43"/>
    </row>
    <row r="41" spans="1:9" ht="22.8">
      <c r="A41" s="47" t="s">
        <v>88</v>
      </c>
      <c r="B41" s="45"/>
      <c r="C41" s="46" t="s">
        <v>758</v>
      </c>
      <c r="D41" s="45" t="s">
        <v>30</v>
      </c>
      <c r="E41" s="88">
        <v>50</v>
      </c>
      <c r="F41" s="125">
        <v>0</v>
      </c>
      <c r="G41" s="109">
        <f t="shared" si="1"/>
        <v>0</v>
      </c>
      <c r="I41" s="43"/>
    </row>
    <row r="42" spans="1:9" ht="22.8">
      <c r="A42" s="47" t="s">
        <v>86</v>
      </c>
      <c r="B42" s="45"/>
      <c r="C42" s="46" t="s">
        <v>757</v>
      </c>
      <c r="D42" s="45" t="s">
        <v>266</v>
      </c>
      <c r="E42" s="88">
        <v>40.1</v>
      </c>
      <c r="F42" s="125">
        <v>0</v>
      </c>
      <c r="G42" s="109">
        <f t="shared" si="1"/>
        <v>0</v>
      </c>
      <c r="I42" s="43"/>
    </row>
    <row r="43" spans="1:9" ht="22.8">
      <c r="A43" s="47" t="s">
        <v>83</v>
      </c>
      <c r="B43" s="45"/>
      <c r="C43" s="46" t="s">
        <v>756</v>
      </c>
      <c r="D43" s="45" t="s">
        <v>30</v>
      </c>
      <c r="E43" s="88">
        <v>110</v>
      </c>
      <c r="F43" s="125">
        <v>0</v>
      </c>
      <c r="G43" s="109">
        <f t="shared" si="1"/>
        <v>0</v>
      </c>
      <c r="I43" s="43"/>
    </row>
    <row r="44" spans="1:9" ht="22.8">
      <c r="A44" s="47" t="s">
        <v>80</v>
      </c>
      <c r="B44" s="45"/>
      <c r="C44" s="46" t="s">
        <v>755</v>
      </c>
      <c r="D44" s="45" t="s">
        <v>30</v>
      </c>
      <c r="E44" s="88">
        <v>35</v>
      </c>
      <c r="F44" s="125">
        <v>0</v>
      </c>
      <c r="G44" s="109">
        <f t="shared" si="1"/>
        <v>0</v>
      </c>
      <c r="I44" s="43"/>
    </row>
    <row r="45" spans="1:9" ht="22.8">
      <c r="A45" s="47" t="s">
        <v>77</v>
      </c>
      <c r="B45" s="45"/>
      <c r="C45" s="46" t="s">
        <v>754</v>
      </c>
      <c r="D45" s="45" t="s">
        <v>30</v>
      </c>
      <c r="E45" s="88">
        <v>100</v>
      </c>
      <c r="F45" s="125">
        <v>0</v>
      </c>
      <c r="G45" s="109">
        <f t="shared" si="1"/>
        <v>0</v>
      </c>
      <c r="I45" s="43"/>
    </row>
    <row r="46" spans="1:9" ht="22.8">
      <c r="A46" s="47" t="s">
        <v>74</v>
      </c>
      <c r="B46" s="45"/>
      <c r="C46" s="46" t="s">
        <v>753</v>
      </c>
      <c r="D46" s="45" t="s">
        <v>30</v>
      </c>
      <c r="E46" s="88">
        <v>95</v>
      </c>
      <c r="F46" s="125">
        <v>0</v>
      </c>
      <c r="G46" s="109">
        <f t="shared" si="1"/>
        <v>0</v>
      </c>
      <c r="I46" s="43"/>
    </row>
    <row r="47" spans="1:9" ht="22.8">
      <c r="A47" s="47" t="s">
        <v>71</v>
      </c>
      <c r="B47" s="45"/>
      <c r="C47" s="46" t="s">
        <v>752</v>
      </c>
      <c r="D47" s="45" t="s">
        <v>30</v>
      </c>
      <c r="E47" s="88">
        <v>1000</v>
      </c>
      <c r="F47" s="125">
        <v>0</v>
      </c>
      <c r="G47" s="109">
        <f t="shared" si="1"/>
        <v>0</v>
      </c>
      <c r="I47" s="43"/>
    </row>
    <row r="48" spans="1:9" ht="22.8">
      <c r="A48" s="47" t="s">
        <v>68</v>
      </c>
      <c r="B48" s="45"/>
      <c r="C48" s="46" t="s">
        <v>751</v>
      </c>
      <c r="D48" s="45" t="s">
        <v>30</v>
      </c>
      <c r="E48" s="88">
        <v>1200</v>
      </c>
      <c r="F48" s="125">
        <v>0</v>
      </c>
      <c r="G48" s="109">
        <f t="shared" si="1"/>
        <v>0</v>
      </c>
      <c r="I48" s="43"/>
    </row>
    <row r="49" spans="1:9" ht="22.8">
      <c r="A49" s="47" t="s">
        <v>169</v>
      </c>
      <c r="B49" s="45"/>
      <c r="C49" s="46" t="s">
        <v>750</v>
      </c>
      <c r="D49" s="45" t="s">
        <v>30</v>
      </c>
      <c r="E49" s="88">
        <v>370</v>
      </c>
      <c r="F49" s="125">
        <v>0</v>
      </c>
      <c r="G49" s="109">
        <f t="shared" si="1"/>
        <v>0</v>
      </c>
      <c r="I49" s="43"/>
    </row>
    <row r="50" spans="1:9">
      <c r="A50" s="41"/>
      <c r="B50" s="41"/>
      <c r="C50" s="162" t="s">
        <v>66</v>
      </c>
      <c r="D50" s="163"/>
      <c r="E50" s="163"/>
      <c r="F50" s="42"/>
      <c r="G50" s="113">
        <f>SUM(G33:G49)</f>
        <v>0</v>
      </c>
    </row>
    <row r="51" spans="1:9">
      <c r="A51" s="49"/>
      <c r="B51" s="49"/>
      <c r="C51" s="169" t="s">
        <v>749</v>
      </c>
      <c r="D51" s="166"/>
      <c r="E51" s="166"/>
      <c r="F51" s="166"/>
      <c r="G51" s="166"/>
    </row>
    <row r="52" spans="1:9" ht="22.8">
      <c r="A52" s="47" t="s">
        <v>43</v>
      </c>
      <c r="B52" s="45"/>
      <c r="C52" s="46" t="s">
        <v>748</v>
      </c>
      <c r="D52" s="45" t="s">
        <v>266</v>
      </c>
      <c r="E52" s="88">
        <v>1</v>
      </c>
      <c r="F52" s="125">
        <v>0</v>
      </c>
      <c r="G52" s="109">
        <f t="shared" ref="G52:G63" si="2">ROUND(F52*E52,2)</f>
        <v>0</v>
      </c>
      <c r="I52" s="43"/>
    </row>
    <row r="53" spans="1:9" ht="22.8">
      <c r="A53" s="47" t="s">
        <v>39</v>
      </c>
      <c r="B53" s="45"/>
      <c r="C53" s="46" t="s">
        <v>747</v>
      </c>
      <c r="D53" s="45" t="s">
        <v>30</v>
      </c>
      <c r="E53" s="88">
        <v>60</v>
      </c>
      <c r="F53" s="125">
        <v>0</v>
      </c>
      <c r="G53" s="109">
        <f t="shared" si="2"/>
        <v>0</v>
      </c>
      <c r="I53" s="43"/>
    </row>
    <row r="54" spans="1:9" ht="22.8">
      <c r="A54" s="47" t="s">
        <v>36</v>
      </c>
      <c r="B54" s="45"/>
      <c r="C54" s="46" t="s">
        <v>746</v>
      </c>
      <c r="D54" s="45" t="s">
        <v>30</v>
      </c>
      <c r="E54" s="88">
        <v>40</v>
      </c>
      <c r="F54" s="125">
        <v>0</v>
      </c>
      <c r="G54" s="109">
        <f t="shared" si="2"/>
        <v>0</v>
      </c>
      <c r="I54" s="43"/>
    </row>
    <row r="55" spans="1:9" ht="34.200000000000003">
      <c r="A55" s="47" t="s">
        <v>33</v>
      </c>
      <c r="B55" s="45"/>
      <c r="C55" s="46" t="s">
        <v>745</v>
      </c>
      <c r="D55" s="45" t="s">
        <v>266</v>
      </c>
      <c r="E55" s="44">
        <v>0.44</v>
      </c>
      <c r="F55" s="125">
        <v>0</v>
      </c>
      <c r="G55" s="109">
        <f t="shared" si="2"/>
        <v>0</v>
      </c>
      <c r="I55" s="43"/>
    </row>
    <row r="56" spans="1:9" ht="22.8">
      <c r="A56" s="47" t="s">
        <v>29</v>
      </c>
      <c r="B56" s="45"/>
      <c r="C56" s="46" t="s">
        <v>744</v>
      </c>
      <c r="D56" s="45" t="s">
        <v>30</v>
      </c>
      <c r="E56" s="88">
        <v>44</v>
      </c>
      <c r="F56" s="125">
        <v>0</v>
      </c>
      <c r="G56" s="109">
        <f t="shared" si="2"/>
        <v>0</v>
      </c>
      <c r="I56" s="43"/>
    </row>
    <row r="57" spans="1:9" ht="45.6">
      <c r="A57" s="47" t="s">
        <v>28</v>
      </c>
      <c r="B57" s="45"/>
      <c r="C57" s="46" t="s">
        <v>743</v>
      </c>
      <c r="D57" s="45" t="s">
        <v>266</v>
      </c>
      <c r="E57" s="88">
        <v>1.36</v>
      </c>
      <c r="F57" s="125">
        <v>0</v>
      </c>
      <c r="G57" s="109">
        <f t="shared" si="2"/>
        <v>0</v>
      </c>
      <c r="I57" s="43"/>
    </row>
    <row r="58" spans="1:9" ht="22.8">
      <c r="A58" s="47" t="s">
        <v>26</v>
      </c>
      <c r="B58" s="45"/>
      <c r="C58" s="46" t="s">
        <v>742</v>
      </c>
      <c r="D58" s="45" t="s">
        <v>30</v>
      </c>
      <c r="E58" s="88">
        <v>136</v>
      </c>
      <c r="F58" s="125">
        <v>0</v>
      </c>
      <c r="G58" s="109">
        <f t="shared" si="2"/>
        <v>0</v>
      </c>
      <c r="I58" s="43"/>
    </row>
    <row r="59" spans="1:9" ht="34.200000000000003">
      <c r="A59" s="47" t="s">
        <v>91</v>
      </c>
      <c r="B59" s="45"/>
      <c r="C59" s="46" t="s">
        <v>741</v>
      </c>
      <c r="D59" s="45" t="s">
        <v>266</v>
      </c>
      <c r="E59" s="88">
        <v>1.32</v>
      </c>
      <c r="F59" s="125">
        <v>0</v>
      </c>
      <c r="G59" s="109">
        <f t="shared" si="2"/>
        <v>0</v>
      </c>
      <c r="I59" s="43"/>
    </row>
    <row r="60" spans="1:9" ht="22.8">
      <c r="A60" s="47" t="s">
        <v>88</v>
      </c>
      <c r="B60" s="45"/>
      <c r="C60" s="46" t="s">
        <v>740</v>
      </c>
      <c r="D60" s="45" t="s">
        <v>30</v>
      </c>
      <c r="E60" s="88">
        <v>80</v>
      </c>
      <c r="F60" s="125">
        <v>0</v>
      </c>
      <c r="G60" s="109">
        <f t="shared" si="2"/>
        <v>0</v>
      </c>
      <c r="I60" s="43"/>
    </row>
    <row r="61" spans="1:9" ht="22.8">
      <c r="A61" s="47" t="s">
        <v>86</v>
      </c>
      <c r="B61" s="45"/>
      <c r="C61" s="46" t="s">
        <v>739</v>
      </c>
      <c r="D61" s="45" t="s">
        <v>30</v>
      </c>
      <c r="E61" s="88">
        <v>52</v>
      </c>
      <c r="F61" s="125">
        <v>0</v>
      </c>
      <c r="G61" s="109">
        <f t="shared" si="2"/>
        <v>0</v>
      </c>
      <c r="I61" s="43"/>
    </row>
    <row r="62" spans="1:9">
      <c r="A62" s="47" t="s">
        <v>83</v>
      </c>
      <c r="B62" s="45"/>
      <c r="C62" s="46" t="s">
        <v>738</v>
      </c>
      <c r="D62" s="45" t="s">
        <v>697</v>
      </c>
      <c r="E62" s="44">
        <v>0.1</v>
      </c>
      <c r="F62" s="125">
        <v>0</v>
      </c>
      <c r="G62" s="109">
        <f t="shared" si="2"/>
        <v>0</v>
      </c>
      <c r="I62" s="43"/>
    </row>
    <row r="63" spans="1:9">
      <c r="A63" s="47" t="s">
        <v>80</v>
      </c>
      <c r="B63" s="45"/>
      <c r="C63" s="46" t="s">
        <v>737</v>
      </c>
      <c r="D63" s="45" t="s">
        <v>697</v>
      </c>
      <c r="E63" s="44">
        <v>0.1</v>
      </c>
      <c r="F63" s="125">
        <v>0</v>
      </c>
      <c r="G63" s="109">
        <f t="shared" si="2"/>
        <v>0</v>
      </c>
      <c r="I63" s="43"/>
    </row>
    <row r="64" spans="1:9">
      <c r="A64" s="41"/>
      <c r="B64" s="41"/>
      <c r="C64" s="162" t="s">
        <v>60</v>
      </c>
      <c r="D64" s="163"/>
      <c r="E64" s="163"/>
      <c r="F64" s="42"/>
      <c r="G64" s="113">
        <f>SUM(G52:G63)</f>
        <v>0</v>
      </c>
    </row>
    <row r="65" spans="1:9">
      <c r="A65" s="49"/>
      <c r="B65" s="49"/>
      <c r="C65" s="169" t="s">
        <v>736</v>
      </c>
      <c r="D65" s="166"/>
      <c r="E65" s="166"/>
      <c r="F65" s="166"/>
      <c r="G65" s="166"/>
    </row>
    <row r="66" spans="1:9">
      <c r="A66" s="47" t="s">
        <v>43</v>
      </c>
      <c r="B66" s="45"/>
      <c r="C66" s="46" t="s">
        <v>735</v>
      </c>
      <c r="D66" s="45" t="s">
        <v>129</v>
      </c>
      <c r="E66" s="88">
        <v>1.69</v>
      </c>
      <c r="F66" s="125">
        <v>0</v>
      </c>
      <c r="G66" s="109">
        <f t="shared" ref="G66:G69" si="3">ROUND(F66*E66,2)</f>
        <v>0</v>
      </c>
      <c r="I66" s="43"/>
    </row>
    <row r="67" spans="1:9" ht="22.8">
      <c r="A67" s="47" t="s">
        <v>39</v>
      </c>
      <c r="B67" s="45"/>
      <c r="C67" s="46" t="s">
        <v>734</v>
      </c>
      <c r="D67" s="45" t="s">
        <v>122</v>
      </c>
      <c r="E67" s="88">
        <v>60</v>
      </c>
      <c r="F67" s="125">
        <v>0</v>
      </c>
      <c r="G67" s="109">
        <f t="shared" si="3"/>
        <v>0</v>
      </c>
      <c r="I67" s="43"/>
    </row>
    <row r="68" spans="1:9" ht="22.8">
      <c r="A68" s="47" t="s">
        <v>36</v>
      </c>
      <c r="B68" s="45"/>
      <c r="C68" s="46" t="s">
        <v>733</v>
      </c>
      <c r="D68" s="45" t="s">
        <v>122</v>
      </c>
      <c r="E68" s="88">
        <v>88</v>
      </c>
      <c r="F68" s="125">
        <v>0</v>
      </c>
      <c r="G68" s="109">
        <f t="shared" si="3"/>
        <v>0</v>
      </c>
      <c r="I68" s="43"/>
    </row>
    <row r="69" spans="1:9" ht="22.8">
      <c r="A69" s="47" t="s">
        <v>33</v>
      </c>
      <c r="B69" s="45"/>
      <c r="C69" s="46" t="s">
        <v>732</v>
      </c>
      <c r="D69" s="45" t="s">
        <v>122</v>
      </c>
      <c r="E69" s="88">
        <v>11</v>
      </c>
      <c r="F69" s="125">
        <v>0</v>
      </c>
      <c r="G69" s="109">
        <f t="shared" si="3"/>
        <v>0</v>
      </c>
      <c r="I69" s="43"/>
    </row>
    <row r="70" spans="1:9">
      <c r="A70" s="41"/>
      <c r="B70" s="41"/>
      <c r="C70" s="162" t="s">
        <v>45</v>
      </c>
      <c r="D70" s="163"/>
      <c r="E70" s="163"/>
      <c r="F70" s="42"/>
      <c r="G70" s="113">
        <f>SUM(G66:G69)</f>
        <v>0</v>
      </c>
    </row>
    <row r="71" spans="1:9">
      <c r="A71" s="49"/>
      <c r="B71" s="49"/>
      <c r="C71" s="169" t="s">
        <v>731</v>
      </c>
      <c r="D71" s="166"/>
      <c r="E71" s="166"/>
      <c r="F71" s="166"/>
      <c r="G71" s="166"/>
    </row>
    <row r="72" spans="1:9" ht="22.8">
      <c r="A72" s="47" t="s">
        <v>43</v>
      </c>
      <c r="B72" s="45"/>
      <c r="C72" s="46" t="s">
        <v>730</v>
      </c>
      <c r="D72" s="45" t="s">
        <v>129</v>
      </c>
      <c r="E72" s="44">
        <v>0.12</v>
      </c>
      <c r="F72" s="125">
        <v>0</v>
      </c>
      <c r="G72" s="109">
        <f t="shared" ref="G72:G91" si="4">ROUND(F72*E72,2)</f>
        <v>0</v>
      </c>
      <c r="I72" s="43"/>
    </row>
    <row r="73" spans="1:9" ht="22.8">
      <c r="A73" s="47" t="s">
        <v>39</v>
      </c>
      <c r="B73" s="45"/>
      <c r="C73" s="46" t="s">
        <v>729</v>
      </c>
      <c r="D73" s="45" t="s">
        <v>122</v>
      </c>
      <c r="E73" s="88">
        <v>12</v>
      </c>
      <c r="F73" s="125">
        <v>0</v>
      </c>
      <c r="G73" s="109">
        <f t="shared" si="4"/>
        <v>0</v>
      </c>
      <c r="I73" s="43"/>
    </row>
    <row r="74" spans="1:9" ht="34.200000000000003">
      <c r="A74" s="47" t="s">
        <v>36</v>
      </c>
      <c r="B74" s="45"/>
      <c r="C74" s="46" t="s">
        <v>728</v>
      </c>
      <c r="D74" s="45" t="s">
        <v>253</v>
      </c>
      <c r="E74" s="88">
        <v>52</v>
      </c>
      <c r="F74" s="125">
        <v>0</v>
      </c>
      <c r="G74" s="109">
        <f t="shared" si="4"/>
        <v>0</v>
      </c>
      <c r="I74" s="43"/>
    </row>
    <row r="75" spans="1:9">
      <c r="A75" s="47" t="s">
        <v>33</v>
      </c>
      <c r="B75" s="45"/>
      <c r="C75" s="46" t="s">
        <v>727</v>
      </c>
      <c r="D75" s="45" t="s">
        <v>122</v>
      </c>
      <c r="E75" s="88">
        <v>13</v>
      </c>
      <c r="F75" s="125">
        <v>0</v>
      </c>
      <c r="G75" s="109">
        <f t="shared" si="4"/>
        <v>0</v>
      </c>
      <c r="I75" s="43"/>
    </row>
    <row r="76" spans="1:9">
      <c r="A76" s="47" t="s">
        <v>29</v>
      </c>
      <c r="B76" s="45"/>
      <c r="C76" s="46" t="s">
        <v>726</v>
      </c>
      <c r="D76" s="45" t="s">
        <v>122</v>
      </c>
      <c r="E76" s="88">
        <v>26</v>
      </c>
      <c r="F76" s="125">
        <v>0</v>
      </c>
      <c r="G76" s="109">
        <f t="shared" si="4"/>
        <v>0</v>
      </c>
      <c r="I76" s="43"/>
    </row>
    <row r="77" spans="1:9">
      <c r="A77" s="47" t="s">
        <v>28</v>
      </c>
      <c r="B77" s="45"/>
      <c r="C77" s="46" t="s">
        <v>725</v>
      </c>
      <c r="D77" s="45" t="s">
        <v>122</v>
      </c>
      <c r="E77" s="88">
        <v>9</v>
      </c>
      <c r="F77" s="125">
        <v>0</v>
      </c>
      <c r="G77" s="109">
        <f t="shared" si="4"/>
        <v>0</v>
      </c>
      <c r="I77" s="43"/>
    </row>
    <row r="78" spans="1:9">
      <c r="A78" s="47" t="s">
        <v>26</v>
      </c>
      <c r="B78" s="45"/>
      <c r="C78" s="46" t="s">
        <v>724</v>
      </c>
      <c r="D78" s="45" t="s">
        <v>122</v>
      </c>
      <c r="E78" s="88">
        <v>4</v>
      </c>
      <c r="F78" s="125">
        <v>0</v>
      </c>
      <c r="G78" s="109">
        <f t="shared" si="4"/>
        <v>0</v>
      </c>
      <c r="I78" s="43"/>
    </row>
    <row r="79" spans="1:9" ht="34.200000000000003">
      <c r="A79" s="47" t="s">
        <v>91</v>
      </c>
      <c r="B79" s="45"/>
      <c r="C79" s="46" t="s">
        <v>723</v>
      </c>
      <c r="D79" s="45" t="s">
        <v>253</v>
      </c>
      <c r="E79" s="88">
        <v>72</v>
      </c>
      <c r="F79" s="125">
        <v>0</v>
      </c>
      <c r="G79" s="109">
        <f t="shared" si="4"/>
        <v>0</v>
      </c>
      <c r="I79" s="43"/>
    </row>
    <row r="80" spans="1:9">
      <c r="A80" s="47" t="s">
        <v>88</v>
      </c>
      <c r="B80" s="45"/>
      <c r="C80" s="46" t="s">
        <v>722</v>
      </c>
      <c r="D80" s="45" t="s">
        <v>122</v>
      </c>
      <c r="E80" s="88">
        <v>15</v>
      </c>
      <c r="F80" s="125">
        <v>0</v>
      </c>
      <c r="G80" s="109">
        <f t="shared" si="4"/>
        <v>0</v>
      </c>
      <c r="I80" s="43"/>
    </row>
    <row r="81" spans="1:9">
      <c r="A81" s="47" t="s">
        <v>86</v>
      </c>
      <c r="B81" s="45"/>
      <c r="C81" s="46" t="s">
        <v>721</v>
      </c>
      <c r="D81" s="45" t="s">
        <v>122</v>
      </c>
      <c r="E81" s="88">
        <v>1</v>
      </c>
      <c r="F81" s="125">
        <v>0</v>
      </c>
      <c r="G81" s="109">
        <f t="shared" si="4"/>
        <v>0</v>
      </c>
      <c r="I81" s="43"/>
    </row>
    <row r="82" spans="1:9">
      <c r="A82" s="47" t="s">
        <v>83</v>
      </c>
      <c r="B82" s="45"/>
      <c r="C82" s="46" t="s">
        <v>720</v>
      </c>
      <c r="D82" s="45" t="s">
        <v>122</v>
      </c>
      <c r="E82" s="88">
        <v>3</v>
      </c>
      <c r="F82" s="125">
        <v>0</v>
      </c>
      <c r="G82" s="109">
        <f t="shared" si="4"/>
        <v>0</v>
      </c>
      <c r="I82" s="43"/>
    </row>
    <row r="83" spans="1:9">
      <c r="A83" s="47" t="s">
        <v>80</v>
      </c>
      <c r="B83" s="45"/>
      <c r="C83" s="46" t="s">
        <v>719</v>
      </c>
      <c r="D83" s="45" t="s">
        <v>122</v>
      </c>
      <c r="E83" s="88">
        <v>5</v>
      </c>
      <c r="F83" s="125">
        <v>0</v>
      </c>
      <c r="G83" s="109">
        <f t="shared" si="4"/>
        <v>0</v>
      </c>
      <c r="I83" s="43"/>
    </row>
    <row r="84" spans="1:9" ht="22.8">
      <c r="A84" s="47" t="s">
        <v>77</v>
      </c>
      <c r="B84" s="45"/>
      <c r="C84" s="46" t="s">
        <v>718</v>
      </c>
      <c r="D84" s="45" t="s">
        <v>122</v>
      </c>
      <c r="E84" s="88">
        <v>12</v>
      </c>
      <c r="F84" s="125">
        <v>0</v>
      </c>
      <c r="G84" s="109">
        <f t="shared" si="4"/>
        <v>0</v>
      </c>
      <c r="I84" s="43"/>
    </row>
    <row r="85" spans="1:9">
      <c r="A85" s="47" t="s">
        <v>74</v>
      </c>
      <c r="B85" s="45"/>
      <c r="C85" s="46" t="s">
        <v>717</v>
      </c>
      <c r="D85" s="45" t="s">
        <v>122</v>
      </c>
      <c r="E85" s="88">
        <v>1</v>
      </c>
      <c r="F85" s="125">
        <v>0</v>
      </c>
      <c r="G85" s="109">
        <f t="shared" si="4"/>
        <v>0</v>
      </c>
      <c r="I85" s="43"/>
    </row>
    <row r="86" spans="1:9">
      <c r="A86" s="47" t="s">
        <v>169</v>
      </c>
      <c r="B86" s="45"/>
      <c r="C86" s="46" t="s">
        <v>716</v>
      </c>
      <c r="D86" s="45" t="s">
        <v>122</v>
      </c>
      <c r="E86" s="88">
        <v>3</v>
      </c>
      <c r="F86" s="125">
        <v>0</v>
      </c>
      <c r="G86" s="109">
        <f t="shared" si="4"/>
        <v>0</v>
      </c>
      <c r="I86" s="43"/>
    </row>
    <row r="87" spans="1:9" ht="22.8">
      <c r="A87" s="47" t="s">
        <v>166</v>
      </c>
      <c r="B87" s="45"/>
      <c r="C87" s="46" t="s">
        <v>715</v>
      </c>
      <c r="D87" s="45" t="s">
        <v>122</v>
      </c>
      <c r="E87" s="88">
        <v>21</v>
      </c>
      <c r="F87" s="125">
        <v>0</v>
      </c>
      <c r="G87" s="109">
        <f t="shared" si="4"/>
        <v>0</v>
      </c>
      <c r="I87" s="43"/>
    </row>
    <row r="88" spans="1:9">
      <c r="A88" s="47" t="s">
        <v>165</v>
      </c>
      <c r="B88" s="45"/>
      <c r="C88" s="46" t="s">
        <v>714</v>
      </c>
      <c r="D88" s="45" t="s">
        <v>266</v>
      </c>
      <c r="E88" s="44">
        <v>0.58099999999999996</v>
      </c>
      <c r="F88" s="125">
        <v>0</v>
      </c>
      <c r="G88" s="109">
        <f t="shared" si="4"/>
        <v>0</v>
      </c>
      <c r="I88" s="43"/>
    </row>
    <row r="89" spans="1:9">
      <c r="A89" s="47" t="s">
        <v>164</v>
      </c>
      <c r="B89" s="45"/>
      <c r="C89" s="46" t="s">
        <v>713</v>
      </c>
      <c r="D89" s="45" t="s">
        <v>30</v>
      </c>
      <c r="E89" s="88">
        <v>43</v>
      </c>
      <c r="F89" s="125">
        <v>0</v>
      </c>
      <c r="G89" s="109">
        <f t="shared" si="4"/>
        <v>0</v>
      </c>
      <c r="I89" s="43"/>
    </row>
    <row r="90" spans="1:9">
      <c r="A90" s="47" t="s">
        <v>163</v>
      </c>
      <c r="B90" s="45"/>
      <c r="C90" s="46" t="s">
        <v>712</v>
      </c>
      <c r="D90" s="45" t="s">
        <v>30</v>
      </c>
      <c r="E90" s="88">
        <v>8.1</v>
      </c>
      <c r="F90" s="125">
        <v>0</v>
      </c>
      <c r="G90" s="109">
        <f t="shared" si="4"/>
        <v>0</v>
      </c>
      <c r="I90" s="43"/>
    </row>
    <row r="91" spans="1:9">
      <c r="A91" s="47" t="s">
        <v>245</v>
      </c>
      <c r="B91" s="45"/>
      <c r="C91" s="46" t="s">
        <v>711</v>
      </c>
      <c r="D91" s="45" t="s">
        <v>30</v>
      </c>
      <c r="E91" s="88">
        <v>7</v>
      </c>
      <c r="F91" s="125">
        <v>0</v>
      </c>
      <c r="G91" s="109">
        <f t="shared" si="4"/>
        <v>0</v>
      </c>
      <c r="I91" s="43"/>
    </row>
    <row r="92" spans="1:9">
      <c r="A92" s="41"/>
      <c r="B92" s="41"/>
      <c r="C92" s="162" t="s">
        <v>24</v>
      </c>
      <c r="D92" s="163"/>
      <c r="E92" s="163"/>
      <c r="F92" s="42"/>
      <c r="G92" s="113">
        <f>SUM(G72:G91)</f>
        <v>0</v>
      </c>
    </row>
    <row r="93" spans="1:9">
      <c r="A93" s="49"/>
      <c r="B93" s="49"/>
      <c r="C93" s="169" t="s">
        <v>710</v>
      </c>
      <c r="D93" s="166"/>
      <c r="E93" s="166"/>
      <c r="F93" s="166"/>
      <c r="G93" s="166"/>
    </row>
    <row r="94" spans="1:9">
      <c r="A94" s="47" t="s">
        <v>43</v>
      </c>
      <c r="B94" s="45"/>
      <c r="C94" s="46" t="s">
        <v>709</v>
      </c>
      <c r="D94" s="45" t="s">
        <v>129</v>
      </c>
      <c r="E94" s="44">
        <v>0.14000000000000001</v>
      </c>
      <c r="F94" s="125">
        <v>0</v>
      </c>
      <c r="G94" s="109">
        <f t="shared" ref="G94:G100" si="5">ROUND(F94*E94,2)</f>
        <v>0</v>
      </c>
      <c r="I94" s="43"/>
    </row>
    <row r="95" spans="1:9" ht="22.8">
      <c r="A95" s="47" t="s">
        <v>39</v>
      </c>
      <c r="B95" s="45"/>
      <c r="C95" s="46" t="s">
        <v>708</v>
      </c>
      <c r="D95" s="45" t="s">
        <v>122</v>
      </c>
      <c r="E95" s="88">
        <v>8</v>
      </c>
      <c r="F95" s="125">
        <v>0</v>
      </c>
      <c r="G95" s="109">
        <f t="shared" si="5"/>
        <v>0</v>
      </c>
      <c r="I95" s="43"/>
    </row>
    <row r="96" spans="1:9" ht="22.8">
      <c r="A96" s="47" t="s">
        <v>36</v>
      </c>
      <c r="B96" s="45"/>
      <c r="C96" s="46" t="s">
        <v>707</v>
      </c>
      <c r="D96" s="45" t="s">
        <v>122</v>
      </c>
      <c r="E96" s="88">
        <v>6</v>
      </c>
      <c r="F96" s="125">
        <v>0</v>
      </c>
      <c r="G96" s="109">
        <f t="shared" si="5"/>
        <v>0</v>
      </c>
      <c r="I96" s="43"/>
    </row>
    <row r="97" spans="1:9" ht="22.8">
      <c r="A97" s="89" t="s">
        <v>29</v>
      </c>
      <c r="B97" s="45"/>
      <c r="C97" s="46" t="s">
        <v>706</v>
      </c>
      <c r="D97" s="45" t="s">
        <v>129</v>
      </c>
      <c r="E97" s="44">
        <v>0.12</v>
      </c>
      <c r="F97" s="125">
        <v>0</v>
      </c>
      <c r="G97" s="109">
        <f t="shared" si="5"/>
        <v>0</v>
      </c>
      <c r="I97" s="43"/>
    </row>
    <row r="98" spans="1:9" ht="22.8">
      <c r="A98" s="89" t="s">
        <v>28</v>
      </c>
      <c r="B98" s="45"/>
      <c r="C98" s="46" t="s">
        <v>705</v>
      </c>
      <c r="D98" s="45" t="s">
        <v>122</v>
      </c>
      <c r="E98" s="88">
        <v>12</v>
      </c>
      <c r="F98" s="125">
        <v>0</v>
      </c>
      <c r="G98" s="109">
        <f t="shared" si="5"/>
        <v>0</v>
      </c>
      <c r="I98" s="43"/>
    </row>
    <row r="99" spans="1:9" ht="22.8">
      <c r="A99" s="89" t="s">
        <v>91</v>
      </c>
      <c r="B99" s="45"/>
      <c r="C99" s="46" t="s">
        <v>704</v>
      </c>
      <c r="D99" s="45" t="s">
        <v>253</v>
      </c>
      <c r="E99" s="88">
        <v>10</v>
      </c>
      <c r="F99" s="125">
        <v>0</v>
      </c>
      <c r="G99" s="109">
        <f t="shared" si="5"/>
        <v>0</v>
      </c>
      <c r="I99" s="43"/>
    </row>
    <row r="100" spans="1:9">
      <c r="A100" s="89" t="s">
        <v>88</v>
      </c>
      <c r="B100" s="45"/>
      <c r="C100" s="46" t="s">
        <v>703</v>
      </c>
      <c r="D100" s="45" t="s">
        <v>122</v>
      </c>
      <c r="E100" s="88">
        <v>10</v>
      </c>
      <c r="F100" s="125">
        <v>0</v>
      </c>
      <c r="G100" s="109">
        <f t="shared" si="5"/>
        <v>0</v>
      </c>
      <c r="I100" s="43"/>
    </row>
    <row r="101" spans="1:9">
      <c r="C101" s="162" t="s">
        <v>470</v>
      </c>
      <c r="D101" s="163"/>
      <c r="E101" s="163"/>
      <c r="F101" s="42"/>
      <c r="G101" s="113">
        <f>SUM(G94:G100)</f>
        <v>0</v>
      </c>
    </row>
    <row r="102" spans="1:9">
      <c r="A102" s="49"/>
      <c r="B102" s="49"/>
      <c r="C102" s="169" t="s">
        <v>702</v>
      </c>
      <c r="D102" s="166"/>
      <c r="E102" s="166"/>
      <c r="F102" s="166"/>
      <c r="G102" s="166"/>
    </row>
    <row r="103" spans="1:9" ht="22.8">
      <c r="A103" s="89" t="s">
        <v>43</v>
      </c>
      <c r="B103" s="45"/>
      <c r="C103" s="46" t="s">
        <v>700</v>
      </c>
      <c r="D103" s="45" t="s">
        <v>266</v>
      </c>
      <c r="E103" s="44">
        <v>0.15</v>
      </c>
      <c r="F103" s="125">
        <v>0</v>
      </c>
      <c r="G103" s="109">
        <f t="shared" ref="G103:G112" si="6">ROUND(F103*E103,2)</f>
        <v>0</v>
      </c>
      <c r="I103" s="43"/>
    </row>
    <row r="104" spans="1:9">
      <c r="A104" s="89" t="s">
        <v>39</v>
      </c>
      <c r="B104" s="45"/>
      <c r="C104" s="46" t="s">
        <v>699</v>
      </c>
      <c r="D104" s="45" t="s">
        <v>697</v>
      </c>
      <c r="E104" s="88">
        <v>11.55</v>
      </c>
      <c r="F104" s="125">
        <v>0</v>
      </c>
      <c r="G104" s="109">
        <f t="shared" si="6"/>
        <v>0</v>
      </c>
      <c r="I104" s="43"/>
    </row>
    <row r="105" spans="1:9" ht="34.200000000000003">
      <c r="A105" s="89" t="s">
        <v>36</v>
      </c>
      <c r="B105" s="45"/>
      <c r="C105" s="46" t="s">
        <v>694</v>
      </c>
      <c r="D105" s="45" t="s">
        <v>30</v>
      </c>
      <c r="E105" s="88">
        <v>7.5</v>
      </c>
      <c r="F105" s="125">
        <v>0</v>
      </c>
      <c r="G105" s="109">
        <f t="shared" si="6"/>
        <v>0</v>
      </c>
      <c r="I105" s="43"/>
    </row>
    <row r="106" spans="1:9">
      <c r="A106" s="89" t="s">
        <v>33</v>
      </c>
      <c r="B106" s="45"/>
      <c r="C106" s="46" t="s">
        <v>693</v>
      </c>
      <c r="D106" s="45" t="s">
        <v>253</v>
      </c>
      <c r="E106" s="88">
        <v>5</v>
      </c>
      <c r="F106" s="125">
        <v>0</v>
      </c>
      <c r="G106" s="109">
        <f t="shared" si="6"/>
        <v>0</v>
      </c>
      <c r="I106" s="43"/>
    </row>
    <row r="107" spans="1:9">
      <c r="A107" s="89" t="s">
        <v>29</v>
      </c>
      <c r="B107" s="45"/>
      <c r="C107" s="46" t="s">
        <v>692</v>
      </c>
      <c r="D107" s="45" t="s">
        <v>253</v>
      </c>
      <c r="E107" s="88">
        <v>1</v>
      </c>
      <c r="F107" s="125">
        <v>0</v>
      </c>
      <c r="G107" s="109">
        <f t="shared" si="6"/>
        <v>0</v>
      </c>
      <c r="I107" s="43"/>
    </row>
    <row r="108" spans="1:9">
      <c r="A108" s="89" t="s">
        <v>28</v>
      </c>
      <c r="B108" s="45"/>
      <c r="C108" s="46" t="s">
        <v>692</v>
      </c>
      <c r="D108" s="45" t="s">
        <v>253</v>
      </c>
      <c r="E108" s="88">
        <v>1</v>
      </c>
      <c r="F108" s="125">
        <v>0</v>
      </c>
      <c r="G108" s="109">
        <f t="shared" si="6"/>
        <v>0</v>
      </c>
      <c r="I108" s="43"/>
    </row>
    <row r="109" spans="1:9">
      <c r="A109" s="89" t="s">
        <v>26</v>
      </c>
      <c r="B109" s="45"/>
      <c r="C109" s="46" t="s">
        <v>691</v>
      </c>
      <c r="D109" s="45" t="s">
        <v>253</v>
      </c>
      <c r="E109" s="88">
        <v>1</v>
      </c>
      <c r="F109" s="125">
        <v>0</v>
      </c>
      <c r="G109" s="109">
        <f t="shared" si="6"/>
        <v>0</v>
      </c>
      <c r="I109" s="43"/>
    </row>
    <row r="110" spans="1:9">
      <c r="A110" s="89" t="s">
        <v>91</v>
      </c>
      <c r="B110" s="45"/>
      <c r="C110" s="46" t="s">
        <v>690</v>
      </c>
      <c r="D110" s="45" t="s">
        <v>253</v>
      </c>
      <c r="E110" s="88">
        <v>4</v>
      </c>
      <c r="F110" s="125">
        <v>0</v>
      </c>
      <c r="G110" s="109">
        <f t="shared" si="6"/>
        <v>0</v>
      </c>
      <c r="I110" s="43"/>
    </row>
    <row r="111" spans="1:9">
      <c r="A111" s="89" t="s">
        <v>88</v>
      </c>
      <c r="B111" s="45"/>
      <c r="C111" s="46" t="s">
        <v>689</v>
      </c>
      <c r="D111" s="45" t="s">
        <v>253</v>
      </c>
      <c r="E111" s="88">
        <v>1</v>
      </c>
      <c r="F111" s="125">
        <v>0</v>
      </c>
      <c r="G111" s="109">
        <f t="shared" si="6"/>
        <v>0</v>
      </c>
      <c r="I111" s="43"/>
    </row>
    <row r="112" spans="1:9" ht="22.8">
      <c r="A112" s="89" t="s">
        <v>86</v>
      </c>
      <c r="B112" s="45"/>
      <c r="C112" s="46" t="s">
        <v>688</v>
      </c>
      <c r="D112" s="45" t="s">
        <v>253</v>
      </c>
      <c r="E112" s="88">
        <v>1</v>
      </c>
      <c r="F112" s="125">
        <v>0</v>
      </c>
      <c r="G112" s="109">
        <f t="shared" si="6"/>
        <v>0</v>
      </c>
      <c r="I112" s="43"/>
    </row>
    <row r="113" spans="1:11">
      <c r="C113" s="162" t="s">
        <v>280</v>
      </c>
      <c r="D113" s="163"/>
      <c r="E113" s="163"/>
      <c r="F113" s="42"/>
      <c r="G113" s="113">
        <f>SUM(G103:G112)</f>
        <v>0</v>
      </c>
    </row>
    <row r="114" spans="1:11">
      <c r="A114" s="49"/>
      <c r="B114" s="49"/>
      <c r="C114" s="169" t="s">
        <v>701</v>
      </c>
      <c r="D114" s="166"/>
      <c r="E114" s="166"/>
      <c r="F114" s="166"/>
      <c r="G114" s="166"/>
    </row>
    <row r="115" spans="1:11" ht="22.8">
      <c r="A115" s="89" t="s">
        <v>43</v>
      </c>
      <c r="B115" s="45"/>
      <c r="C115" s="46" t="s">
        <v>700</v>
      </c>
      <c r="D115" s="45" t="s">
        <v>266</v>
      </c>
      <c r="E115" s="44">
        <v>0.75</v>
      </c>
      <c r="F115" s="125">
        <v>0</v>
      </c>
      <c r="G115" s="109">
        <f t="shared" ref="G115:G126" si="7">ROUND(F115*E115,2)</f>
        <v>0</v>
      </c>
      <c r="I115" s="43"/>
    </row>
    <row r="116" spans="1:11">
      <c r="A116" s="89" t="s">
        <v>39</v>
      </c>
      <c r="B116" s="45"/>
      <c r="C116" s="46" t="s">
        <v>699</v>
      </c>
      <c r="D116" s="45" t="s">
        <v>697</v>
      </c>
      <c r="E116" s="88">
        <v>42.35</v>
      </c>
      <c r="F116" s="125">
        <v>0</v>
      </c>
      <c r="G116" s="109">
        <f t="shared" si="7"/>
        <v>0</v>
      </c>
      <c r="I116" s="43"/>
    </row>
    <row r="117" spans="1:11">
      <c r="A117" s="89" t="s">
        <v>36</v>
      </c>
      <c r="B117" s="45"/>
      <c r="C117" s="46" t="s">
        <v>698</v>
      </c>
      <c r="D117" s="45" t="s">
        <v>697</v>
      </c>
      <c r="E117" s="88">
        <v>25.2</v>
      </c>
      <c r="F117" s="125">
        <v>0</v>
      </c>
      <c r="G117" s="109">
        <f t="shared" si="7"/>
        <v>0</v>
      </c>
      <c r="I117" s="43"/>
    </row>
    <row r="118" spans="1:11" ht="34.200000000000003">
      <c r="A118" s="89" t="s">
        <v>33</v>
      </c>
      <c r="B118" s="45"/>
      <c r="C118" s="46" t="s">
        <v>696</v>
      </c>
      <c r="D118" s="45" t="s">
        <v>266</v>
      </c>
      <c r="E118" s="44">
        <v>0.05</v>
      </c>
      <c r="F118" s="125">
        <v>0</v>
      </c>
      <c r="G118" s="109">
        <f t="shared" si="7"/>
        <v>0</v>
      </c>
      <c r="I118" s="43"/>
    </row>
    <row r="119" spans="1:11">
      <c r="A119" s="89" t="s">
        <v>29</v>
      </c>
      <c r="B119" s="45"/>
      <c r="C119" s="46" t="s">
        <v>695</v>
      </c>
      <c r="D119" s="45" t="s">
        <v>30</v>
      </c>
      <c r="E119" s="88">
        <v>5</v>
      </c>
      <c r="F119" s="125">
        <v>0</v>
      </c>
      <c r="G119" s="109">
        <f t="shared" si="7"/>
        <v>0</v>
      </c>
      <c r="I119" s="43"/>
    </row>
    <row r="120" spans="1:11" ht="34.200000000000003">
      <c r="A120" s="89" t="s">
        <v>28</v>
      </c>
      <c r="B120" s="45"/>
      <c r="C120" s="46" t="s">
        <v>694</v>
      </c>
      <c r="D120" s="45" t="s">
        <v>30</v>
      </c>
      <c r="E120" s="88">
        <v>28.5</v>
      </c>
      <c r="F120" s="125">
        <v>0</v>
      </c>
      <c r="G120" s="109">
        <f t="shared" si="7"/>
        <v>0</v>
      </c>
      <c r="I120" s="43"/>
    </row>
    <row r="121" spans="1:11">
      <c r="A121" s="89" t="s">
        <v>26</v>
      </c>
      <c r="B121" s="45"/>
      <c r="C121" s="46" t="s">
        <v>693</v>
      </c>
      <c r="D121" s="45" t="s">
        <v>253</v>
      </c>
      <c r="E121" s="88">
        <v>19</v>
      </c>
      <c r="F121" s="125">
        <v>0</v>
      </c>
      <c r="G121" s="109">
        <f t="shared" si="7"/>
        <v>0</v>
      </c>
      <c r="I121" s="43"/>
    </row>
    <row r="122" spans="1:11">
      <c r="A122" s="89" t="s">
        <v>91</v>
      </c>
      <c r="B122" s="45"/>
      <c r="C122" s="46" t="s">
        <v>692</v>
      </c>
      <c r="D122" s="45" t="s">
        <v>253</v>
      </c>
      <c r="E122" s="88">
        <v>2</v>
      </c>
      <c r="F122" s="125">
        <v>0</v>
      </c>
      <c r="G122" s="109">
        <f t="shared" si="7"/>
        <v>0</v>
      </c>
      <c r="I122" s="43"/>
    </row>
    <row r="123" spans="1:11">
      <c r="A123" s="89" t="s">
        <v>88</v>
      </c>
      <c r="B123" s="45"/>
      <c r="C123" s="46" t="s">
        <v>691</v>
      </c>
      <c r="D123" s="45" t="s">
        <v>253</v>
      </c>
      <c r="E123" s="88">
        <v>2</v>
      </c>
      <c r="F123" s="125">
        <v>0</v>
      </c>
      <c r="G123" s="109">
        <f t="shared" si="7"/>
        <v>0</v>
      </c>
      <c r="I123" s="43"/>
    </row>
    <row r="124" spans="1:11">
      <c r="A124" s="89" t="s">
        <v>86</v>
      </c>
      <c r="B124" s="45"/>
      <c r="C124" s="46" t="s">
        <v>690</v>
      </c>
      <c r="D124" s="45" t="s">
        <v>253</v>
      </c>
      <c r="E124" s="88">
        <v>18</v>
      </c>
      <c r="F124" s="125">
        <v>0</v>
      </c>
      <c r="G124" s="109">
        <f t="shared" si="7"/>
        <v>0</v>
      </c>
      <c r="I124" s="43"/>
      <c r="K124" s="35" t="s">
        <v>942</v>
      </c>
    </row>
    <row r="125" spans="1:11">
      <c r="A125" s="89" t="s">
        <v>83</v>
      </c>
      <c r="B125" s="45"/>
      <c r="C125" s="46" t="s">
        <v>689</v>
      </c>
      <c r="D125" s="45" t="s">
        <v>253</v>
      </c>
      <c r="E125" s="88">
        <v>2</v>
      </c>
      <c r="F125" s="125">
        <v>0</v>
      </c>
      <c r="G125" s="109">
        <f t="shared" si="7"/>
        <v>0</v>
      </c>
      <c r="I125" s="43"/>
    </row>
    <row r="126" spans="1:11" ht="22.8">
      <c r="A126" s="89" t="s">
        <v>80</v>
      </c>
      <c r="B126" s="45"/>
      <c r="C126" s="46" t="s">
        <v>688</v>
      </c>
      <c r="D126" s="45" t="s">
        <v>253</v>
      </c>
      <c r="E126" s="88">
        <v>2</v>
      </c>
      <c r="F126" s="125">
        <v>0</v>
      </c>
      <c r="G126" s="109">
        <f t="shared" si="7"/>
        <v>0</v>
      </c>
      <c r="I126" s="43"/>
    </row>
    <row r="127" spans="1:11">
      <c r="C127" s="162" t="s">
        <v>258</v>
      </c>
      <c r="D127" s="163"/>
      <c r="E127" s="163"/>
      <c r="F127" s="42"/>
      <c r="G127" s="113">
        <f>SUM(G115:G126)</f>
        <v>0</v>
      </c>
    </row>
    <row r="128" spans="1:11">
      <c r="A128" s="49"/>
      <c r="B128" s="49"/>
      <c r="C128" s="169" t="s">
        <v>687</v>
      </c>
      <c r="D128" s="166"/>
      <c r="E128" s="166"/>
      <c r="F128" s="166"/>
      <c r="G128" s="166"/>
    </row>
    <row r="129" spans="1:9">
      <c r="A129" s="89" t="s">
        <v>43</v>
      </c>
      <c r="B129" s="45"/>
      <c r="C129" s="46" t="s">
        <v>686</v>
      </c>
      <c r="D129" s="45" t="s">
        <v>253</v>
      </c>
      <c r="E129" s="88">
        <v>11</v>
      </c>
      <c r="F129" s="125">
        <v>0</v>
      </c>
      <c r="G129" s="109">
        <f t="shared" ref="G129:G132" si="8">ROUND(F129*E129,2)</f>
        <v>0</v>
      </c>
      <c r="I129" s="43"/>
    </row>
    <row r="130" spans="1:9" ht="22.8">
      <c r="A130" s="89" t="s">
        <v>39</v>
      </c>
      <c r="B130" s="45"/>
      <c r="C130" s="46" t="s">
        <v>685</v>
      </c>
      <c r="D130" s="45" t="s">
        <v>122</v>
      </c>
      <c r="E130" s="88">
        <v>2</v>
      </c>
      <c r="F130" s="125">
        <v>0</v>
      </c>
      <c r="G130" s="109">
        <f t="shared" si="8"/>
        <v>0</v>
      </c>
      <c r="I130" s="43"/>
    </row>
    <row r="131" spans="1:9" ht="22.8">
      <c r="A131" s="89" t="s">
        <v>36</v>
      </c>
      <c r="B131" s="45"/>
      <c r="C131" s="46" t="s">
        <v>684</v>
      </c>
      <c r="D131" s="45" t="s">
        <v>683</v>
      </c>
      <c r="E131" s="88">
        <v>1</v>
      </c>
      <c r="F131" s="125">
        <v>0</v>
      </c>
      <c r="G131" s="109">
        <f t="shared" si="8"/>
        <v>0</v>
      </c>
      <c r="I131" s="43"/>
    </row>
    <row r="132" spans="1:9" ht="22.8">
      <c r="A132" s="89" t="s">
        <v>33</v>
      </c>
      <c r="B132" s="45"/>
      <c r="C132" s="46" t="s">
        <v>682</v>
      </c>
      <c r="D132" s="45" t="s">
        <v>681</v>
      </c>
      <c r="E132" s="88">
        <v>19.5</v>
      </c>
      <c r="F132" s="125">
        <v>0</v>
      </c>
      <c r="G132" s="109">
        <f t="shared" si="8"/>
        <v>0</v>
      </c>
      <c r="I132" s="43"/>
    </row>
    <row r="133" spans="1:9">
      <c r="C133" s="162" t="s">
        <v>251</v>
      </c>
      <c r="D133" s="163"/>
      <c r="E133" s="163"/>
      <c r="F133" s="42"/>
      <c r="G133" s="113">
        <f>SUM(G129:G132)</f>
        <v>0</v>
      </c>
    </row>
    <row r="134" spans="1:9">
      <c r="A134" s="49"/>
      <c r="B134" s="49"/>
      <c r="C134" s="169" t="s">
        <v>680</v>
      </c>
      <c r="D134" s="166"/>
      <c r="E134" s="166"/>
      <c r="F134" s="166"/>
      <c r="G134" s="166"/>
    </row>
    <row r="135" spans="1:9">
      <c r="A135" s="89" t="s">
        <v>43</v>
      </c>
      <c r="B135" s="45"/>
      <c r="C135" s="46" t="s">
        <v>679</v>
      </c>
      <c r="D135" s="45" t="s">
        <v>253</v>
      </c>
      <c r="E135" s="88">
        <v>2</v>
      </c>
      <c r="F135" s="125">
        <v>0</v>
      </c>
      <c r="G135" s="109">
        <f t="shared" ref="G135:G139" si="9">ROUND(F135*E135,2)</f>
        <v>0</v>
      </c>
      <c r="I135" s="43"/>
    </row>
    <row r="136" spans="1:9" ht="34.200000000000003">
      <c r="A136" s="89" t="s">
        <v>39</v>
      </c>
      <c r="B136" s="45"/>
      <c r="C136" s="46" t="s">
        <v>678</v>
      </c>
      <c r="D136" s="45" t="s">
        <v>266</v>
      </c>
      <c r="E136" s="88">
        <v>26</v>
      </c>
      <c r="F136" s="125">
        <v>0</v>
      </c>
      <c r="G136" s="109">
        <f t="shared" si="9"/>
        <v>0</v>
      </c>
      <c r="I136" s="43"/>
    </row>
    <row r="137" spans="1:9">
      <c r="A137" s="89" t="s">
        <v>36</v>
      </c>
      <c r="B137" s="45"/>
      <c r="C137" s="46" t="s">
        <v>677</v>
      </c>
      <c r="D137" s="45" t="s">
        <v>129</v>
      </c>
      <c r="E137" s="88">
        <v>1.5</v>
      </c>
      <c r="F137" s="125">
        <v>0</v>
      </c>
      <c r="G137" s="109">
        <f t="shared" si="9"/>
        <v>0</v>
      </c>
      <c r="I137" s="43"/>
    </row>
    <row r="138" spans="1:9">
      <c r="A138" s="89" t="s">
        <v>33</v>
      </c>
      <c r="B138" s="45"/>
      <c r="C138" s="46" t="s">
        <v>676</v>
      </c>
      <c r="D138" s="45" t="s">
        <v>129</v>
      </c>
      <c r="E138" s="44">
        <v>0.6</v>
      </c>
      <c r="F138" s="125">
        <v>0</v>
      </c>
      <c r="G138" s="109">
        <f t="shared" si="9"/>
        <v>0</v>
      </c>
      <c r="I138" s="43"/>
    </row>
    <row r="139" spans="1:9" ht="34.200000000000003">
      <c r="A139" s="89" t="s">
        <v>29</v>
      </c>
      <c r="B139" s="45"/>
      <c r="C139" s="46" t="s">
        <v>108</v>
      </c>
      <c r="D139" s="45" t="s">
        <v>107</v>
      </c>
      <c r="E139" s="88">
        <v>5</v>
      </c>
      <c r="F139" s="125"/>
      <c r="G139" s="109">
        <f t="shared" si="9"/>
        <v>0</v>
      </c>
      <c r="I139" s="43"/>
    </row>
    <row r="140" spans="1:9">
      <c r="C140" s="162" t="s">
        <v>675</v>
      </c>
      <c r="D140" s="163"/>
      <c r="E140" s="163"/>
      <c r="F140" s="42"/>
      <c r="G140" s="113">
        <f>SUM(G135:G139)</f>
        <v>0</v>
      </c>
    </row>
    <row r="141" spans="1:9">
      <c r="C141" s="162" t="s">
        <v>916</v>
      </c>
      <c r="D141" s="163"/>
      <c r="E141" s="163"/>
      <c r="F141" s="42" t="s">
        <v>905</v>
      </c>
      <c r="G141" s="113">
        <f>G140+G133+G127+G113+G101+G92+G70+G64+G50+G31</f>
        <v>0</v>
      </c>
    </row>
  </sheetData>
  <mergeCells count="27">
    <mergeCell ref="C141:E141"/>
    <mergeCell ref="C128:G128"/>
    <mergeCell ref="C133:E133"/>
    <mergeCell ref="C134:G134"/>
    <mergeCell ref="C140:E140"/>
    <mergeCell ref="C127:E127"/>
    <mergeCell ref="C65:G65"/>
    <mergeCell ref="C70:E70"/>
    <mergeCell ref="C71:G71"/>
    <mergeCell ref="C92:E92"/>
    <mergeCell ref="C102:G102"/>
    <mergeCell ref="C93:G93"/>
    <mergeCell ref="C101:E101"/>
    <mergeCell ref="C113:E113"/>
    <mergeCell ref="C114:G114"/>
    <mergeCell ref="C64:E64"/>
    <mergeCell ref="E12:E13"/>
    <mergeCell ref="A5:G6"/>
    <mergeCell ref="A7:G8"/>
    <mergeCell ref="A9:G10"/>
    <mergeCell ref="D11:G11"/>
    <mergeCell ref="F12:G12"/>
    <mergeCell ref="C14:G14"/>
    <mergeCell ref="C31:E31"/>
    <mergeCell ref="C32:G32"/>
    <mergeCell ref="C50:E50"/>
    <mergeCell ref="C51:G5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52AA-4628-4D24-86CD-3496DD9AF577}">
  <sheetPr>
    <tabColor rgb="FF92D050"/>
  </sheetPr>
  <dimension ref="A1:K68"/>
  <sheetViews>
    <sheetView topLeftCell="A14" workbookViewId="0">
      <selection activeCell="A11" sqref="A11"/>
    </sheetView>
  </sheetViews>
  <sheetFormatPr defaultColWidth="8.77734375" defaultRowHeight="13.2"/>
  <cols>
    <col min="1" max="1" width="4" style="40" customWidth="1"/>
    <col min="2" max="2" width="9.44140625" style="40" customWidth="1"/>
    <col min="3" max="3" width="36.6640625" style="39" customWidth="1"/>
    <col min="4" max="4" width="5.88671875" style="39" customWidth="1"/>
    <col min="5" max="5" width="14.88671875" style="38" customWidth="1"/>
    <col min="6" max="6" width="12.6640625" style="37" customWidth="1"/>
    <col min="7" max="7" width="15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 t="s">
        <v>821</v>
      </c>
      <c r="H1" s="35"/>
    </row>
    <row r="2" spans="1:11" ht="15.6">
      <c r="A2" s="35"/>
      <c r="B2" s="35"/>
      <c r="C2" s="35"/>
      <c r="D2" s="64"/>
      <c r="E2" s="63" t="s">
        <v>365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934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91"/>
      <c r="C11" s="48"/>
      <c r="D11" s="181"/>
      <c r="E11" s="182"/>
      <c r="F11" s="182"/>
      <c r="G11" s="182"/>
      <c r="H11" s="48"/>
    </row>
    <row r="12" spans="1:11" ht="12.75" customHeight="1">
      <c r="A12" s="56" t="s">
        <v>148</v>
      </c>
      <c r="B12" s="56" t="s">
        <v>147</v>
      </c>
      <c r="C12" s="56" t="s">
        <v>146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141</v>
      </c>
      <c r="D13" s="54" t="s">
        <v>122</v>
      </c>
      <c r="E13" s="168"/>
      <c r="F13" s="90" t="s">
        <v>363</v>
      </c>
      <c r="G13" s="52" t="s">
        <v>139</v>
      </c>
    </row>
    <row r="14" spans="1:11">
      <c r="A14" s="49"/>
      <c r="B14" s="49"/>
      <c r="C14" s="164" t="s">
        <v>816</v>
      </c>
      <c r="D14" s="165"/>
      <c r="E14" s="165"/>
      <c r="F14" s="165"/>
      <c r="G14" s="165"/>
      <c r="I14" s="50"/>
      <c r="J14" s="50"/>
      <c r="K14" s="50"/>
    </row>
    <row r="15" spans="1:11" ht="22.8">
      <c r="A15" s="47" t="s">
        <v>43</v>
      </c>
      <c r="B15" s="45"/>
      <c r="C15" s="46" t="s">
        <v>815</v>
      </c>
      <c r="D15" s="45" t="s">
        <v>253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39</v>
      </c>
      <c r="B16" s="45"/>
      <c r="C16" s="46" t="s">
        <v>814</v>
      </c>
      <c r="D16" s="45" t="s">
        <v>253</v>
      </c>
      <c r="E16" s="88">
        <v>1</v>
      </c>
      <c r="F16" s="125">
        <v>0</v>
      </c>
      <c r="G16" s="109">
        <f t="shared" ref="G16:G42" si="0">ROUND(F16*E16,2)</f>
        <v>0</v>
      </c>
      <c r="I16" s="51"/>
      <c r="J16" s="50"/>
      <c r="K16" s="50"/>
    </row>
    <row r="17" spans="1:11" ht="22.8">
      <c r="A17" s="47" t="s">
        <v>36</v>
      </c>
      <c r="B17" s="45"/>
      <c r="C17" s="46" t="s">
        <v>813</v>
      </c>
      <c r="D17" s="45" t="s">
        <v>253</v>
      </c>
      <c r="E17" s="88">
        <v>11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33</v>
      </c>
      <c r="B18" s="45"/>
      <c r="C18" s="46" t="s">
        <v>812</v>
      </c>
      <c r="D18" s="45" t="s">
        <v>253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>
      <c r="A19" s="47" t="s">
        <v>29</v>
      </c>
      <c r="B19" s="45"/>
      <c r="C19" s="46" t="s">
        <v>811</v>
      </c>
      <c r="D19" s="45" t="s">
        <v>253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28</v>
      </c>
      <c r="B20" s="45"/>
      <c r="C20" s="46" t="s">
        <v>810</v>
      </c>
      <c r="D20" s="45" t="s">
        <v>253</v>
      </c>
      <c r="E20" s="88">
        <v>2</v>
      </c>
      <c r="F20" s="125">
        <v>0</v>
      </c>
      <c r="G20" s="109">
        <f t="shared" si="0"/>
        <v>0</v>
      </c>
      <c r="I20" s="43"/>
    </row>
    <row r="21" spans="1:11">
      <c r="A21" s="47" t="s">
        <v>26</v>
      </c>
      <c r="B21" s="45"/>
      <c r="C21" s="46" t="s">
        <v>809</v>
      </c>
      <c r="D21" s="45" t="s">
        <v>253</v>
      </c>
      <c r="E21" s="88">
        <v>2</v>
      </c>
      <c r="F21" s="125">
        <v>0</v>
      </c>
      <c r="G21" s="109">
        <f t="shared" si="0"/>
        <v>0</v>
      </c>
      <c r="I21" s="43"/>
    </row>
    <row r="22" spans="1:11">
      <c r="A22" s="47" t="s">
        <v>91</v>
      </c>
      <c r="B22" s="45"/>
      <c r="C22" s="46" t="s">
        <v>808</v>
      </c>
      <c r="D22" s="45" t="s">
        <v>253</v>
      </c>
      <c r="E22" s="88">
        <v>4</v>
      </c>
      <c r="F22" s="125">
        <v>0</v>
      </c>
      <c r="G22" s="109">
        <f t="shared" si="0"/>
        <v>0</v>
      </c>
      <c r="I22" s="43"/>
    </row>
    <row r="23" spans="1:11">
      <c r="A23" s="47" t="s">
        <v>88</v>
      </c>
      <c r="B23" s="45"/>
      <c r="C23" s="46" t="s">
        <v>807</v>
      </c>
      <c r="D23" s="45" t="s">
        <v>253</v>
      </c>
      <c r="E23" s="88">
        <v>1</v>
      </c>
      <c r="F23" s="125">
        <v>0</v>
      </c>
      <c r="G23" s="109">
        <f t="shared" si="0"/>
        <v>0</v>
      </c>
      <c r="I23" s="43"/>
    </row>
    <row r="24" spans="1:11" ht="22.8">
      <c r="A24" s="47" t="s">
        <v>86</v>
      </c>
      <c r="B24" s="45"/>
      <c r="C24" s="46" t="s">
        <v>806</v>
      </c>
      <c r="D24" s="45" t="s">
        <v>253</v>
      </c>
      <c r="E24" s="88">
        <v>1</v>
      </c>
      <c r="F24" s="125">
        <v>0</v>
      </c>
      <c r="G24" s="109">
        <f t="shared" si="0"/>
        <v>0</v>
      </c>
      <c r="I24" s="43"/>
    </row>
    <row r="25" spans="1:11">
      <c r="A25" s="47" t="s">
        <v>80</v>
      </c>
      <c r="B25" s="45"/>
      <c r="C25" s="46" t="s">
        <v>805</v>
      </c>
      <c r="D25" s="45" t="s">
        <v>804</v>
      </c>
      <c r="E25" s="44">
        <v>0.8</v>
      </c>
      <c r="F25" s="125">
        <v>0</v>
      </c>
      <c r="G25" s="109">
        <f t="shared" si="0"/>
        <v>0</v>
      </c>
      <c r="I25" s="43"/>
    </row>
    <row r="26" spans="1:11">
      <c r="A26" s="47" t="s">
        <v>77</v>
      </c>
      <c r="B26" s="45"/>
      <c r="C26" s="46" t="s">
        <v>803</v>
      </c>
      <c r="D26" s="45" t="s">
        <v>253</v>
      </c>
      <c r="E26" s="88">
        <v>6</v>
      </c>
      <c r="F26" s="125">
        <v>0</v>
      </c>
      <c r="G26" s="109">
        <f t="shared" si="0"/>
        <v>0</v>
      </c>
      <c r="I26" s="43"/>
    </row>
    <row r="27" spans="1:11" ht="22.8">
      <c r="A27" s="47" t="s">
        <v>74</v>
      </c>
      <c r="B27" s="45"/>
      <c r="C27" s="46" t="s">
        <v>802</v>
      </c>
      <c r="D27" s="45" t="s">
        <v>253</v>
      </c>
      <c r="E27" s="88">
        <v>2</v>
      </c>
      <c r="F27" s="125">
        <v>0</v>
      </c>
      <c r="G27" s="109">
        <f t="shared" si="0"/>
        <v>0</v>
      </c>
      <c r="I27" s="43"/>
    </row>
    <row r="28" spans="1:11">
      <c r="A28" s="47" t="s">
        <v>71</v>
      </c>
      <c r="B28" s="45"/>
      <c r="C28" s="46" t="s">
        <v>801</v>
      </c>
      <c r="D28" s="45" t="s">
        <v>253</v>
      </c>
      <c r="E28" s="88">
        <v>2</v>
      </c>
      <c r="F28" s="125">
        <v>0</v>
      </c>
      <c r="G28" s="109">
        <f t="shared" si="0"/>
        <v>0</v>
      </c>
      <c r="I28" s="43"/>
    </row>
    <row r="29" spans="1:11">
      <c r="A29" s="47" t="s">
        <v>68</v>
      </c>
      <c r="B29" s="45"/>
      <c r="C29" s="46" t="s">
        <v>800</v>
      </c>
      <c r="D29" s="45" t="s">
        <v>122</v>
      </c>
      <c r="E29" s="88">
        <v>2</v>
      </c>
      <c r="F29" s="125">
        <v>0</v>
      </c>
      <c r="G29" s="109">
        <f t="shared" si="0"/>
        <v>0</v>
      </c>
      <c r="I29" s="43"/>
    </row>
    <row r="30" spans="1:11">
      <c r="A30" s="47" t="s">
        <v>169</v>
      </c>
      <c r="B30" s="45"/>
      <c r="C30" s="46" t="s">
        <v>799</v>
      </c>
      <c r="D30" s="45" t="s">
        <v>122</v>
      </c>
      <c r="E30" s="88">
        <v>2</v>
      </c>
      <c r="F30" s="125">
        <v>0</v>
      </c>
      <c r="G30" s="109">
        <f t="shared" si="0"/>
        <v>0</v>
      </c>
      <c r="I30" s="43"/>
    </row>
    <row r="31" spans="1:11" ht="22.8">
      <c r="A31" s="47" t="s">
        <v>166</v>
      </c>
      <c r="B31" s="45"/>
      <c r="C31" s="46" t="s">
        <v>798</v>
      </c>
      <c r="D31" s="45" t="s">
        <v>122</v>
      </c>
      <c r="E31" s="44">
        <v>0</v>
      </c>
      <c r="F31" s="125">
        <v>0</v>
      </c>
      <c r="G31" s="109">
        <f t="shared" si="0"/>
        <v>0</v>
      </c>
      <c r="I31" s="43"/>
    </row>
    <row r="32" spans="1:11">
      <c r="A32" s="47" t="s">
        <v>165</v>
      </c>
      <c r="B32" s="45"/>
      <c r="C32" s="46" t="s">
        <v>797</v>
      </c>
      <c r="D32" s="45" t="s">
        <v>122</v>
      </c>
      <c r="E32" s="88">
        <v>4</v>
      </c>
      <c r="F32" s="125">
        <v>0</v>
      </c>
      <c r="G32" s="109">
        <f t="shared" si="0"/>
        <v>0</v>
      </c>
      <c r="I32" s="43"/>
    </row>
    <row r="33" spans="1:9" ht="22.8">
      <c r="A33" s="47" t="s">
        <v>163</v>
      </c>
      <c r="B33" s="45"/>
      <c r="C33" s="46" t="s">
        <v>788</v>
      </c>
      <c r="D33" s="45" t="s">
        <v>266</v>
      </c>
      <c r="E33" s="88">
        <v>4.5</v>
      </c>
      <c r="F33" s="125">
        <v>0</v>
      </c>
      <c r="G33" s="109">
        <f t="shared" si="0"/>
        <v>0</v>
      </c>
      <c r="I33" s="43"/>
    </row>
    <row r="34" spans="1:9">
      <c r="A34" s="47" t="s">
        <v>245</v>
      </c>
      <c r="B34" s="45"/>
      <c r="C34" s="46" t="s">
        <v>796</v>
      </c>
      <c r="D34" s="45" t="s">
        <v>30</v>
      </c>
      <c r="E34" s="88">
        <v>300</v>
      </c>
      <c r="F34" s="125">
        <v>0</v>
      </c>
      <c r="G34" s="109">
        <f t="shared" si="0"/>
        <v>0</v>
      </c>
      <c r="I34" s="43"/>
    </row>
    <row r="35" spans="1:9">
      <c r="A35" s="47" t="s">
        <v>244</v>
      </c>
      <c r="B35" s="45"/>
      <c r="C35" s="46" t="s">
        <v>795</v>
      </c>
      <c r="D35" s="45" t="s">
        <v>30</v>
      </c>
      <c r="E35" s="88">
        <v>150</v>
      </c>
      <c r="F35" s="125">
        <v>0</v>
      </c>
      <c r="G35" s="109">
        <f t="shared" si="0"/>
        <v>0</v>
      </c>
      <c r="I35" s="43"/>
    </row>
    <row r="36" spans="1:9" ht="34.200000000000003">
      <c r="A36" s="47" t="s">
        <v>243</v>
      </c>
      <c r="B36" s="45"/>
      <c r="C36" s="46" t="s">
        <v>794</v>
      </c>
      <c r="D36" s="45" t="s">
        <v>266</v>
      </c>
      <c r="E36" s="88">
        <v>1</v>
      </c>
      <c r="F36" s="125">
        <v>0</v>
      </c>
      <c r="G36" s="109">
        <f t="shared" si="0"/>
        <v>0</v>
      </c>
      <c r="I36" s="43"/>
    </row>
    <row r="37" spans="1:9">
      <c r="A37" s="47" t="s">
        <v>241</v>
      </c>
      <c r="B37" s="45"/>
      <c r="C37" s="46" t="s">
        <v>793</v>
      </c>
      <c r="D37" s="45" t="s">
        <v>30</v>
      </c>
      <c r="E37" s="88">
        <v>100</v>
      </c>
      <c r="F37" s="125">
        <v>0</v>
      </c>
      <c r="G37" s="109">
        <f t="shared" si="0"/>
        <v>0</v>
      </c>
      <c r="I37" s="43"/>
    </row>
    <row r="38" spans="1:9" ht="34.200000000000003">
      <c r="A38" s="47" t="s">
        <v>240</v>
      </c>
      <c r="B38" s="45"/>
      <c r="C38" s="46" t="s">
        <v>792</v>
      </c>
      <c r="D38" s="45" t="s">
        <v>266</v>
      </c>
      <c r="E38" s="44">
        <v>0.2</v>
      </c>
      <c r="F38" s="125">
        <v>0</v>
      </c>
      <c r="G38" s="109">
        <f t="shared" si="0"/>
        <v>0</v>
      </c>
      <c r="I38" s="43"/>
    </row>
    <row r="39" spans="1:9">
      <c r="A39" s="47" t="s">
        <v>239</v>
      </c>
      <c r="B39" s="45"/>
      <c r="C39" s="46" t="s">
        <v>791</v>
      </c>
      <c r="D39" s="45" t="s">
        <v>30</v>
      </c>
      <c r="E39" s="88">
        <v>20</v>
      </c>
      <c r="F39" s="125">
        <v>0</v>
      </c>
      <c r="G39" s="109">
        <f t="shared" si="0"/>
        <v>0</v>
      </c>
      <c r="I39" s="43"/>
    </row>
    <row r="40" spans="1:9" ht="22.8">
      <c r="A40" s="47" t="s">
        <v>238</v>
      </c>
      <c r="B40" s="45"/>
      <c r="C40" s="46" t="s">
        <v>790</v>
      </c>
      <c r="D40" s="45" t="s">
        <v>176</v>
      </c>
      <c r="E40" s="88">
        <v>1</v>
      </c>
      <c r="F40" s="125">
        <v>0</v>
      </c>
      <c r="G40" s="109">
        <f t="shared" si="0"/>
        <v>0</v>
      </c>
      <c r="I40" s="43"/>
    </row>
    <row r="41" spans="1:9" ht="22.8">
      <c r="A41" s="47" t="s">
        <v>236</v>
      </c>
      <c r="B41" s="45"/>
      <c r="C41" s="46" t="s">
        <v>787</v>
      </c>
      <c r="D41" s="45" t="s">
        <v>176</v>
      </c>
      <c r="E41" s="88">
        <v>1</v>
      </c>
      <c r="F41" s="125">
        <v>0</v>
      </c>
      <c r="G41" s="109">
        <f t="shared" si="0"/>
        <v>0</v>
      </c>
      <c r="I41" s="43"/>
    </row>
    <row r="42" spans="1:9" ht="22.8">
      <c r="A42" s="47" t="s">
        <v>235</v>
      </c>
      <c r="B42" s="45"/>
      <c r="C42" s="46" t="s">
        <v>789</v>
      </c>
      <c r="D42" s="45" t="s">
        <v>253</v>
      </c>
      <c r="E42" s="88">
        <v>1</v>
      </c>
      <c r="F42" s="125"/>
      <c r="G42" s="109">
        <f t="shared" si="0"/>
        <v>0</v>
      </c>
      <c r="I42" s="43"/>
    </row>
    <row r="43" spans="1:9">
      <c r="A43" s="41"/>
      <c r="B43" s="41"/>
      <c r="C43" s="162" t="s">
        <v>674</v>
      </c>
      <c r="D43" s="163"/>
      <c r="E43" s="163"/>
      <c r="F43" s="42"/>
      <c r="G43" s="119">
        <f>SUM(G15:G42)</f>
        <v>0</v>
      </c>
    </row>
    <row r="44" spans="1:9">
      <c r="A44" s="41"/>
      <c r="B44" s="41"/>
    </row>
    <row r="45" spans="1:9">
      <c r="A45" s="41"/>
      <c r="B45" s="41"/>
    </row>
    <row r="46" spans="1:9">
      <c r="A46" s="41"/>
      <c r="B46" s="41"/>
    </row>
    <row r="47" spans="1:9">
      <c r="A47" s="41"/>
      <c r="B47" s="41"/>
    </row>
    <row r="48" spans="1:9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</sheetData>
  <mergeCells count="8">
    <mergeCell ref="C14:G14"/>
    <mergeCell ref="C43:E43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CD0F-C814-415F-BC5B-B704D39F4934}">
  <sheetPr>
    <tabColor rgb="FF92D050"/>
  </sheetPr>
  <dimension ref="A1:K77"/>
  <sheetViews>
    <sheetView topLeftCell="A6" workbookViewId="0">
      <selection activeCell="J40" sqref="J40"/>
    </sheetView>
  </sheetViews>
  <sheetFormatPr defaultColWidth="8.77734375" defaultRowHeight="13.2"/>
  <cols>
    <col min="1" max="1" width="4" style="40" customWidth="1"/>
    <col min="2" max="2" width="10.5546875" style="40" customWidth="1"/>
    <col min="3" max="3" width="35.6640625" style="39" customWidth="1"/>
    <col min="4" max="4" width="5" style="39" customWidth="1"/>
    <col min="5" max="5" width="14.88671875" style="38" customWidth="1"/>
    <col min="6" max="6" width="12.6640625" style="37" customWidth="1"/>
    <col min="7" max="7" width="16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 t="s">
        <v>820</v>
      </c>
      <c r="H1" s="35"/>
    </row>
    <row r="2" spans="1:11" ht="15.6">
      <c r="A2" s="35"/>
      <c r="B2" s="35"/>
      <c r="C2" s="103" t="s">
        <v>377</v>
      </c>
      <c r="D2" s="64"/>
      <c r="E2" s="35"/>
      <c r="F2" s="35"/>
      <c r="G2" s="35"/>
      <c r="H2" s="35"/>
    </row>
    <row r="3" spans="1:11">
      <c r="A3" s="35"/>
      <c r="B3" s="35"/>
      <c r="C3" s="102" t="s">
        <v>5</v>
      </c>
      <c r="D3" s="55"/>
      <c r="E3" s="35"/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935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60">
        <f ca="1">TODAY()</f>
        <v>46076</v>
      </c>
      <c r="C11" s="101"/>
      <c r="D11" s="186"/>
      <c r="E11" s="186"/>
      <c r="F11" s="186"/>
      <c r="G11" s="186"/>
      <c r="H11" s="48"/>
    </row>
    <row r="12" spans="1:11" ht="12.75" customHeight="1">
      <c r="A12" s="56" t="s">
        <v>148</v>
      </c>
      <c r="B12" s="56" t="s">
        <v>376</v>
      </c>
      <c r="C12" s="56" t="s">
        <v>375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374</v>
      </c>
      <c r="D13" s="54" t="s">
        <v>122</v>
      </c>
      <c r="E13" s="185"/>
      <c r="F13" s="100" t="s">
        <v>364</v>
      </c>
      <c r="G13" s="100" t="s">
        <v>364</v>
      </c>
    </row>
    <row r="14" spans="1:11">
      <c r="A14" s="99" t="s">
        <v>370</v>
      </c>
      <c r="B14" s="183" t="s">
        <v>819</v>
      </c>
      <c r="C14" s="184"/>
      <c r="D14" s="184"/>
      <c r="E14" s="184"/>
      <c r="F14" s="184"/>
      <c r="G14" s="184"/>
      <c r="I14" s="50"/>
      <c r="J14" s="50"/>
      <c r="K14" s="50"/>
    </row>
    <row r="15" spans="1:11" ht="20.399999999999999">
      <c r="A15" s="98" t="s">
        <v>83</v>
      </c>
      <c r="B15" s="45"/>
      <c r="C15" s="46" t="s">
        <v>818</v>
      </c>
      <c r="D15" s="45" t="s">
        <v>176</v>
      </c>
      <c r="E15" s="97">
        <v>1</v>
      </c>
      <c r="F15" s="126"/>
      <c r="G15" s="109">
        <f>ROUND(F15*E15,2)</f>
        <v>0</v>
      </c>
      <c r="I15" s="50"/>
      <c r="J15" s="50"/>
      <c r="K15" s="50"/>
    </row>
    <row r="16" spans="1:11" ht="20.399999999999999">
      <c r="A16" s="98" t="s">
        <v>164</v>
      </c>
      <c r="B16" s="45"/>
      <c r="C16" s="46" t="s">
        <v>817</v>
      </c>
      <c r="D16" s="45" t="s">
        <v>176</v>
      </c>
      <c r="E16" s="97">
        <v>4</v>
      </c>
      <c r="F16" s="126"/>
      <c r="G16" s="109">
        <f>ROUND(F16*E16,2)</f>
        <v>0</v>
      </c>
      <c r="I16" s="50"/>
      <c r="J16" s="50"/>
      <c r="K16" s="50"/>
    </row>
    <row r="17" spans="1:7">
      <c r="A17" s="96" t="s">
        <v>366</v>
      </c>
      <c r="B17" s="95" t="s">
        <v>366</v>
      </c>
      <c r="C17" s="94" t="s">
        <v>918</v>
      </c>
      <c r="D17" s="39" t="s">
        <v>366</v>
      </c>
      <c r="E17" s="93">
        <v>0</v>
      </c>
      <c r="F17" s="92"/>
      <c r="G17" s="120">
        <f>SUM(G15:G16)</f>
        <v>0</v>
      </c>
    </row>
    <row r="18" spans="1:7">
      <c r="A18" s="41"/>
      <c r="B18" s="41"/>
    </row>
    <row r="19" spans="1:7">
      <c r="A19" s="41"/>
      <c r="B19" s="41"/>
    </row>
    <row r="20" spans="1:7">
      <c r="A20" s="41"/>
      <c r="B20" s="41"/>
    </row>
    <row r="21" spans="1:7">
      <c r="A21" s="41"/>
      <c r="B21" s="41"/>
    </row>
    <row r="22" spans="1:7">
      <c r="A22" s="41"/>
      <c r="B22" s="41"/>
    </row>
    <row r="23" spans="1:7">
      <c r="A23" s="41"/>
      <c r="B23" s="41"/>
    </row>
    <row r="24" spans="1:7">
      <c r="A24" s="41"/>
      <c r="B24" s="41"/>
    </row>
    <row r="25" spans="1:7">
      <c r="A25" s="41"/>
      <c r="B25" s="41"/>
    </row>
    <row r="26" spans="1:7">
      <c r="A26" s="41"/>
      <c r="B26" s="41"/>
    </row>
    <row r="27" spans="1:7">
      <c r="A27" s="41"/>
      <c r="B27" s="41"/>
    </row>
    <row r="28" spans="1:7">
      <c r="A28" s="41"/>
      <c r="B28" s="41"/>
    </row>
    <row r="29" spans="1:7">
      <c r="A29" s="41"/>
      <c r="B29" s="41"/>
    </row>
    <row r="30" spans="1:7">
      <c r="A30" s="41"/>
      <c r="B30" s="41"/>
    </row>
    <row r="31" spans="1:7">
      <c r="A31" s="41"/>
      <c r="B31" s="41"/>
    </row>
    <row r="32" spans="1:7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</sheetData>
  <mergeCells count="7">
    <mergeCell ref="B14:G14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3EF5-A614-4017-B83C-567C664BC6BF}">
  <sheetPr>
    <tabColor rgb="FF92D050"/>
  </sheetPr>
  <dimension ref="A1:K83"/>
  <sheetViews>
    <sheetView topLeftCell="A51" workbookViewId="0">
      <selection activeCell="A11" sqref="A11"/>
    </sheetView>
  </sheetViews>
  <sheetFormatPr defaultColWidth="8.77734375" defaultRowHeight="13.2"/>
  <cols>
    <col min="1" max="1" width="4" style="40" customWidth="1"/>
    <col min="2" max="2" width="9.44140625" style="40" customWidth="1"/>
    <col min="3" max="3" width="36.6640625" style="39" customWidth="1"/>
    <col min="4" max="4" width="5.88671875" style="39" customWidth="1"/>
    <col min="5" max="5" width="14.88671875" style="38" customWidth="1"/>
    <col min="6" max="6" width="12.6640625" style="37" customWidth="1"/>
    <col min="7" max="7" width="15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 t="s">
        <v>901</v>
      </c>
      <c r="H1" s="35"/>
    </row>
    <row r="2" spans="1:11" ht="15.6">
      <c r="A2" s="35"/>
      <c r="B2" s="35"/>
      <c r="C2" s="35"/>
      <c r="D2" s="64"/>
      <c r="E2" s="63" t="s">
        <v>365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936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91"/>
      <c r="C11" s="48"/>
      <c r="D11" s="181"/>
      <c r="E11" s="182"/>
      <c r="F11" s="182"/>
      <c r="G11" s="182"/>
      <c r="H11" s="48"/>
    </row>
    <row r="12" spans="1:11" ht="12.75" customHeight="1">
      <c r="A12" s="56" t="s">
        <v>148</v>
      </c>
      <c r="B12" s="56" t="s">
        <v>147</v>
      </c>
      <c r="C12" s="56" t="s">
        <v>146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141</v>
      </c>
      <c r="D13" s="54" t="s">
        <v>122</v>
      </c>
      <c r="E13" s="168"/>
      <c r="F13" s="90" t="s">
        <v>363</v>
      </c>
      <c r="G13" s="52" t="s">
        <v>139</v>
      </c>
    </row>
    <row r="14" spans="1:11">
      <c r="A14" s="49"/>
      <c r="B14" s="49"/>
      <c r="C14" s="164" t="s">
        <v>18</v>
      </c>
      <c r="D14" s="165"/>
      <c r="E14" s="165"/>
      <c r="F14" s="165"/>
      <c r="G14" s="165"/>
      <c r="I14" s="50"/>
      <c r="J14" s="50"/>
      <c r="K14" s="50"/>
    </row>
    <row r="15" spans="1:11" ht="22.8">
      <c r="A15" s="47" t="s">
        <v>43</v>
      </c>
      <c r="B15" s="45"/>
      <c r="C15" s="46" t="s">
        <v>862</v>
      </c>
      <c r="D15" s="45" t="s">
        <v>122</v>
      </c>
      <c r="E15" s="88">
        <v>3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39</v>
      </c>
      <c r="B16" s="45"/>
      <c r="C16" s="46" t="s">
        <v>861</v>
      </c>
      <c r="D16" s="45" t="s">
        <v>122</v>
      </c>
      <c r="E16" s="88">
        <v>3</v>
      </c>
      <c r="F16" s="125">
        <v>0</v>
      </c>
      <c r="G16" s="109">
        <f t="shared" ref="G16:G38" si="0">ROUND(F16*E16,2)</f>
        <v>0</v>
      </c>
      <c r="I16" s="51"/>
      <c r="J16" s="50"/>
      <c r="K16" s="50"/>
    </row>
    <row r="17" spans="1:11" ht="22.8">
      <c r="A17" s="47" t="s">
        <v>36</v>
      </c>
      <c r="B17" s="45"/>
      <c r="C17" s="46" t="s">
        <v>860</v>
      </c>
      <c r="D17" s="45" t="s">
        <v>253</v>
      </c>
      <c r="E17" s="88">
        <v>10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33</v>
      </c>
      <c r="B18" s="45"/>
      <c r="C18" s="46" t="s">
        <v>859</v>
      </c>
      <c r="D18" s="45" t="s">
        <v>253</v>
      </c>
      <c r="E18" s="88">
        <v>3</v>
      </c>
      <c r="F18" s="125">
        <v>0</v>
      </c>
      <c r="G18" s="109">
        <f t="shared" si="0"/>
        <v>0</v>
      </c>
      <c r="I18" s="51"/>
      <c r="J18" s="50"/>
      <c r="K18" s="50"/>
    </row>
    <row r="19" spans="1:11">
      <c r="A19" s="47" t="s">
        <v>29</v>
      </c>
      <c r="B19" s="45"/>
      <c r="C19" s="46" t="s">
        <v>858</v>
      </c>
      <c r="D19" s="45" t="s">
        <v>253</v>
      </c>
      <c r="E19" s="88">
        <v>7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28</v>
      </c>
      <c r="B20" s="45"/>
      <c r="C20" s="46" t="s">
        <v>825</v>
      </c>
      <c r="D20" s="45" t="s">
        <v>253</v>
      </c>
      <c r="E20" s="88">
        <v>3</v>
      </c>
      <c r="F20" s="125">
        <v>0</v>
      </c>
      <c r="G20" s="109">
        <f t="shared" si="0"/>
        <v>0</v>
      </c>
      <c r="I20" s="43"/>
    </row>
    <row r="21" spans="1:11">
      <c r="A21" s="47" t="s">
        <v>26</v>
      </c>
      <c r="B21" s="45"/>
      <c r="C21" s="46" t="s">
        <v>841</v>
      </c>
      <c r="D21" s="45" t="s">
        <v>122</v>
      </c>
      <c r="E21" s="88">
        <v>3</v>
      </c>
      <c r="F21" s="125">
        <v>0</v>
      </c>
      <c r="G21" s="109">
        <f t="shared" si="0"/>
        <v>0</v>
      </c>
      <c r="I21" s="43"/>
    </row>
    <row r="22" spans="1:11" ht="22.8">
      <c r="A22" s="47" t="s">
        <v>91</v>
      </c>
      <c r="B22" s="45"/>
      <c r="C22" s="46" t="s">
        <v>857</v>
      </c>
      <c r="D22" s="45" t="s">
        <v>253</v>
      </c>
      <c r="E22" s="88">
        <v>3</v>
      </c>
      <c r="F22" s="125">
        <v>0</v>
      </c>
      <c r="G22" s="109">
        <f t="shared" si="0"/>
        <v>0</v>
      </c>
      <c r="I22" s="43"/>
    </row>
    <row r="23" spans="1:11">
      <c r="A23" s="47" t="s">
        <v>88</v>
      </c>
      <c r="B23" s="45"/>
      <c r="C23" s="46" t="s">
        <v>856</v>
      </c>
      <c r="D23" s="45" t="s">
        <v>253</v>
      </c>
      <c r="E23" s="88">
        <v>3</v>
      </c>
      <c r="F23" s="125">
        <v>0</v>
      </c>
      <c r="G23" s="109">
        <f t="shared" si="0"/>
        <v>0</v>
      </c>
      <c r="I23" s="43"/>
    </row>
    <row r="24" spans="1:11" ht="34.200000000000003">
      <c r="A24" s="47" t="s">
        <v>86</v>
      </c>
      <c r="B24" s="45"/>
      <c r="C24" s="46" t="s">
        <v>855</v>
      </c>
      <c r="D24" s="45" t="s">
        <v>253</v>
      </c>
      <c r="E24" s="88">
        <v>44</v>
      </c>
      <c r="F24" s="125">
        <v>0</v>
      </c>
      <c r="G24" s="109">
        <f t="shared" si="0"/>
        <v>0</v>
      </c>
      <c r="I24" s="43"/>
    </row>
    <row r="25" spans="1:11">
      <c r="A25" s="47" t="s">
        <v>83</v>
      </c>
      <c r="B25" s="45"/>
      <c r="C25" s="46" t="s">
        <v>854</v>
      </c>
      <c r="D25" s="45" t="s">
        <v>122</v>
      </c>
      <c r="E25" s="88">
        <v>29</v>
      </c>
      <c r="F25" s="125">
        <v>0</v>
      </c>
      <c r="G25" s="109">
        <f t="shared" si="0"/>
        <v>0</v>
      </c>
      <c r="I25" s="43"/>
    </row>
    <row r="26" spans="1:11">
      <c r="A26" s="47" t="s">
        <v>80</v>
      </c>
      <c r="B26" s="45"/>
      <c r="C26" s="46" t="s">
        <v>853</v>
      </c>
      <c r="D26" s="45" t="s">
        <v>122</v>
      </c>
      <c r="E26" s="88">
        <v>15</v>
      </c>
      <c r="F26" s="125">
        <v>0</v>
      </c>
      <c r="G26" s="109">
        <f t="shared" si="0"/>
        <v>0</v>
      </c>
      <c r="I26" s="43"/>
    </row>
    <row r="27" spans="1:11" ht="22.8">
      <c r="A27" s="47" t="s">
        <v>77</v>
      </c>
      <c r="B27" s="45"/>
      <c r="C27" s="46" t="s">
        <v>838</v>
      </c>
      <c r="D27" s="45" t="s">
        <v>253</v>
      </c>
      <c r="E27" s="88">
        <v>46</v>
      </c>
      <c r="F27" s="125">
        <v>0</v>
      </c>
      <c r="G27" s="109">
        <f t="shared" si="0"/>
        <v>0</v>
      </c>
      <c r="I27" s="43"/>
    </row>
    <row r="28" spans="1:11">
      <c r="A28" s="47" t="s">
        <v>74</v>
      </c>
      <c r="B28" s="45"/>
      <c r="C28" s="46" t="s">
        <v>837</v>
      </c>
      <c r="D28" s="45" t="s">
        <v>253</v>
      </c>
      <c r="E28" s="88">
        <v>43</v>
      </c>
      <c r="F28" s="125">
        <v>0</v>
      </c>
      <c r="G28" s="109">
        <f t="shared" si="0"/>
        <v>0</v>
      </c>
      <c r="I28" s="43"/>
    </row>
    <row r="29" spans="1:11">
      <c r="A29" s="47" t="s">
        <v>71</v>
      </c>
      <c r="B29" s="45"/>
      <c r="C29" s="46" t="s">
        <v>852</v>
      </c>
      <c r="D29" s="45" t="s">
        <v>253</v>
      </c>
      <c r="E29" s="88">
        <v>3</v>
      </c>
      <c r="F29" s="125">
        <v>0</v>
      </c>
      <c r="G29" s="109">
        <f t="shared" si="0"/>
        <v>0</v>
      </c>
      <c r="I29" s="43"/>
    </row>
    <row r="30" spans="1:11" ht="22.8">
      <c r="A30" s="47" t="s">
        <v>68</v>
      </c>
      <c r="B30" s="45"/>
      <c r="C30" s="46" t="s">
        <v>851</v>
      </c>
      <c r="D30" s="45" t="s">
        <v>253</v>
      </c>
      <c r="E30" s="88">
        <v>4</v>
      </c>
      <c r="F30" s="125">
        <v>0</v>
      </c>
      <c r="G30" s="109">
        <f t="shared" si="0"/>
        <v>0</v>
      </c>
      <c r="I30" s="43"/>
    </row>
    <row r="31" spans="1:11">
      <c r="A31" s="47" t="s">
        <v>169</v>
      </c>
      <c r="B31" s="45"/>
      <c r="C31" s="46" t="s">
        <v>850</v>
      </c>
      <c r="D31" s="45" t="s">
        <v>122</v>
      </c>
      <c r="E31" s="88">
        <v>4</v>
      </c>
      <c r="F31" s="125">
        <v>0</v>
      </c>
      <c r="G31" s="109">
        <f t="shared" si="0"/>
        <v>0</v>
      </c>
      <c r="I31" s="43"/>
    </row>
    <row r="32" spans="1:11" ht="22.8">
      <c r="A32" s="47" t="s">
        <v>166</v>
      </c>
      <c r="B32" s="45"/>
      <c r="C32" s="46" t="s">
        <v>849</v>
      </c>
      <c r="D32" s="45" t="s">
        <v>253</v>
      </c>
      <c r="E32" s="88">
        <v>1</v>
      </c>
      <c r="F32" s="125">
        <v>0</v>
      </c>
      <c r="G32" s="109">
        <f t="shared" si="0"/>
        <v>0</v>
      </c>
      <c r="I32" s="43"/>
    </row>
    <row r="33" spans="1:9" ht="22.8">
      <c r="A33" s="47" t="s">
        <v>165</v>
      </c>
      <c r="B33" s="45"/>
      <c r="C33" s="46" t="s">
        <v>848</v>
      </c>
      <c r="D33" s="45" t="s">
        <v>266</v>
      </c>
      <c r="E33" s="88">
        <v>26</v>
      </c>
      <c r="F33" s="125">
        <v>0</v>
      </c>
      <c r="G33" s="109">
        <f t="shared" si="0"/>
        <v>0</v>
      </c>
      <c r="I33" s="43"/>
    </row>
    <row r="34" spans="1:9">
      <c r="A34" s="47" t="s">
        <v>164</v>
      </c>
      <c r="B34" s="45"/>
      <c r="C34" s="46" t="s">
        <v>847</v>
      </c>
      <c r="D34" s="45" t="s">
        <v>30</v>
      </c>
      <c r="E34" s="88">
        <v>2500</v>
      </c>
      <c r="F34" s="125">
        <v>0</v>
      </c>
      <c r="G34" s="109">
        <f t="shared" si="0"/>
        <v>0</v>
      </c>
      <c r="I34" s="43"/>
    </row>
    <row r="35" spans="1:9" ht="22.8">
      <c r="A35" s="47" t="s">
        <v>163</v>
      </c>
      <c r="B35" s="45"/>
      <c r="C35" s="46" t="s">
        <v>824</v>
      </c>
      <c r="D35" s="45" t="s">
        <v>30</v>
      </c>
      <c r="E35" s="88">
        <v>100</v>
      </c>
      <c r="F35" s="125">
        <v>0</v>
      </c>
      <c r="G35" s="109">
        <f t="shared" si="0"/>
        <v>0</v>
      </c>
      <c r="I35" s="43"/>
    </row>
    <row r="36" spans="1:9" ht="22.8">
      <c r="A36" s="47" t="s">
        <v>245</v>
      </c>
      <c r="B36" s="45"/>
      <c r="C36" s="46" t="s">
        <v>790</v>
      </c>
      <c r="D36" s="45" t="s">
        <v>176</v>
      </c>
      <c r="E36" s="88">
        <v>1</v>
      </c>
      <c r="F36" s="125">
        <v>0</v>
      </c>
      <c r="G36" s="109">
        <f t="shared" si="0"/>
        <v>0</v>
      </c>
      <c r="I36" s="43"/>
    </row>
    <row r="37" spans="1:9" ht="22.8">
      <c r="A37" s="47" t="s">
        <v>244</v>
      </c>
      <c r="B37" s="45"/>
      <c r="C37" s="46" t="s">
        <v>787</v>
      </c>
      <c r="D37" s="45" t="s">
        <v>176</v>
      </c>
      <c r="E37" s="88">
        <v>1</v>
      </c>
      <c r="F37" s="125">
        <v>0</v>
      </c>
      <c r="G37" s="109">
        <f t="shared" si="0"/>
        <v>0</v>
      </c>
      <c r="I37" s="43"/>
    </row>
    <row r="38" spans="1:9">
      <c r="A38" s="47" t="s">
        <v>243</v>
      </c>
      <c r="B38" s="45"/>
      <c r="C38" s="46" t="s">
        <v>846</v>
      </c>
      <c r="D38" s="45" t="s">
        <v>253</v>
      </c>
      <c r="E38" s="88">
        <v>1</v>
      </c>
      <c r="F38" s="125">
        <v>0</v>
      </c>
      <c r="G38" s="109">
        <f t="shared" si="0"/>
        <v>0</v>
      </c>
      <c r="I38" s="43"/>
    </row>
    <row r="39" spans="1:9">
      <c r="A39" s="41"/>
      <c r="B39" s="41"/>
      <c r="C39" s="162" t="s">
        <v>106</v>
      </c>
      <c r="D39" s="163"/>
      <c r="E39" s="163"/>
      <c r="F39" s="42"/>
      <c r="G39" s="113">
        <f>SUM(G15:G38)</f>
        <v>0</v>
      </c>
    </row>
    <row r="40" spans="1:9">
      <c r="A40" s="49"/>
      <c r="B40" s="49"/>
      <c r="C40" s="169" t="s">
        <v>845</v>
      </c>
      <c r="D40" s="166"/>
      <c r="E40" s="166"/>
      <c r="F40" s="166"/>
      <c r="G40" s="166"/>
    </row>
    <row r="41" spans="1:9" ht="22.8">
      <c r="A41" s="47" t="s">
        <v>43</v>
      </c>
      <c r="B41" s="45"/>
      <c r="C41" s="46" t="s">
        <v>844</v>
      </c>
      <c r="D41" s="45" t="s">
        <v>253</v>
      </c>
      <c r="E41" s="88">
        <v>2</v>
      </c>
      <c r="F41" s="125">
        <v>0</v>
      </c>
      <c r="G41" s="109">
        <f t="shared" ref="G41:G62" si="1">ROUND(F41*E41,2)</f>
        <v>0</v>
      </c>
      <c r="I41" s="43"/>
    </row>
    <row r="42" spans="1:9" ht="34.200000000000003">
      <c r="A42" s="47" t="s">
        <v>36</v>
      </c>
      <c r="B42" s="45"/>
      <c r="C42" s="46" t="s">
        <v>843</v>
      </c>
      <c r="D42" s="45" t="s">
        <v>253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33</v>
      </c>
      <c r="B43" s="45"/>
      <c r="C43" s="46" t="s">
        <v>842</v>
      </c>
      <c r="D43" s="45" t="s">
        <v>253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29</v>
      </c>
      <c r="B44" s="45"/>
      <c r="C44" s="46" t="s">
        <v>825</v>
      </c>
      <c r="D44" s="45" t="s">
        <v>253</v>
      </c>
      <c r="E44" s="88">
        <v>4</v>
      </c>
      <c r="F44" s="125">
        <v>0</v>
      </c>
      <c r="G44" s="109">
        <f t="shared" si="1"/>
        <v>0</v>
      </c>
      <c r="I44" s="43"/>
    </row>
    <row r="45" spans="1:9">
      <c r="A45" s="47" t="s">
        <v>28</v>
      </c>
      <c r="B45" s="45"/>
      <c r="C45" s="46" t="s">
        <v>841</v>
      </c>
      <c r="D45" s="45" t="s">
        <v>122</v>
      </c>
      <c r="E45" s="88">
        <v>2</v>
      </c>
      <c r="F45" s="125">
        <v>0</v>
      </c>
      <c r="G45" s="109">
        <f t="shared" si="1"/>
        <v>0</v>
      </c>
      <c r="I45" s="43"/>
    </row>
    <row r="46" spans="1:9">
      <c r="A46" s="47" t="s">
        <v>26</v>
      </c>
      <c r="B46" s="45"/>
      <c r="C46" s="46" t="s">
        <v>840</v>
      </c>
      <c r="D46" s="45" t="s">
        <v>122</v>
      </c>
      <c r="E46" s="88">
        <v>2</v>
      </c>
      <c r="F46" s="125">
        <v>0</v>
      </c>
      <c r="G46" s="109">
        <f t="shared" si="1"/>
        <v>0</v>
      </c>
      <c r="I46" s="43"/>
    </row>
    <row r="47" spans="1:9" ht="22.8">
      <c r="A47" s="47" t="s">
        <v>91</v>
      </c>
      <c r="B47" s="45"/>
      <c r="C47" s="46" t="s">
        <v>839</v>
      </c>
      <c r="D47" s="45" t="s">
        <v>253</v>
      </c>
      <c r="E47" s="88">
        <v>4</v>
      </c>
      <c r="F47" s="125">
        <v>0</v>
      </c>
      <c r="G47" s="109">
        <f t="shared" si="1"/>
        <v>0</v>
      </c>
      <c r="I47" s="43"/>
    </row>
    <row r="48" spans="1:9" ht="22.8">
      <c r="A48" s="47" t="s">
        <v>86</v>
      </c>
      <c r="B48" s="45"/>
      <c r="C48" s="46" t="s">
        <v>838</v>
      </c>
      <c r="D48" s="45" t="s">
        <v>253</v>
      </c>
      <c r="E48" s="88">
        <v>4</v>
      </c>
      <c r="F48" s="125">
        <v>0</v>
      </c>
      <c r="G48" s="109">
        <f t="shared" si="1"/>
        <v>0</v>
      </c>
      <c r="I48" s="43"/>
    </row>
    <row r="49" spans="1:9">
      <c r="A49" s="47" t="s">
        <v>83</v>
      </c>
      <c r="B49" s="45"/>
      <c r="C49" s="46" t="s">
        <v>837</v>
      </c>
      <c r="D49" s="45" t="s">
        <v>253</v>
      </c>
      <c r="E49" s="88">
        <v>4</v>
      </c>
      <c r="F49" s="125">
        <v>0</v>
      </c>
      <c r="G49" s="109">
        <f t="shared" si="1"/>
        <v>0</v>
      </c>
      <c r="I49" s="43"/>
    </row>
    <row r="50" spans="1:9">
      <c r="A50" s="47" t="s">
        <v>80</v>
      </c>
      <c r="B50" s="45"/>
      <c r="C50" s="46" t="s">
        <v>836</v>
      </c>
      <c r="D50" s="45" t="s">
        <v>253</v>
      </c>
      <c r="E50" s="88">
        <v>3</v>
      </c>
      <c r="F50" s="125">
        <v>0</v>
      </c>
      <c r="G50" s="109">
        <f t="shared" si="1"/>
        <v>0</v>
      </c>
      <c r="I50" s="43"/>
    </row>
    <row r="51" spans="1:9">
      <c r="A51" s="47" t="s">
        <v>77</v>
      </c>
      <c r="B51" s="45"/>
      <c r="C51" s="46" t="s">
        <v>835</v>
      </c>
      <c r="D51" s="45" t="s">
        <v>253</v>
      </c>
      <c r="E51" s="88">
        <v>3</v>
      </c>
      <c r="F51" s="125">
        <v>0</v>
      </c>
      <c r="G51" s="109">
        <f t="shared" si="1"/>
        <v>0</v>
      </c>
      <c r="I51" s="43"/>
    </row>
    <row r="52" spans="1:9">
      <c r="A52" s="47" t="s">
        <v>74</v>
      </c>
      <c r="B52" s="45"/>
      <c r="C52" s="46" t="s">
        <v>834</v>
      </c>
      <c r="D52" s="45" t="s">
        <v>253</v>
      </c>
      <c r="E52" s="88">
        <v>5</v>
      </c>
      <c r="F52" s="125">
        <v>0</v>
      </c>
      <c r="G52" s="109">
        <f t="shared" si="1"/>
        <v>0</v>
      </c>
      <c r="I52" s="43"/>
    </row>
    <row r="53" spans="1:9">
      <c r="A53" s="47" t="s">
        <v>169</v>
      </c>
      <c r="B53" s="45"/>
      <c r="C53" s="46" t="s">
        <v>833</v>
      </c>
      <c r="D53" s="45" t="s">
        <v>681</v>
      </c>
      <c r="E53" s="88">
        <v>10</v>
      </c>
      <c r="F53" s="125">
        <v>0</v>
      </c>
      <c r="G53" s="109">
        <f t="shared" si="1"/>
        <v>0</v>
      </c>
      <c r="I53" s="43"/>
    </row>
    <row r="54" spans="1:9">
      <c r="A54" s="47" t="s">
        <v>166</v>
      </c>
      <c r="B54" s="45"/>
      <c r="C54" s="46" t="s">
        <v>832</v>
      </c>
      <c r="D54" s="45" t="s">
        <v>253</v>
      </c>
      <c r="E54" s="88">
        <v>100</v>
      </c>
      <c r="F54" s="125">
        <v>0</v>
      </c>
      <c r="G54" s="109">
        <f t="shared" si="1"/>
        <v>0</v>
      </c>
      <c r="I54" s="43"/>
    </row>
    <row r="55" spans="1:9" ht="22.8">
      <c r="A55" s="47" t="s">
        <v>165</v>
      </c>
      <c r="B55" s="45"/>
      <c r="C55" s="46" t="s">
        <v>788</v>
      </c>
      <c r="D55" s="45" t="s">
        <v>266</v>
      </c>
      <c r="E55" s="88">
        <v>3</v>
      </c>
      <c r="F55" s="125">
        <v>0</v>
      </c>
      <c r="G55" s="109">
        <f t="shared" si="1"/>
        <v>0</v>
      </c>
      <c r="I55" s="43"/>
    </row>
    <row r="56" spans="1:9">
      <c r="A56" s="47" t="s">
        <v>164</v>
      </c>
      <c r="B56" s="45"/>
      <c r="C56" s="46" t="s">
        <v>831</v>
      </c>
      <c r="D56" s="45" t="s">
        <v>30</v>
      </c>
      <c r="E56" s="88">
        <v>150</v>
      </c>
      <c r="F56" s="125">
        <v>0</v>
      </c>
      <c r="G56" s="109">
        <f t="shared" si="1"/>
        <v>0</v>
      </c>
      <c r="I56" s="43"/>
    </row>
    <row r="57" spans="1:9" ht="22.8">
      <c r="A57" s="47" t="s">
        <v>163</v>
      </c>
      <c r="B57" s="45"/>
      <c r="C57" s="46" t="s">
        <v>824</v>
      </c>
      <c r="D57" s="45" t="s">
        <v>30</v>
      </c>
      <c r="E57" s="88">
        <v>150</v>
      </c>
      <c r="F57" s="125">
        <v>0</v>
      </c>
      <c r="G57" s="109">
        <f t="shared" si="1"/>
        <v>0</v>
      </c>
      <c r="I57" s="43"/>
    </row>
    <row r="58" spans="1:9" ht="34.200000000000003">
      <c r="A58" s="47" t="s">
        <v>245</v>
      </c>
      <c r="B58" s="45"/>
      <c r="C58" s="46" t="s">
        <v>830</v>
      </c>
      <c r="D58" s="45" t="s">
        <v>266</v>
      </c>
      <c r="E58" s="88">
        <v>1.5</v>
      </c>
      <c r="F58" s="125">
        <v>0</v>
      </c>
      <c r="G58" s="109">
        <f t="shared" si="1"/>
        <v>0</v>
      </c>
      <c r="I58" s="43"/>
    </row>
    <row r="59" spans="1:9" ht="34.200000000000003">
      <c r="A59" s="47" t="s">
        <v>244</v>
      </c>
      <c r="B59" s="45"/>
      <c r="C59" s="46" t="s">
        <v>829</v>
      </c>
      <c r="D59" s="45" t="s">
        <v>30</v>
      </c>
      <c r="E59" s="88">
        <v>150</v>
      </c>
      <c r="F59" s="125">
        <v>0</v>
      </c>
      <c r="G59" s="109">
        <f t="shared" si="1"/>
        <v>0</v>
      </c>
      <c r="I59" s="43"/>
    </row>
    <row r="60" spans="1:9" ht="22.8">
      <c r="A60" s="47" t="s">
        <v>243</v>
      </c>
      <c r="B60" s="45"/>
      <c r="C60" s="46" t="s">
        <v>790</v>
      </c>
      <c r="D60" s="45" t="s">
        <v>176</v>
      </c>
      <c r="E60" s="88">
        <v>1</v>
      </c>
      <c r="F60" s="125">
        <v>0</v>
      </c>
      <c r="G60" s="109">
        <f t="shared" si="1"/>
        <v>0</v>
      </c>
      <c r="I60" s="43"/>
    </row>
    <row r="61" spans="1:9" ht="22.8">
      <c r="A61" s="47" t="s">
        <v>241</v>
      </c>
      <c r="B61" s="45"/>
      <c r="C61" s="46" t="s">
        <v>787</v>
      </c>
      <c r="D61" s="45" t="s">
        <v>176</v>
      </c>
      <c r="E61" s="88">
        <v>1</v>
      </c>
      <c r="F61" s="125">
        <v>0</v>
      </c>
      <c r="G61" s="109">
        <f t="shared" si="1"/>
        <v>0</v>
      </c>
      <c r="I61" s="43"/>
    </row>
    <row r="62" spans="1:9">
      <c r="A62" s="47" t="s">
        <v>240</v>
      </c>
      <c r="B62" s="45"/>
      <c r="C62" s="46" t="s">
        <v>828</v>
      </c>
      <c r="D62" s="45" t="s">
        <v>253</v>
      </c>
      <c r="E62" s="88">
        <v>1</v>
      </c>
      <c r="F62" s="125">
        <v>0</v>
      </c>
      <c r="G62" s="109">
        <f t="shared" si="1"/>
        <v>0</v>
      </c>
      <c r="I62" s="43"/>
    </row>
    <row r="63" spans="1:9">
      <c r="A63" s="41"/>
      <c r="B63" s="41"/>
      <c r="C63" s="162" t="s">
        <v>66</v>
      </c>
      <c r="D63" s="163"/>
      <c r="E63" s="163"/>
      <c r="F63" s="42"/>
      <c r="G63" s="113">
        <f>SUM(G41:G62)</f>
        <v>0</v>
      </c>
    </row>
    <row r="64" spans="1:9">
      <c r="A64" s="49"/>
      <c r="B64" s="49"/>
      <c r="C64" s="169" t="s">
        <v>827</v>
      </c>
      <c r="D64" s="166"/>
      <c r="E64" s="166"/>
      <c r="F64" s="166"/>
      <c r="G64" s="166"/>
    </row>
    <row r="65" spans="1:9" ht="22.8">
      <c r="A65" s="47" t="s">
        <v>43</v>
      </c>
      <c r="B65" s="45"/>
      <c r="C65" s="46" t="s">
        <v>826</v>
      </c>
      <c r="D65" s="45" t="s">
        <v>253</v>
      </c>
      <c r="E65" s="88">
        <v>2</v>
      </c>
      <c r="F65" s="125">
        <v>0</v>
      </c>
      <c r="G65" s="121">
        <f t="shared" ref="G65:G72" si="2">ROUND(F65*E65,2)</f>
        <v>0</v>
      </c>
      <c r="I65" s="43"/>
    </row>
    <row r="66" spans="1:9" ht="22.8">
      <c r="A66" s="47" t="s">
        <v>36</v>
      </c>
      <c r="B66" s="45"/>
      <c r="C66" s="46" t="s">
        <v>806</v>
      </c>
      <c r="D66" s="45" t="s">
        <v>253</v>
      </c>
      <c r="E66" s="88">
        <v>1</v>
      </c>
      <c r="F66" s="125">
        <v>0</v>
      </c>
      <c r="G66" s="121">
        <f t="shared" si="2"/>
        <v>0</v>
      </c>
      <c r="I66" s="43"/>
    </row>
    <row r="67" spans="1:9">
      <c r="A67" s="47" t="s">
        <v>29</v>
      </c>
      <c r="B67" s="45"/>
      <c r="C67" s="46" t="s">
        <v>825</v>
      </c>
      <c r="D67" s="45" t="s">
        <v>253</v>
      </c>
      <c r="E67" s="88">
        <v>1</v>
      </c>
      <c r="F67" s="125">
        <v>0</v>
      </c>
      <c r="G67" s="121">
        <f t="shared" si="2"/>
        <v>0</v>
      </c>
      <c r="I67" s="43"/>
    </row>
    <row r="68" spans="1:9" ht="22.8">
      <c r="A68" s="47" t="s">
        <v>26</v>
      </c>
      <c r="B68" s="45"/>
      <c r="C68" s="46" t="s">
        <v>788</v>
      </c>
      <c r="D68" s="45" t="s">
        <v>266</v>
      </c>
      <c r="E68" s="44">
        <v>0.5</v>
      </c>
      <c r="F68" s="125">
        <v>0</v>
      </c>
      <c r="G68" s="121">
        <f t="shared" si="2"/>
        <v>0</v>
      </c>
      <c r="I68" s="43"/>
    </row>
    <row r="69" spans="1:9" ht="22.8">
      <c r="A69" s="47" t="s">
        <v>91</v>
      </c>
      <c r="B69" s="45"/>
      <c r="C69" s="46" t="s">
        <v>824</v>
      </c>
      <c r="D69" s="45" t="s">
        <v>30</v>
      </c>
      <c r="E69" s="88">
        <v>50</v>
      </c>
      <c r="F69" s="125">
        <v>0</v>
      </c>
      <c r="G69" s="121">
        <f t="shared" si="2"/>
        <v>0</v>
      </c>
      <c r="I69" s="43"/>
    </row>
    <row r="70" spans="1:9" ht="22.8">
      <c r="A70" s="47" t="s">
        <v>88</v>
      </c>
      <c r="B70" s="45"/>
      <c r="C70" s="46" t="s">
        <v>790</v>
      </c>
      <c r="D70" s="45" t="s">
        <v>176</v>
      </c>
      <c r="E70" s="88">
        <v>1</v>
      </c>
      <c r="F70" s="125">
        <v>0</v>
      </c>
      <c r="G70" s="121">
        <f t="shared" si="2"/>
        <v>0</v>
      </c>
      <c r="I70" s="43"/>
    </row>
    <row r="71" spans="1:9" ht="22.8">
      <c r="A71" s="47" t="s">
        <v>86</v>
      </c>
      <c r="B71" s="45"/>
      <c r="C71" s="46" t="s">
        <v>787</v>
      </c>
      <c r="D71" s="45" t="s">
        <v>176</v>
      </c>
      <c r="E71" s="88">
        <v>1</v>
      </c>
      <c r="F71" s="125">
        <v>0</v>
      </c>
      <c r="G71" s="121">
        <f t="shared" si="2"/>
        <v>0</v>
      </c>
      <c r="I71" s="43"/>
    </row>
    <row r="72" spans="1:9" ht="22.8">
      <c r="A72" s="47" t="s">
        <v>83</v>
      </c>
      <c r="B72" s="45"/>
      <c r="C72" s="46" t="s">
        <v>823</v>
      </c>
      <c r="D72" s="45" t="s">
        <v>253</v>
      </c>
      <c r="E72" s="88">
        <v>2</v>
      </c>
      <c r="F72" s="125"/>
      <c r="G72" s="121">
        <f t="shared" si="2"/>
        <v>0</v>
      </c>
      <c r="I72" s="43"/>
    </row>
    <row r="73" spans="1:9">
      <c r="A73" s="41"/>
      <c r="B73" s="41"/>
      <c r="C73" s="162" t="s">
        <v>60</v>
      </c>
      <c r="D73" s="163"/>
      <c r="E73" s="163"/>
      <c r="F73" s="42"/>
      <c r="G73" s="113">
        <f>SUM(G65:G72)</f>
        <v>0</v>
      </c>
    </row>
    <row r="74" spans="1:9">
      <c r="A74" s="41"/>
      <c r="B74" s="41"/>
      <c r="C74" s="162" t="s">
        <v>785</v>
      </c>
      <c r="D74" s="163"/>
      <c r="E74" s="163"/>
      <c r="F74" s="42"/>
      <c r="G74" s="113">
        <f>G73+G63+G39</f>
        <v>0</v>
      </c>
    </row>
    <row r="75" spans="1:9">
      <c r="A75" s="41"/>
      <c r="B75" s="41"/>
    </row>
    <row r="76" spans="1:9">
      <c r="A76" s="41"/>
      <c r="B76" s="41"/>
    </row>
    <row r="77" spans="1:9">
      <c r="A77" s="41"/>
      <c r="B77" s="41"/>
    </row>
    <row r="78" spans="1:9">
      <c r="A78" s="41"/>
      <c r="B78" s="41"/>
    </row>
    <row r="79" spans="1:9">
      <c r="A79" s="41"/>
      <c r="B79" s="41"/>
    </row>
    <row r="80" spans="1:9">
      <c r="A80" s="41"/>
      <c r="B80" s="41"/>
    </row>
    <row r="81" spans="1:2">
      <c r="A81" s="41"/>
      <c r="B81" s="41"/>
    </row>
    <row r="82" spans="1:2">
      <c r="A82" s="41"/>
      <c r="B82" s="41"/>
    </row>
    <row r="83" spans="1:2">
      <c r="A83" s="41"/>
      <c r="B83" s="41"/>
    </row>
  </sheetData>
  <mergeCells count="13">
    <mergeCell ref="C74:E74"/>
    <mergeCell ref="C14:G14"/>
    <mergeCell ref="C39:E39"/>
    <mergeCell ref="C40:G40"/>
    <mergeCell ref="C63:E63"/>
    <mergeCell ref="C64:G64"/>
    <mergeCell ref="C73:E73"/>
    <mergeCell ref="E12:E13"/>
    <mergeCell ref="A5:G6"/>
    <mergeCell ref="A7:G8"/>
    <mergeCell ref="A9:G10"/>
    <mergeCell ref="D11:G11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C232-C797-45DC-AA96-E16DF4BCF5D9}">
  <sheetPr>
    <tabColor rgb="FF92D050"/>
  </sheetPr>
  <dimension ref="A1:K75"/>
  <sheetViews>
    <sheetView workbookViewId="0">
      <selection activeCell="K20" sqref="K20"/>
    </sheetView>
  </sheetViews>
  <sheetFormatPr defaultColWidth="8.77734375" defaultRowHeight="13.2"/>
  <cols>
    <col min="1" max="1" width="4" style="40" customWidth="1"/>
    <col min="2" max="2" width="10.5546875" style="40" customWidth="1"/>
    <col min="3" max="3" width="35.6640625" style="39" customWidth="1"/>
    <col min="4" max="4" width="5" style="39" customWidth="1"/>
    <col min="5" max="5" width="14.88671875" style="38" customWidth="1"/>
    <col min="6" max="6" width="12.6640625" style="37" customWidth="1"/>
    <col min="7" max="7" width="16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/>
      <c r="H1" s="35"/>
    </row>
    <row r="2" spans="1:11" ht="12.75" customHeight="1">
      <c r="A2" s="189" t="s">
        <v>377</v>
      </c>
      <c r="B2" s="190"/>
      <c r="C2" s="190"/>
      <c r="D2" s="190"/>
      <c r="E2" s="190"/>
      <c r="F2" s="190"/>
      <c r="G2" s="190"/>
      <c r="H2" s="35"/>
    </row>
    <row r="3" spans="1:11" ht="13.5" customHeight="1">
      <c r="A3" s="191" t="s">
        <v>5</v>
      </c>
      <c r="B3" s="192"/>
      <c r="C3" s="192"/>
      <c r="D3" s="192"/>
      <c r="E3" s="192"/>
      <c r="F3" s="192"/>
      <c r="G3" s="192"/>
      <c r="H3" s="35"/>
    </row>
    <row r="4" spans="1:11" ht="13.5" customHeight="1">
      <c r="A4" s="35"/>
      <c r="B4" s="35"/>
      <c r="C4" s="35"/>
      <c r="D4" s="61"/>
      <c r="E4" s="35"/>
      <c r="F4" s="35"/>
      <c r="G4" s="35" t="s">
        <v>900</v>
      </c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937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60"/>
      <c r="C11" s="101"/>
      <c r="D11" s="186"/>
      <c r="E11" s="186"/>
      <c r="F11" s="186"/>
      <c r="G11" s="186"/>
      <c r="H11" s="48"/>
    </row>
    <row r="12" spans="1:11" ht="12.75" customHeight="1">
      <c r="A12" s="56" t="s">
        <v>148</v>
      </c>
      <c r="B12" s="56" t="s">
        <v>376</v>
      </c>
      <c r="C12" s="56" t="s">
        <v>375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374</v>
      </c>
      <c r="D13" s="54" t="s">
        <v>122</v>
      </c>
      <c r="E13" s="185"/>
      <c r="F13" s="52"/>
      <c r="G13" s="52"/>
    </row>
    <row r="14" spans="1:11">
      <c r="A14" s="99" t="s">
        <v>370</v>
      </c>
      <c r="B14" s="183" t="s">
        <v>871</v>
      </c>
      <c r="C14" s="184"/>
      <c r="D14" s="184"/>
      <c r="E14" s="184"/>
      <c r="F14" s="184"/>
      <c r="G14" s="184"/>
      <c r="I14" s="50"/>
      <c r="J14" s="50"/>
      <c r="K14" s="50"/>
    </row>
    <row r="15" spans="1:11" ht="22.8">
      <c r="A15" s="98" t="s">
        <v>39</v>
      </c>
      <c r="B15" s="45"/>
      <c r="C15" s="46" t="s">
        <v>870</v>
      </c>
      <c r="D15" s="45" t="s">
        <v>176</v>
      </c>
      <c r="E15" s="97">
        <v>2</v>
      </c>
      <c r="F15" s="126">
        <v>0</v>
      </c>
      <c r="G15" s="109">
        <f>ROUND(F15*E15,2)</f>
        <v>0</v>
      </c>
      <c r="I15" s="50"/>
      <c r="J15" s="50"/>
      <c r="K15" s="50"/>
    </row>
    <row r="16" spans="1:11" ht="20.399999999999999">
      <c r="A16" s="98" t="s">
        <v>88</v>
      </c>
      <c r="B16" s="45"/>
      <c r="C16" s="46" t="s">
        <v>869</v>
      </c>
      <c r="D16" s="45" t="s">
        <v>176</v>
      </c>
      <c r="E16" s="97">
        <v>2</v>
      </c>
      <c r="F16" s="126">
        <v>0</v>
      </c>
      <c r="G16" s="109">
        <f t="shared" ref="G16:G18" si="0">ROUND(F16*E16,2)</f>
        <v>0</v>
      </c>
      <c r="I16" s="50"/>
      <c r="J16" s="50"/>
      <c r="K16" s="50"/>
    </row>
    <row r="17" spans="1:11" ht="20.399999999999999">
      <c r="A17" s="98" t="s">
        <v>71</v>
      </c>
      <c r="B17" s="45"/>
      <c r="C17" s="46" t="s">
        <v>868</v>
      </c>
      <c r="D17" s="45" t="s">
        <v>176</v>
      </c>
      <c r="E17" s="97">
        <v>3</v>
      </c>
      <c r="F17" s="126">
        <v>0</v>
      </c>
      <c r="G17" s="109">
        <f t="shared" si="0"/>
        <v>0</v>
      </c>
      <c r="I17" s="50"/>
      <c r="J17" s="50"/>
      <c r="K17" s="50"/>
    </row>
    <row r="18" spans="1:11" ht="20.399999999999999">
      <c r="A18" s="98" t="s">
        <v>68</v>
      </c>
      <c r="B18" s="45"/>
      <c r="C18" s="46" t="s">
        <v>867</v>
      </c>
      <c r="D18" s="45" t="s">
        <v>176</v>
      </c>
      <c r="E18" s="97">
        <v>2</v>
      </c>
      <c r="F18" s="126">
        <v>0</v>
      </c>
      <c r="G18" s="109">
        <f t="shared" si="0"/>
        <v>0</v>
      </c>
      <c r="I18" s="50"/>
      <c r="J18" s="50"/>
      <c r="K18" s="50"/>
    </row>
    <row r="19" spans="1:11">
      <c r="A19" s="96" t="s">
        <v>366</v>
      </c>
      <c r="B19" s="95" t="s">
        <v>366</v>
      </c>
      <c r="C19" s="94" t="s">
        <v>371</v>
      </c>
      <c r="D19" s="39" t="s">
        <v>366</v>
      </c>
      <c r="E19" s="93">
        <v>0</v>
      </c>
      <c r="F19" s="92">
        <v>0</v>
      </c>
      <c r="G19" s="120">
        <f>SUM(G15:G18)</f>
        <v>0</v>
      </c>
    </row>
    <row r="20" spans="1:11">
      <c r="A20" s="99" t="s">
        <v>370</v>
      </c>
      <c r="B20" s="187" t="s">
        <v>866</v>
      </c>
      <c r="C20" s="188"/>
      <c r="D20" s="188"/>
      <c r="E20" s="188"/>
      <c r="F20" s="188"/>
      <c r="G20" s="188"/>
    </row>
    <row r="21" spans="1:11" ht="20.399999999999999">
      <c r="A21" s="98" t="s">
        <v>39</v>
      </c>
      <c r="B21" s="45"/>
      <c r="C21" s="46" t="s">
        <v>865</v>
      </c>
      <c r="D21" s="45" t="s">
        <v>176</v>
      </c>
      <c r="E21" s="97">
        <v>2</v>
      </c>
      <c r="F21" s="126">
        <v>0</v>
      </c>
      <c r="G21" s="109">
        <f t="shared" ref="G21:G23" si="1">ROUND(F21*E21,2)</f>
        <v>0</v>
      </c>
    </row>
    <row r="22" spans="1:11" ht="20.399999999999999">
      <c r="A22" s="98" t="s">
        <v>33</v>
      </c>
      <c r="B22" s="45"/>
      <c r="C22" s="46" t="s">
        <v>864</v>
      </c>
      <c r="D22" s="45" t="s">
        <v>176</v>
      </c>
      <c r="E22" s="97">
        <v>1</v>
      </c>
      <c r="F22" s="126">
        <v>0</v>
      </c>
      <c r="G22" s="109">
        <f t="shared" si="1"/>
        <v>0</v>
      </c>
    </row>
    <row r="23" spans="1:11" ht="22.8">
      <c r="A23" s="98" t="s">
        <v>28</v>
      </c>
      <c r="B23" s="45"/>
      <c r="C23" s="46" t="s">
        <v>863</v>
      </c>
      <c r="D23" s="45" t="s">
        <v>176</v>
      </c>
      <c r="E23" s="97">
        <v>1</v>
      </c>
      <c r="F23" s="126"/>
      <c r="G23" s="109">
        <f t="shared" si="1"/>
        <v>0</v>
      </c>
    </row>
    <row r="24" spans="1:11">
      <c r="A24" s="96" t="s">
        <v>366</v>
      </c>
      <c r="B24" s="95" t="s">
        <v>366</v>
      </c>
      <c r="C24" s="94" t="s">
        <v>612</v>
      </c>
      <c r="D24" s="39" t="s">
        <v>366</v>
      </c>
      <c r="E24" s="93">
        <v>0</v>
      </c>
      <c r="F24" s="92">
        <v>0</v>
      </c>
      <c r="G24" s="120">
        <f>SUM(G21:G23)</f>
        <v>0</v>
      </c>
    </row>
    <row r="25" spans="1:11">
      <c r="A25" s="41"/>
      <c r="B25" s="41"/>
      <c r="C25" s="39" t="s">
        <v>919</v>
      </c>
      <c r="G25" s="122">
        <f>G24+G19</f>
        <v>0</v>
      </c>
    </row>
    <row r="26" spans="1:11">
      <c r="A26" s="41"/>
      <c r="B26" s="41"/>
    </row>
    <row r="27" spans="1:11">
      <c r="A27" s="41"/>
      <c r="B27" s="41"/>
    </row>
    <row r="28" spans="1:11">
      <c r="A28" s="41"/>
      <c r="B28" s="41"/>
    </row>
    <row r="29" spans="1:11">
      <c r="A29" s="41"/>
      <c r="B29" s="41"/>
    </row>
    <row r="30" spans="1:11">
      <c r="A30" s="41"/>
      <c r="B30" s="41"/>
    </row>
    <row r="31" spans="1:11">
      <c r="A31" s="41"/>
      <c r="B31" s="41"/>
    </row>
    <row r="32" spans="1:11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</sheetData>
  <mergeCells count="10">
    <mergeCell ref="D11:G11"/>
    <mergeCell ref="B14:G14"/>
    <mergeCell ref="B20:G20"/>
    <mergeCell ref="A2:G2"/>
    <mergeCell ref="A3:G3"/>
    <mergeCell ref="A5:G6"/>
    <mergeCell ref="A7:G8"/>
    <mergeCell ref="A9:G10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4A8D-868C-43A4-B726-F45E69DF87B4}">
  <sheetPr>
    <tabColor rgb="FF92D050"/>
  </sheetPr>
  <dimension ref="A1:K80"/>
  <sheetViews>
    <sheetView topLeftCell="A43" zoomScale="145" zoomScaleNormal="145" workbookViewId="0">
      <selection activeCell="L45" sqref="L45"/>
    </sheetView>
  </sheetViews>
  <sheetFormatPr defaultColWidth="8.77734375" defaultRowHeight="13.2"/>
  <cols>
    <col min="1" max="1" width="4" style="40" customWidth="1"/>
    <col min="2" max="2" width="9.44140625" style="40" customWidth="1"/>
    <col min="3" max="3" width="36.6640625" style="39" customWidth="1"/>
    <col min="4" max="4" width="5.88671875" style="39" customWidth="1"/>
    <col min="5" max="5" width="14.88671875" style="38" customWidth="1"/>
    <col min="6" max="6" width="12.6640625" style="37" customWidth="1"/>
    <col min="7" max="7" width="15.44140625" style="36" customWidth="1"/>
    <col min="8" max="8" width="11.88671875" style="36" customWidth="1"/>
    <col min="9" max="16384" width="8.77734375" style="35"/>
  </cols>
  <sheetData>
    <row r="1" spans="1:11">
      <c r="A1" s="35"/>
      <c r="B1" s="35"/>
      <c r="C1" s="35"/>
      <c r="D1" s="35"/>
      <c r="E1" s="35"/>
      <c r="F1" s="35"/>
      <c r="G1" s="35" t="s">
        <v>899</v>
      </c>
      <c r="H1" s="35"/>
    </row>
    <row r="2" spans="1:11" ht="15.6">
      <c r="A2" s="35"/>
      <c r="B2" s="35"/>
      <c r="C2" s="35"/>
      <c r="D2" s="64"/>
      <c r="E2" s="63" t="s">
        <v>365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5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70" t="s">
        <v>150</v>
      </c>
      <c r="B5" s="166"/>
      <c r="C5" s="166"/>
      <c r="D5" s="166"/>
      <c r="E5" s="166"/>
      <c r="F5" s="166"/>
      <c r="G5" s="166"/>
      <c r="H5" s="35"/>
    </row>
    <row r="6" spans="1:11" ht="13.5" customHeight="1">
      <c r="A6" s="166"/>
      <c r="B6" s="166"/>
      <c r="C6" s="166"/>
      <c r="D6" s="166"/>
      <c r="E6" s="166"/>
      <c r="F6" s="166"/>
      <c r="G6" s="166"/>
      <c r="H6" s="35"/>
    </row>
    <row r="7" spans="1:11" ht="13.5" customHeight="1">
      <c r="A7" s="170" t="s">
        <v>149</v>
      </c>
      <c r="B7" s="166"/>
      <c r="C7" s="166"/>
      <c r="D7" s="166"/>
      <c r="E7" s="166"/>
      <c r="F7" s="166"/>
      <c r="G7" s="166"/>
      <c r="H7" s="35"/>
    </row>
    <row r="8" spans="1:11" ht="13.5" customHeight="1">
      <c r="A8" s="166"/>
      <c r="B8" s="166"/>
      <c r="C8" s="166"/>
      <c r="D8" s="166"/>
      <c r="E8" s="166"/>
      <c r="F8" s="166"/>
      <c r="G8" s="166"/>
      <c r="H8" s="35"/>
    </row>
    <row r="9" spans="1:11" ht="13.5" customHeight="1">
      <c r="A9" s="170" t="s">
        <v>938</v>
      </c>
      <c r="B9" s="166"/>
      <c r="C9" s="166"/>
      <c r="D9" s="166"/>
      <c r="E9" s="166"/>
      <c r="F9" s="166"/>
      <c r="G9" s="166"/>
      <c r="H9" s="35"/>
    </row>
    <row r="10" spans="1:11" ht="13.5" customHeight="1">
      <c r="A10" s="166"/>
      <c r="B10" s="166"/>
      <c r="C10" s="166"/>
      <c r="D10" s="166"/>
      <c r="E10" s="166"/>
      <c r="F10" s="166"/>
      <c r="G10" s="166"/>
      <c r="H10" s="35"/>
    </row>
    <row r="11" spans="1:11">
      <c r="A11" s="60"/>
      <c r="B11" s="91"/>
      <c r="C11" s="48"/>
      <c r="D11" s="181"/>
      <c r="E11" s="182"/>
      <c r="F11" s="182"/>
      <c r="G11" s="182"/>
      <c r="H11" s="48"/>
    </row>
    <row r="12" spans="1:11" ht="12.75" customHeight="1">
      <c r="A12" s="56" t="s">
        <v>148</v>
      </c>
      <c r="B12" s="56" t="s">
        <v>147</v>
      </c>
      <c r="C12" s="56" t="s">
        <v>146</v>
      </c>
      <c r="D12" s="56" t="s">
        <v>145</v>
      </c>
      <c r="E12" s="167" t="s">
        <v>144</v>
      </c>
      <c r="F12" s="156" t="s">
        <v>903</v>
      </c>
      <c r="G12" s="157"/>
      <c r="H12" s="55"/>
    </row>
    <row r="13" spans="1:11">
      <c r="A13" s="54" t="s">
        <v>143</v>
      </c>
      <c r="B13" s="54" t="s">
        <v>142</v>
      </c>
      <c r="C13" s="54" t="s">
        <v>141</v>
      </c>
      <c r="D13" s="54" t="s">
        <v>122</v>
      </c>
      <c r="E13" s="168"/>
      <c r="F13" s="90" t="s">
        <v>363</v>
      </c>
      <c r="G13" s="52" t="s">
        <v>139</v>
      </c>
    </row>
    <row r="14" spans="1:11">
      <c r="A14" s="49"/>
      <c r="B14" s="49"/>
      <c r="C14" s="164" t="s">
        <v>19</v>
      </c>
      <c r="D14" s="165"/>
      <c r="E14" s="165"/>
      <c r="F14" s="165"/>
      <c r="G14" s="165"/>
      <c r="I14" s="50"/>
      <c r="J14" s="50"/>
      <c r="K14" s="50"/>
    </row>
    <row r="15" spans="1:11" ht="22.8">
      <c r="A15" s="47" t="s">
        <v>43</v>
      </c>
      <c r="B15" s="45"/>
      <c r="C15" s="46" t="s">
        <v>860</v>
      </c>
      <c r="D15" s="45" t="s">
        <v>253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39</v>
      </c>
      <c r="B16" s="45"/>
      <c r="C16" s="46" t="s">
        <v>894</v>
      </c>
      <c r="D16" s="45" t="s">
        <v>253</v>
      </c>
      <c r="E16" s="88">
        <v>1</v>
      </c>
      <c r="F16" s="125">
        <v>0</v>
      </c>
      <c r="G16" s="109">
        <f t="shared" ref="G16:G36" si="0">ROUND(F16*E16,2)</f>
        <v>0</v>
      </c>
      <c r="I16" s="51"/>
      <c r="J16" s="50"/>
      <c r="K16" s="50"/>
    </row>
    <row r="17" spans="1:11" ht="22.8">
      <c r="A17" s="47" t="s">
        <v>36</v>
      </c>
      <c r="B17" s="45"/>
      <c r="C17" s="46" t="s">
        <v>890</v>
      </c>
      <c r="D17" s="45" t="s">
        <v>253</v>
      </c>
      <c r="E17" s="88">
        <v>75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33</v>
      </c>
      <c r="B18" s="45"/>
      <c r="C18" s="46" t="s">
        <v>893</v>
      </c>
      <c r="D18" s="45" t="s">
        <v>122</v>
      </c>
      <c r="E18" s="88">
        <v>50</v>
      </c>
      <c r="F18" s="125">
        <v>0</v>
      </c>
      <c r="G18" s="109">
        <f t="shared" si="0"/>
        <v>0</v>
      </c>
      <c r="I18" s="51"/>
      <c r="J18" s="50"/>
      <c r="K18" s="50"/>
    </row>
    <row r="19" spans="1:11" ht="22.8">
      <c r="A19" s="47" t="s">
        <v>29</v>
      </c>
      <c r="B19" s="45"/>
      <c r="C19" s="46" t="s">
        <v>892</v>
      </c>
      <c r="D19" s="45" t="s">
        <v>122</v>
      </c>
      <c r="E19" s="88">
        <v>3</v>
      </c>
      <c r="F19" s="125">
        <v>0</v>
      </c>
      <c r="G19" s="109">
        <f t="shared" si="0"/>
        <v>0</v>
      </c>
      <c r="I19" s="51"/>
      <c r="J19" s="50"/>
      <c r="K19" s="50"/>
    </row>
    <row r="20" spans="1:11" ht="22.8">
      <c r="A20" s="47" t="s">
        <v>28</v>
      </c>
      <c r="B20" s="45"/>
      <c r="C20" s="46" t="s">
        <v>891</v>
      </c>
      <c r="D20" s="45" t="s">
        <v>122</v>
      </c>
      <c r="E20" s="88">
        <v>22</v>
      </c>
      <c r="F20" s="125">
        <v>0</v>
      </c>
      <c r="G20" s="109">
        <f t="shared" si="0"/>
        <v>0</v>
      </c>
      <c r="I20" s="43"/>
    </row>
    <row r="21" spans="1:11" ht="22.8">
      <c r="A21" s="47" t="s">
        <v>26</v>
      </c>
      <c r="B21" s="45"/>
      <c r="C21" s="46" t="s">
        <v>890</v>
      </c>
      <c r="D21" s="45" t="s">
        <v>253</v>
      </c>
      <c r="E21" s="88">
        <v>5</v>
      </c>
      <c r="F21" s="125">
        <v>0</v>
      </c>
      <c r="G21" s="109">
        <f t="shared" si="0"/>
        <v>0</v>
      </c>
      <c r="I21" s="43"/>
    </row>
    <row r="22" spans="1:11">
      <c r="A22" s="47" t="s">
        <v>91</v>
      </c>
      <c r="B22" s="45"/>
      <c r="C22" s="46" t="s">
        <v>889</v>
      </c>
      <c r="D22" s="45" t="s">
        <v>122</v>
      </c>
      <c r="E22" s="88">
        <v>5</v>
      </c>
      <c r="F22" s="125">
        <v>0</v>
      </c>
      <c r="G22" s="109">
        <f t="shared" si="0"/>
        <v>0</v>
      </c>
      <c r="I22" s="43"/>
    </row>
    <row r="23" spans="1:11">
      <c r="A23" s="47" t="s">
        <v>88</v>
      </c>
      <c r="B23" s="45"/>
      <c r="C23" s="46" t="s">
        <v>876</v>
      </c>
      <c r="D23" s="45" t="s">
        <v>253</v>
      </c>
      <c r="E23" s="88">
        <v>7</v>
      </c>
      <c r="F23" s="125">
        <v>0</v>
      </c>
      <c r="G23" s="109">
        <f t="shared" si="0"/>
        <v>0</v>
      </c>
      <c r="I23" s="43"/>
    </row>
    <row r="24" spans="1:11">
      <c r="A24" s="47" t="s">
        <v>86</v>
      </c>
      <c r="B24" s="45"/>
      <c r="C24" s="46" t="s">
        <v>888</v>
      </c>
      <c r="D24" s="45" t="s">
        <v>122</v>
      </c>
      <c r="E24" s="88">
        <v>7</v>
      </c>
      <c r="F24" s="125">
        <v>0</v>
      </c>
      <c r="G24" s="109">
        <f t="shared" si="0"/>
        <v>0</v>
      </c>
      <c r="I24" s="43"/>
    </row>
    <row r="25" spans="1:11" ht="34.200000000000003">
      <c r="A25" s="47" t="s">
        <v>83</v>
      </c>
      <c r="B25" s="45"/>
      <c r="C25" s="46" t="s">
        <v>887</v>
      </c>
      <c r="D25" s="45" t="s">
        <v>122</v>
      </c>
      <c r="E25" s="88">
        <v>4</v>
      </c>
      <c r="F25" s="125">
        <v>0</v>
      </c>
      <c r="G25" s="109">
        <f t="shared" si="0"/>
        <v>0</v>
      </c>
      <c r="I25" s="43"/>
    </row>
    <row r="26" spans="1:11">
      <c r="A26" s="47" t="s">
        <v>80</v>
      </c>
      <c r="B26" s="45"/>
      <c r="C26" s="46" t="s">
        <v>886</v>
      </c>
      <c r="D26" s="45" t="s">
        <v>122</v>
      </c>
      <c r="E26" s="88">
        <v>4</v>
      </c>
      <c r="F26" s="125">
        <v>0</v>
      </c>
      <c r="G26" s="109">
        <f t="shared" si="0"/>
        <v>0</v>
      </c>
      <c r="I26" s="43"/>
    </row>
    <row r="27" spans="1:11" ht="22.8">
      <c r="A27" s="47" t="s">
        <v>77</v>
      </c>
      <c r="B27" s="45"/>
      <c r="C27" s="46" t="s">
        <v>851</v>
      </c>
      <c r="D27" s="45" t="s">
        <v>253</v>
      </c>
      <c r="E27" s="88">
        <v>7</v>
      </c>
      <c r="F27" s="125">
        <v>0</v>
      </c>
      <c r="G27" s="109">
        <f t="shared" si="0"/>
        <v>0</v>
      </c>
      <c r="I27" s="43"/>
    </row>
    <row r="28" spans="1:11">
      <c r="A28" s="47" t="s">
        <v>74</v>
      </c>
      <c r="B28" s="45"/>
      <c r="C28" s="46" t="s">
        <v>885</v>
      </c>
      <c r="D28" s="45" t="s">
        <v>122</v>
      </c>
      <c r="E28" s="88">
        <v>7</v>
      </c>
      <c r="F28" s="125">
        <v>0</v>
      </c>
      <c r="G28" s="109">
        <f t="shared" si="0"/>
        <v>0</v>
      </c>
      <c r="I28" s="43"/>
    </row>
    <row r="29" spans="1:11">
      <c r="A29" s="47" t="s">
        <v>71</v>
      </c>
      <c r="B29" s="45"/>
      <c r="C29" s="46" t="s">
        <v>884</v>
      </c>
      <c r="D29" s="45" t="s">
        <v>253</v>
      </c>
      <c r="E29" s="88">
        <v>1</v>
      </c>
      <c r="F29" s="125">
        <v>0</v>
      </c>
      <c r="G29" s="109">
        <f t="shared" si="0"/>
        <v>0</v>
      </c>
      <c r="I29" s="43"/>
    </row>
    <row r="30" spans="1:11">
      <c r="A30" s="47" t="s">
        <v>68</v>
      </c>
      <c r="B30" s="45"/>
      <c r="C30" s="46" t="s">
        <v>825</v>
      </c>
      <c r="D30" s="45" t="s">
        <v>253</v>
      </c>
      <c r="E30" s="88">
        <v>2</v>
      </c>
      <c r="F30" s="125">
        <v>0</v>
      </c>
      <c r="G30" s="109">
        <f t="shared" si="0"/>
        <v>0</v>
      </c>
      <c r="I30" s="43"/>
    </row>
    <row r="31" spans="1:11" ht="22.8">
      <c r="A31" s="47" t="s">
        <v>169</v>
      </c>
      <c r="B31" s="45"/>
      <c r="C31" s="46" t="s">
        <v>883</v>
      </c>
      <c r="D31" s="45" t="s">
        <v>122</v>
      </c>
      <c r="E31" s="88">
        <v>2</v>
      </c>
      <c r="F31" s="125">
        <v>0</v>
      </c>
      <c r="G31" s="109">
        <f t="shared" si="0"/>
        <v>0</v>
      </c>
      <c r="I31" s="43"/>
    </row>
    <row r="32" spans="1:11" ht="22.8">
      <c r="A32" s="47" t="s">
        <v>166</v>
      </c>
      <c r="B32" s="45"/>
      <c r="C32" s="46" t="s">
        <v>882</v>
      </c>
      <c r="D32" s="45" t="s">
        <v>266</v>
      </c>
      <c r="E32" s="88">
        <v>12</v>
      </c>
      <c r="F32" s="125">
        <v>0</v>
      </c>
      <c r="G32" s="109">
        <f t="shared" si="0"/>
        <v>0</v>
      </c>
      <c r="I32" s="43"/>
    </row>
    <row r="33" spans="1:9" ht="22.8">
      <c r="A33" s="47" t="s">
        <v>165</v>
      </c>
      <c r="B33" s="45"/>
      <c r="C33" s="46" t="s">
        <v>881</v>
      </c>
      <c r="D33" s="45" t="s">
        <v>30</v>
      </c>
      <c r="E33" s="88">
        <v>1200</v>
      </c>
      <c r="F33" s="125">
        <v>0</v>
      </c>
      <c r="G33" s="109">
        <f t="shared" si="0"/>
        <v>0</v>
      </c>
      <c r="I33" s="43"/>
    </row>
    <row r="34" spans="1:9" ht="22.8">
      <c r="A34" s="47" t="s">
        <v>164</v>
      </c>
      <c r="B34" s="45"/>
      <c r="C34" s="46" t="s">
        <v>790</v>
      </c>
      <c r="D34" s="45" t="s">
        <v>176</v>
      </c>
      <c r="E34" s="88">
        <v>1</v>
      </c>
      <c r="F34" s="125">
        <v>0</v>
      </c>
      <c r="G34" s="109">
        <f t="shared" si="0"/>
        <v>0</v>
      </c>
      <c r="I34" s="43"/>
    </row>
    <row r="35" spans="1:9" ht="22.8">
      <c r="A35" s="47" t="s">
        <v>163</v>
      </c>
      <c r="B35" s="45"/>
      <c r="C35" s="46" t="s">
        <v>787</v>
      </c>
      <c r="D35" s="45" t="s">
        <v>176</v>
      </c>
      <c r="E35" s="88">
        <v>1</v>
      </c>
      <c r="F35" s="125">
        <v>0</v>
      </c>
      <c r="G35" s="109">
        <f t="shared" si="0"/>
        <v>0</v>
      </c>
      <c r="I35" s="43"/>
    </row>
    <row r="36" spans="1:9" ht="34.200000000000003">
      <c r="A36" s="47" t="s">
        <v>245</v>
      </c>
      <c r="B36" s="45"/>
      <c r="C36" s="46" t="s">
        <v>880</v>
      </c>
      <c r="D36" s="45" t="s">
        <v>253</v>
      </c>
      <c r="E36" s="88">
        <v>1</v>
      </c>
      <c r="F36" s="125">
        <v>0</v>
      </c>
      <c r="G36" s="109">
        <f t="shared" si="0"/>
        <v>0</v>
      </c>
      <c r="I36" s="43"/>
    </row>
    <row r="37" spans="1:9">
      <c r="A37" s="41"/>
      <c r="B37" s="41"/>
      <c r="C37" s="162" t="s">
        <v>106</v>
      </c>
      <c r="D37" s="163"/>
      <c r="E37" s="163"/>
      <c r="F37" s="42"/>
      <c r="G37" s="113">
        <f>SUM(G15:G36)</f>
        <v>0</v>
      </c>
    </row>
    <row r="38" spans="1:9">
      <c r="A38" s="49"/>
      <c r="B38" s="49"/>
      <c r="C38" s="169" t="s">
        <v>879</v>
      </c>
      <c r="D38" s="166"/>
      <c r="E38" s="166"/>
      <c r="F38" s="166"/>
      <c r="G38" s="166"/>
    </row>
    <row r="39" spans="1:9">
      <c r="A39" s="47" t="s">
        <v>43</v>
      </c>
      <c r="B39" s="45"/>
      <c r="C39" s="46" t="s">
        <v>878</v>
      </c>
      <c r="D39" s="45" t="s">
        <v>122</v>
      </c>
      <c r="E39" s="88">
        <v>1</v>
      </c>
      <c r="F39" s="125">
        <v>0</v>
      </c>
      <c r="G39" s="109">
        <f t="shared" ref="G39:G47" si="1">ROUND(F39*E39,2)</f>
        <v>0</v>
      </c>
      <c r="I39" s="43"/>
    </row>
    <row r="40" spans="1:9">
      <c r="A40" s="47" t="s">
        <v>39</v>
      </c>
      <c r="B40" s="45"/>
      <c r="C40" s="46" t="s">
        <v>877</v>
      </c>
      <c r="D40" s="45" t="s">
        <v>122</v>
      </c>
      <c r="E40" s="88">
        <v>1</v>
      </c>
      <c r="F40" s="125">
        <v>0</v>
      </c>
      <c r="G40" s="109">
        <f t="shared" si="1"/>
        <v>0</v>
      </c>
      <c r="I40" s="43"/>
    </row>
    <row r="41" spans="1:9">
      <c r="A41" s="47" t="s">
        <v>36</v>
      </c>
      <c r="B41" s="45"/>
      <c r="C41" s="46" t="s">
        <v>876</v>
      </c>
      <c r="D41" s="45" t="s">
        <v>253</v>
      </c>
      <c r="E41" s="88">
        <v>3</v>
      </c>
      <c r="F41" s="125">
        <v>0</v>
      </c>
      <c r="G41" s="109">
        <f t="shared" si="1"/>
        <v>0</v>
      </c>
      <c r="I41" s="43"/>
    </row>
    <row r="42" spans="1:9">
      <c r="A42" s="47" t="s">
        <v>33</v>
      </c>
      <c r="B42" s="45"/>
      <c r="C42" s="46" t="s">
        <v>875</v>
      </c>
      <c r="D42" s="45" t="s">
        <v>122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29</v>
      </c>
      <c r="B43" s="45"/>
      <c r="C43" s="46" t="s">
        <v>874</v>
      </c>
      <c r="D43" s="45" t="s">
        <v>122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28</v>
      </c>
      <c r="B44" s="45"/>
      <c r="C44" s="46" t="s">
        <v>873</v>
      </c>
      <c r="D44" s="45" t="s">
        <v>122</v>
      </c>
      <c r="E44" s="88">
        <v>1</v>
      </c>
      <c r="F44" s="125">
        <v>0</v>
      </c>
      <c r="G44" s="109">
        <f t="shared" si="1"/>
        <v>0</v>
      </c>
      <c r="I44" s="43"/>
    </row>
    <row r="45" spans="1:9" ht="22.8">
      <c r="A45" s="47" t="s">
        <v>26</v>
      </c>
      <c r="B45" s="45"/>
      <c r="C45" s="46" t="s">
        <v>851</v>
      </c>
      <c r="D45" s="45" t="s">
        <v>253</v>
      </c>
      <c r="E45" s="88">
        <v>1</v>
      </c>
      <c r="F45" s="125">
        <v>0</v>
      </c>
      <c r="G45" s="109">
        <f t="shared" si="1"/>
        <v>0</v>
      </c>
      <c r="I45" s="43"/>
    </row>
    <row r="46" spans="1:9">
      <c r="A46" s="47" t="s">
        <v>91</v>
      </c>
      <c r="B46" s="45"/>
      <c r="C46" s="46" t="s">
        <v>872</v>
      </c>
      <c r="D46" s="45" t="s">
        <v>122</v>
      </c>
      <c r="E46" s="88">
        <v>1</v>
      </c>
      <c r="F46" s="125">
        <v>0</v>
      </c>
      <c r="G46" s="109">
        <f t="shared" si="1"/>
        <v>0</v>
      </c>
      <c r="I46" s="43"/>
    </row>
    <row r="47" spans="1:9">
      <c r="A47" s="47" t="s">
        <v>88</v>
      </c>
      <c r="B47" s="45"/>
      <c r="C47" s="46" t="s">
        <v>786</v>
      </c>
      <c r="D47" s="45" t="s">
        <v>253</v>
      </c>
      <c r="E47" s="88">
        <v>1</v>
      </c>
      <c r="F47" s="125"/>
      <c r="G47" s="109">
        <f t="shared" si="1"/>
        <v>0</v>
      </c>
      <c r="I47" s="43"/>
    </row>
    <row r="48" spans="1:9">
      <c r="A48" s="41"/>
      <c r="B48" s="41"/>
      <c r="C48" s="162" t="s">
        <v>66</v>
      </c>
      <c r="D48" s="163"/>
      <c r="E48" s="163"/>
      <c r="F48" s="42"/>
      <c r="G48" s="113">
        <f>SUM(G39:G47)</f>
        <v>0</v>
      </c>
    </row>
    <row r="49" spans="1:7">
      <c r="A49" s="41"/>
      <c r="B49" s="41"/>
      <c r="C49" s="162" t="s">
        <v>822</v>
      </c>
      <c r="D49" s="163"/>
      <c r="E49" s="163"/>
      <c r="F49" s="42"/>
      <c r="G49" s="119">
        <f>G48+G37</f>
        <v>0</v>
      </c>
    </row>
    <row r="50" spans="1:7">
      <c r="A50" s="41"/>
      <c r="B50" s="41"/>
    </row>
    <row r="51" spans="1:7">
      <c r="A51" s="41"/>
      <c r="B51" s="41"/>
    </row>
    <row r="52" spans="1:7">
      <c r="A52" s="41"/>
      <c r="B52" s="41"/>
    </row>
    <row r="53" spans="1:7">
      <c r="A53" s="41"/>
      <c r="B53" s="41"/>
    </row>
    <row r="54" spans="1:7">
      <c r="A54" s="41"/>
      <c r="B54" s="41"/>
    </row>
    <row r="55" spans="1:7">
      <c r="A55" s="41"/>
      <c r="B55" s="41"/>
    </row>
    <row r="56" spans="1:7">
      <c r="A56" s="41"/>
      <c r="B56" s="41"/>
    </row>
    <row r="57" spans="1:7">
      <c r="A57" s="41"/>
      <c r="B57" s="41"/>
    </row>
    <row r="58" spans="1:7">
      <c r="A58" s="41"/>
      <c r="B58" s="41"/>
    </row>
    <row r="59" spans="1:7">
      <c r="A59" s="41"/>
      <c r="B59" s="41"/>
    </row>
    <row r="60" spans="1:7">
      <c r="A60" s="41"/>
      <c r="B60" s="41"/>
    </row>
    <row r="61" spans="1:7">
      <c r="A61" s="41"/>
      <c r="B61" s="41"/>
    </row>
    <row r="62" spans="1:7">
      <c r="A62" s="41"/>
      <c r="B62" s="41"/>
    </row>
    <row r="63" spans="1:7">
      <c r="A63" s="41"/>
      <c r="B63" s="41"/>
    </row>
    <row r="64" spans="1:7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  <row r="78" spans="1:2">
      <c r="A78" s="41"/>
      <c r="B78" s="41"/>
    </row>
    <row r="79" spans="1:2">
      <c r="A79" s="41"/>
      <c r="B79" s="41"/>
    </row>
    <row r="80" spans="1:2">
      <c r="A80" s="41"/>
      <c r="B80" s="41"/>
    </row>
  </sheetData>
  <mergeCells count="11">
    <mergeCell ref="C49:E49"/>
    <mergeCell ref="E12:E13"/>
    <mergeCell ref="C37:E37"/>
    <mergeCell ref="C38:G38"/>
    <mergeCell ref="C48:E48"/>
    <mergeCell ref="A5:G6"/>
    <mergeCell ref="A7:G8"/>
    <mergeCell ref="A9:G10"/>
    <mergeCell ref="D11:G11"/>
    <mergeCell ref="C14:G14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6DDD-E8AD-4AEF-837D-98494EE88153}">
  <sheetPr>
    <tabColor rgb="FF92D050"/>
  </sheetPr>
  <dimension ref="A1:K73"/>
  <sheetViews>
    <sheetView topLeftCell="A7" workbookViewId="0">
      <selection activeCell="K22" sqref="K22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" t="s">
        <v>174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924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148</v>
      </c>
      <c r="B9" s="29" t="s">
        <v>147</v>
      </c>
      <c r="C9" s="29" t="s">
        <v>146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141</v>
      </c>
      <c r="D10" s="27" t="s">
        <v>122</v>
      </c>
      <c r="E10" s="155"/>
      <c r="F10" s="26" t="s">
        <v>140</v>
      </c>
      <c r="G10" s="25" t="s">
        <v>139</v>
      </c>
    </row>
    <row r="11" spans="1:11">
      <c r="A11" s="22"/>
      <c r="B11" s="22" t="s">
        <v>43</v>
      </c>
      <c r="C11" s="151" t="s">
        <v>138</v>
      </c>
      <c r="D11" s="152"/>
      <c r="E11" s="152"/>
      <c r="F11" s="152"/>
      <c r="G11" s="152"/>
      <c r="I11" s="23"/>
      <c r="J11" s="23"/>
      <c r="K11" s="23"/>
    </row>
    <row r="12" spans="1:11">
      <c r="A12" s="14"/>
      <c r="B12" s="14"/>
      <c r="C12" s="153"/>
      <c r="D12" s="153"/>
      <c r="E12" s="153"/>
      <c r="F12" s="153"/>
      <c r="G12" s="153"/>
      <c r="I12" s="23"/>
      <c r="J12" s="23"/>
      <c r="K12" s="23"/>
    </row>
    <row r="13" spans="1:11" ht="22.8">
      <c r="A13" s="20" t="s">
        <v>43</v>
      </c>
      <c r="B13" s="18"/>
      <c r="C13" s="19" t="s">
        <v>136</v>
      </c>
      <c r="D13" s="18" t="s">
        <v>40</v>
      </c>
      <c r="E13" s="17">
        <v>2.1255000000000002</v>
      </c>
      <c r="F13" s="123"/>
      <c r="G13" s="109">
        <f>ROUND(F13*E13,2)</f>
        <v>0</v>
      </c>
      <c r="I13" s="24"/>
      <c r="J13" s="23"/>
      <c r="K13" s="23"/>
    </row>
    <row r="14" spans="1:11" ht="22.8">
      <c r="A14" s="20" t="s">
        <v>39</v>
      </c>
      <c r="B14" s="18"/>
      <c r="C14" s="19" t="s">
        <v>134</v>
      </c>
      <c r="D14" s="18" t="s">
        <v>40</v>
      </c>
      <c r="E14" s="17">
        <v>2.1255000000000002</v>
      </c>
      <c r="F14" s="123"/>
      <c r="G14" s="109">
        <f t="shared" ref="G14:G24" si="0">ROUND(F14*E14,2)</f>
        <v>0</v>
      </c>
      <c r="I14" s="24"/>
      <c r="J14" s="23"/>
      <c r="K14" s="23"/>
    </row>
    <row r="15" spans="1:11" ht="22.8">
      <c r="A15" s="20" t="s">
        <v>33</v>
      </c>
      <c r="B15" s="18"/>
      <c r="C15" s="19" t="s">
        <v>130</v>
      </c>
      <c r="D15" s="18" t="s">
        <v>129</v>
      </c>
      <c r="E15" s="17">
        <v>1</v>
      </c>
      <c r="F15" s="123"/>
      <c r="G15" s="109">
        <f t="shared" si="0"/>
        <v>0</v>
      </c>
      <c r="I15" s="24"/>
      <c r="J15" s="23"/>
      <c r="K15" s="23"/>
    </row>
    <row r="16" spans="1:11">
      <c r="A16" s="20" t="s">
        <v>28</v>
      </c>
      <c r="B16" s="18"/>
      <c r="C16" s="19" t="s">
        <v>125</v>
      </c>
      <c r="D16" s="18" t="s">
        <v>122</v>
      </c>
      <c r="E16" s="17">
        <v>3</v>
      </c>
      <c r="F16" s="123">
        <v>0</v>
      </c>
      <c r="G16" s="109">
        <f t="shared" si="0"/>
        <v>0</v>
      </c>
      <c r="I16" s="16"/>
    </row>
    <row r="17" spans="1:9" ht="22.8">
      <c r="A17" s="20" t="s">
        <v>26</v>
      </c>
      <c r="B17" s="18"/>
      <c r="C17" s="19" t="s">
        <v>123</v>
      </c>
      <c r="D17" s="18" t="s">
        <v>122</v>
      </c>
      <c r="E17" s="17">
        <v>3</v>
      </c>
      <c r="F17" s="123">
        <v>0</v>
      </c>
      <c r="G17" s="109">
        <f t="shared" si="0"/>
        <v>0</v>
      </c>
      <c r="I17" s="16"/>
    </row>
    <row r="18" spans="1:9" ht="22.8">
      <c r="A18" s="20" t="s">
        <v>91</v>
      </c>
      <c r="B18" s="18"/>
      <c r="C18" s="19" t="s">
        <v>120</v>
      </c>
      <c r="D18" s="18" t="s">
        <v>27</v>
      </c>
      <c r="E18" s="17">
        <v>30</v>
      </c>
      <c r="F18" s="123">
        <v>0</v>
      </c>
      <c r="G18" s="109">
        <f t="shared" si="0"/>
        <v>0</v>
      </c>
      <c r="I18" s="16"/>
    </row>
    <row r="19" spans="1:9" ht="22.8">
      <c r="A19" s="20" t="s">
        <v>88</v>
      </c>
      <c r="B19" s="18"/>
      <c r="C19" s="19" t="s">
        <v>118</v>
      </c>
      <c r="D19" s="18" t="s">
        <v>40</v>
      </c>
      <c r="E19" s="193">
        <v>0.3</v>
      </c>
      <c r="F19" s="123">
        <v>0</v>
      </c>
      <c r="G19" s="109">
        <f t="shared" si="0"/>
        <v>0</v>
      </c>
      <c r="H19" s="135" t="s">
        <v>944</v>
      </c>
      <c r="I19" s="16"/>
    </row>
    <row r="20" spans="1:9" ht="34.200000000000003">
      <c r="A20" s="20" t="s">
        <v>86</v>
      </c>
      <c r="B20" s="18"/>
      <c r="C20" s="19" t="s">
        <v>116</v>
      </c>
      <c r="D20" s="18" t="s">
        <v>27</v>
      </c>
      <c r="E20" s="17">
        <v>45</v>
      </c>
      <c r="F20" s="123">
        <v>0</v>
      </c>
      <c r="G20" s="109">
        <f t="shared" si="0"/>
        <v>0</v>
      </c>
      <c r="I20" s="16"/>
    </row>
    <row r="21" spans="1:9" ht="22.8">
      <c r="A21" s="20" t="s">
        <v>83</v>
      </c>
      <c r="B21" s="18"/>
      <c r="C21" s="19" t="s">
        <v>114</v>
      </c>
      <c r="D21" s="18" t="s">
        <v>40</v>
      </c>
      <c r="E21" s="17">
        <v>1.5</v>
      </c>
      <c r="F21" s="123">
        <v>0</v>
      </c>
      <c r="G21" s="109">
        <f t="shared" si="0"/>
        <v>0</v>
      </c>
      <c r="I21" s="16"/>
    </row>
    <row r="22" spans="1:9" ht="34.200000000000003">
      <c r="A22" s="20" t="s">
        <v>80</v>
      </c>
      <c r="B22" s="18"/>
      <c r="C22" s="19" t="s">
        <v>112</v>
      </c>
      <c r="D22" s="18" t="s">
        <v>40</v>
      </c>
      <c r="E22" s="17">
        <v>0.1</v>
      </c>
      <c r="F22" s="123">
        <v>0</v>
      </c>
      <c r="G22" s="109">
        <f t="shared" si="0"/>
        <v>0</v>
      </c>
      <c r="I22" s="16"/>
    </row>
    <row r="23" spans="1:9">
      <c r="A23" s="20" t="s">
        <v>77</v>
      </c>
      <c r="B23" s="18"/>
      <c r="C23" s="19" t="s">
        <v>110</v>
      </c>
      <c r="D23" s="18" t="s">
        <v>107</v>
      </c>
      <c r="E23" s="17">
        <v>10</v>
      </c>
      <c r="F23" s="123">
        <v>0</v>
      </c>
      <c r="G23" s="109">
        <f t="shared" si="0"/>
        <v>0</v>
      </c>
      <c r="I23" s="16"/>
    </row>
    <row r="24" spans="1:9" ht="34.200000000000003">
      <c r="A24" s="20" t="s">
        <v>74</v>
      </c>
      <c r="B24" s="18"/>
      <c r="C24" s="19" t="s">
        <v>108</v>
      </c>
      <c r="D24" s="18" t="s">
        <v>107</v>
      </c>
      <c r="E24" s="17">
        <v>10</v>
      </c>
      <c r="F24" s="123">
        <v>0</v>
      </c>
      <c r="G24" s="109">
        <f t="shared" si="0"/>
        <v>0</v>
      </c>
      <c r="I24" s="16"/>
    </row>
    <row r="25" spans="1:9">
      <c r="A25" s="14"/>
      <c r="B25" s="14"/>
      <c r="C25" s="159" t="s">
        <v>106</v>
      </c>
      <c r="D25" s="160"/>
      <c r="E25" s="160"/>
      <c r="F25" s="15"/>
      <c r="G25" s="110">
        <f>SUM(G13:G24)</f>
        <v>0</v>
      </c>
    </row>
    <row r="26" spans="1:9">
      <c r="A26" s="22"/>
      <c r="B26" s="22" t="s">
        <v>39</v>
      </c>
      <c r="C26" s="161" t="s">
        <v>105</v>
      </c>
      <c r="D26" s="153"/>
      <c r="E26" s="153"/>
      <c r="F26" s="153"/>
      <c r="G26" s="153"/>
    </row>
    <row r="27" spans="1:9">
      <c r="A27" s="14"/>
      <c r="B27" s="14"/>
      <c r="C27" s="153"/>
      <c r="D27" s="153"/>
      <c r="E27" s="153"/>
      <c r="F27" s="153"/>
      <c r="G27" s="153"/>
    </row>
    <row r="28" spans="1:9" ht="34.200000000000003">
      <c r="A28" s="20" t="s">
        <v>43</v>
      </c>
      <c r="B28" s="18"/>
      <c r="C28" s="19" t="s">
        <v>103</v>
      </c>
      <c r="D28" s="18" t="s">
        <v>40</v>
      </c>
      <c r="E28" s="17">
        <v>0.1089</v>
      </c>
      <c r="F28" s="123">
        <v>0</v>
      </c>
      <c r="G28" s="109">
        <f>ROUND(F28*E28,2)</f>
        <v>0</v>
      </c>
      <c r="I28" s="16"/>
    </row>
    <row r="29" spans="1:9" ht="34.200000000000003">
      <c r="A29" s="20" t="s">
        <v>39</v>
      </c>
      <c r="B29" s="18"/>
      <c r="C29" s="19" t="s">
        <v>101</v>
      </c>
      <c r="D29" s="18" t="s">
        <v>40</v>
      </c>
      <c r="E29" s="17">
        <v>0.21779999999999999</v>
      </c>
      <c r="F29" s="123">
        <v>0</v>
      </c>
      <c r="G29" s="109">
        <f t="shared" ref="G29:G41" si="1">ROUND(F29*E29,2)</f>
        <v>0</v>
      </c>
      <c r="I29" s="16"/>
    </row>
    <row r="30" spans="1:9" ht="22.8">
      <c r="A30" s="20" t="s">
        <v>36</v>
      </c>
      <c r="B30" s="18"/>
      <c r="C30" s="19" t="s">
        <v>99</v>
      </c>
      <c r="D30" s="18" t="s">
        <v>40</v>
      </c>
      <c r="E30" s="17">
        <v>0.4</v>
      </c>
      <c r="F30" s="123">
        <v>0</v>
      </c>
      <c r="G30" s="109">
        <f t="shared" si="1"/>
        <v>0</v>
      </c>
      <c r="I30" s="16"/>
    </row>
    <row r="31" spans="1:9" ht="34.200000000000003">
      <c r="A31" s="20" t="s">
        <v>33</v>
      </c>
      <c r="B31" s="18"/>
      <c r="C31" s="19" t="s">
        <v>97</v>
      </c>
      <c r="D31" s="18" t="s">
        <v>40</v>
      </c>
      <c r="E31" s="17">
        <v>0.4</v>
      </c>
      <c r="F31" s="123">
        <v>0</v>
      </c>
      <c r="G31" s="109">
        <f t="shared" si="1"/>
        <v>0</v>
      </c>
      <c r="I31" s="16"/>
    </row>
    <row r="32" spans="1:9" ht="22.8">
      <c r="A32" s="20" t="s">
        <v>29</v>
      </c>
      <c r="B32" s="18"/>
      <c r="C32" s="19" t="s">
        <v>96</v>
      </c>
      <c r="D32" s="18" t="s">
        <v>40</v>
      </c>
      <c r="E32" s="17">
        <v>0.4</v>
      </c>
      <c r="F32" s="123">
        <v>0</v>
      </c>
      <c r="G32" s="109">
        <f t="shared" si="1"/>
        <v>0</v>
      </c>
      <c r="I32" s="16"/>
    </row>
    <row r="33" spans="1:9" ht="22.8">
      <c r="A33" s="20" t="s">
        <v>28</v>
      </c>
      <c r="B33" s="18"/>
      <c r="C33" s="19" t="s">
        <v>94</v>
      </c>
      <c r="D33" s="18" t="s">
        <v>40</v>
      </c>
      <c r="E33" s="17">
        <v>0.4</v>
      </c>
      <c r="F33" s="123">
        <v>0</v>
      </c>
      <c r="G33" s="109">
        <f t="shared" si="1"/>
        <v>0</v>
      </c>
      <c r="I33" s="16"/>
    </row>
    <row r="34" spans="1:9" ht="22.8">
      <c r="A34" s="20" t="s">
        <v>26</v>
      </c>
      <c r="B34" s="18"/>
      <c r="C34" s="19" t="s">
        <v>92</v>
      </c>
      <c r="D34" s="18" t="s">
        <v>40</v>
      </c>
      <c r="E34" s="17">
        <v>0.4</v>
      </c>
      <c r="F34" s="123">
        <v>0</v>
      </c>
      <c r="G34" s="109">
        <f t="shared" si="1"/>
        <v>0</v>
      </c>
      <c r="I34" s="16"/>
    </row>
    <row r="35" spans="1:9" ht="34.200000000000003">
      <c r="A35" s="20" t="s">
        <v>91</v>
      </c>
      <c r="B35" s="18"/>
      <c r="C35" s="19" t="s">
        <v>89</v>
      </c>
      <c r="D35" s="18" t="s">
        <v>40</v>
      </c>
      <c r="E35" s="17">
        <v>0.4</v>
      </c>
      <c r="F35" s="123">
        <v>0</v>
      </c>
      <c r="G35" s="109">
        <f t="shared" si="1"/>
        <v>0</v>
      </c>
      <c r="I35" s="16"/>
    </row>
    <row r="36" spans="1:9" ht="34.200000000000003">
      <c r="A36" s="20" t="s">
        <v>88</v>
      </c>
      <c r="B36" s="18"/>
      <c r="C36" s="19" t="s">
        <v>87</v>
      </c>
      <c r="D36" s="18" t="s">
        <v>40</v>
      </c>
      <c r="E36" s="17">
        <v>0.4</v>
      </c>
      <c r="F36" s="123">
        <v>0</v>
      </c>
      <c r="G36" s="109">
        <f t="shared" si="1"/>
        <v>0</v>
      </c>
      <c r="I36" s="16"/>
    </row>
    <row r="37" spans="1:9" ht="34.200000000000003">
      <c r="A37" s="20" t="s">
        <v>86</v>
      </c>
      <c r="B37" s="18"/>
      <c r="C37" s="19" t="s">
        <v>84</v>
      </c>
      <c r="D37" s="18" t="s">
        <v>40</v>
      </c>
      <c r="E37" s="17">
        <v>0.4</v>
      </c>
      <c r="F37" s="123">
        <v>0</v>
      </c>
      <c r="G37" s="109">
        <f t="shared" si="1"/>
        <v>0</v>
      </c>
      <c r="I37" s="16"/>
    </row>
    <row r="38" spans="1:9" ht="22.8">
      <c r="A38" s="20" t="s">
        <v>77</v>
      </c>
      <c r="B38" s="18"/>
      <c r="C38" s="19" t="s">
        <v>75</v>
      </c>
      <c r="D38" s="18" t="s">
        <v>40</v>
      </c>
      <c r="E38" s="17">
        <v>4.5699999999999998E-2</v>
      </c>
      <c r="F38" s="123">
        <v>0</v>
      </c>
      <c r="G38" s="109">
        <f t="shared" si="1"/>
        <v>0</v>
      </c>
      <c r="I38" s="16"/>
    </row>
    <row r="39" spans="1:9">
      <c r="A39" s="20" t="s">
        <v>74</v>
      </c>
      <c r="B39" s="18"/>
      <c r="C39" s="19" t="s">
        <v>72</v>
      </c>
      <c r="D39" s="18" t="s">
        <v>27</v>
      </c>
      <c r="E39" s="17">
        <v>4.57</v>
      </c>
      <c r="F39" s="123">
        <v>0</v>
      </c>
      <c r="G39" s="109">
        <f t="shared" si="1"/>
        <v>0</v>
      </c>
      <c r="I39" s="16"/>
    </row>
    <row r="40" spans="1:9" ht="34.200000000000003">
      <c r="A40" s="20" t="s">
        <v>71</v>
      </c>
      <c r="B40" s="18"/>
      <c r="C40" s="19" t="s">
        <v>69</v>
      </c>
      <c r="D40" s="18" t="s">
        <v>27</v>
      </c>
      <c r="E40" s="17">
        <v>15</v>
      </c>
      <c r="F40" s="123">
        <v>0</v>
      </c>
      <c r="G40" s="109">
        <f t="shared" si="1"/>
        <v>0</v>
      </c>
      <c r="I40" s="16"/>
    </row>
    <row r="41" spans="1:9">
      <c r="A41" s="20" t="s">
        <v>68</v>
      </c>
      <c r="B41" s="18"/>
      <c r="C41" s="19" t="s">
        <v>67</v>
      </c>
      <c r="D41" s="18" t="s">
        <v>27</v>
      </c>
      <c r="E41" s="17">
        <v>15</v>
      </c>
      <c r="F41" s="123">
        <v>0</v>
      </c>
      <c r="G41" s="109">
        <f t="shared" si="1"/>
        <v>0</v>
      </c>
      <c r="I41" s="16"/>
    </row>
    <row r="42" spans="1:9">
      <c r="A42" s="14"/>
      <c r="B42" s="14"/>
      <c r="C42" s="159" t="s">
        <v>66</v>
      </c>
      <c r="D42" s="160"/>
      <c r="E42" s="160"/>
      <c r="F42" s="15"/>
      <c r="G42" s="110">
        <f>SUM(G28:G41)</f>
        <v>0</v>
      </c>
    </row>
    <row r="43" spans="1:9">
      <c r="A43" s="22"/>
      <c r="B43" s="22" t="s">
        <v>36</v>
      </c>
      <c r="C43" s="161" t="s">
        <v>65</v>
      </c>
      <c r="D43" s="153"/>
      <c r="E43" s="153"/>
      <c r="F43" s="153"/>
      <c r="G43" s="153"/>
    </row>
    <row r="44" spans="1:9">
      <c r="A44" s="14"/>
      <c r="B44" s="14"/>
      <c r="C44" s="153"/>
      <c r="D44" s="153"/>
      <c r="E44" s="153"/>
      <c r="F44" s="153"/>
      <c r="G44" s="153"/>
    </row>
    <row r="45" spans="1:9" ht="34.200000000000003">
      <c r="A45" s="20" t="s">
        <v>43</v>
      </c>
      <c r="B45" s="18"/>
      <c r="C45" s="19" t="s">
        <v>63</v>
      </c>
      <c r="D45" s="18" t="s">
        <v>25</v>
      </c>
      <c r="E45" s="17">
        <v>1.76</v>
      </c>
      <c r="F45" s="123"/>
      <c r="G45" s="109">
        <f>ROUND(F45*E45,2)</f>
        <v>0</v>
      </c>
      <c r="I45" s="16"/>
    </row>
    <row r="46" spans="1:9" ht="22.8">
      <c r="A46" s="20" t="s">
        <v>922</v>
      </c>
      <c r="B46" s="18"/>
      <c r="C46" s="19" t="s">
        <v>921</v>
      </c>
      <c r="D46" s="18" t="s">
        <v>27</v>
      </c>
      <c r="E46" s="17">
        <v>4.5</v>
      </c>
      <c r="F46" s="123"/>
      <c r="G46" s="109"/>
      <c r="I46" s="16"/>
    </row>
    <row r="47" spans="1:9" ht="22.8">
      <c r="A47" s="20" t="s">
        <v>923</v>
      </c>
      <c r="B47" s="18"/>
      <c r="C47" s="19" t="s">
        <v>61</v>
      </c>
      <c r="D47" s="18" t="s">
        <v>122</v>
      </c>
      <c r="E47" s="17">
        <v>2</v>
      </c>
      <c r="F47" s="123"/>
      <c r="G47" s="109">
        <f>ROUND(F47*E47,2)</f>
        <v>0</v>
      </c>
      <c r="I47" s="16"/>
    </row>
    <row r="48" spans="1:9">
      <c r="A48" s="20" t="s">
        <v>939</v>
      </c>
      <c r="B48" s="18"/>
      <c r="C48" s="19" t="s">
        <v>940</v>
      </c>
      <c r="D48" s="18" t="s">
        <v>27</v>
      </c>
      <c r="E48" s="17">
        <v>6</v>
      </c>
      <c r="F48" s="123"/>
      <c r="G48" s="109">
        <f>ROUND(F48*E48,2)</f>
        <v>0</v>
      </c>
      <c r="I48" s="16"/>
    </row>
    <row r="49" spans="1:9">
      <c r="A49" s="14"/>
      <c r="B49" s="14"/>
      <c r="C49" s="159" t="s">
        <v>60</v>
      </c>
      <c r="D49" s="160"/>
      <c r="E49" s="160"/>
      <c r="F49" s="15"/>
      <c r="G49" s="110">
        <f>SUM(G45:G48)</f>
        <v>0</v>
      </c>
    </row>
    <row r="50" spans="1:9">
      <c r="A50" s="22"/>
      <c r="B50" s="22"/>
      <c r="C50" s="161" t="s">
        <v>59</v>
      </c>
      <c r="D50" s="153"/>
      <c r="E50" s="153"/>
      <c r="F50" s="153"/>
      <c r="G50" s="153"/>
    </row>
    <row r="51" spans="1:9">
      <c r="A51" s="14"/>
      <c r="B51" s="14"/>
      <c r="C51" s="153"/>
      <c r="D51" s="153"/>
      <c r="E51" s="153"/>
      <c r="F51" s="153"/>
      <c r="G51" s="153"/>
    </row>
    <row r="52" spans="1:9" ht="34.200000000000003">
      <c r="A52" s="20" t="s">
        <v>43</v>
      </c>
      <c r="B52" s="18"/>
      <c r="C52" s="19" t="s">
        <v>57</v>
      </c>
      <c r="D52" s="18" t="s">
        <v>40</v>
      </c>
      <c r="E52" s="17">
        <v>0.26</v>
      </c>
      <c r="F52" s="123">
        <v>0</v>
      </c>
      <c r="G52" s="109">
        <f>ROUND(F52*E52,2)</f>
        <v>0</v>
      </c>
      <c r="I52" s="16"/>
    </row>
    <row r="53" spans="1:9" ht="34.200000000000003">
      <c r="A53" s="20" t="s">
        <v>39</v>
      </c>
      <c r="B53" s="18"/>
      <c r="C53" s="19" t="s">
        <v>55</v>
      </c>
      <c r="D53" s="18" t="s">
        <v>27</v>
      </c>
      <c r="E53" s="17">
        <v>26</v>
      </c>
      <c r="F53" s="123">
        <v>0</v>
      </c>
      <c r="G53" s="109">
        <f t="shared" ref="G53:G58" si="2">ROUND(F53*E53,2)</f>
        <v>0</v>
      </c>
      <c r="I53" s="16"/>
    </row>
    <row r="54" spans="1:9" ht="34.200000000000003">
      <c r="A54" s="20" t="s">
        <v>36</v>
      </c>
      <c r="B54" s="18"/>
      <c r="C54" s="19" t="s">
        <v>53</v>
      </c>
      <c r="D54" s="18" t="s">
        <v>40</v>
      </c>
      <c r="E54" s="17">
        <v>0.26</v>
      </c>
      <c r="F54" s="123">
        <v>0</v>
      </c>
      <c r="G54" s="109">
        <f t="shared" si="2"/>
        <v>0</v>
      </c>
      <c r="I54" s="16"/>
    </row>
    <row r="55" spans="1:9" ht="34.200000000000003">
      <c r="A55" s="20" t="s">
        <v>33</v>
      </c>
      <c r="B55" s="18"/>
      <c r="C55" s="19" t="s">
        <v>52</v>
      </c>
      <c r="D55" s="18" t="s">
        <v>40</v>
      </c>
      <c r="E55" s="17">
        <v>0.26</v>
      </c>
      <c r="F55" s="123">
        <v>0</v>
      </c>
      <c r="G55" s="109">
        <f t="shared" si="2"/>
        <v>0</v>
      </c>
      <c r="I55" s="16"/>
    </row>
    <row r="56" spans="1:9" ht="34.200000000000003">
      <c r="A56" s="20" t="s">
        <v>29</v>
      </c>
      <c r="B56" s="18"/>
      <c r="C56" s="19" t="s">
        <v>50</v>
      </c>
      <c r="D56" s="18" t="s">
        <v>40</v>
      </c>
      <c r="E56" s="17">
        <v>0.26</v>
      </c>
      <c r="F56" s="123">
        <v>0</v>
      </c>
      <c r="G56" s="109">
        <f t="shared" si="2"/>
        <v>0</v>
      </c>
      <c r="I56" s="16"/>
    </row>
    <row r="57" spans="1:9">
      <c r="A57" s="20" t="s">
        <v>28</v>
      </c>
      <c r="B57" s="18"/>
      <c r="C57" s="19" t="s">
        <v>48</v>
      </c>
      <c r="D57" s="18" t="s">
        <v>40</v>
      </c>
      <c r="E57" s="17">
        <v>0.26</v>
      </c>
      <c r="F57" s="123">
        <v>0</v>
      </c>
      <c r="G57" s="109">
        <f t="shared" si="2"/>
        <v>0</v>
      </c>
      <c r="I57" s="16"/>
    </row>
    <row r="58" spans="1:9" ht="22.8">
      <c r="A58" s="20" t="s">
        <v>26</v>
      </c>
      <c r="B58" s="18"/>
      <c r="C58" s="19" t="s">
        <v>46</v>
      </c>
      <c r="D58" s="18" t="s">
        <v>40</v>
      </c>
      <c r="E58" s="17">
        <v>0.26</v>
      </c>
      <c r="F58" s="123">
        <v>0</v>
      </c>
      <c r="G58" s="109">
        <f t="shared" si="2"/>
        <v>0</v>
      </c>
      <c r="I58" s="16"/>
    </row>
    <row r="59" spans="1:9">
      <c r="A59" s="14"/>
      <c r="B59" s="14"/>
      <c r="C59" s="159" t="s">
        <v>45</v>
      </c>
      <c r="D59" s="160"/>
      <c r="E59" s="160"/>
      <c r="F59" s="15"/>
      <c r="G59" s="110">
        <f>SUM(G52:G58)</f>
        <v>0</v>
      </c>
    </row>
    <row r="60" spans="1:9">
      <c r="A60" s="22"/>
      <c r="B60" s="22" t="s">
        <v>29</v>
      </c>
      <c r="C60" s="161" t="s">
        <v>44</v>
      </c>
      <c r="D60" s="153"/>
      <c r="E60" s="153"/>
      <c r="F60" s="153"/>
      <c r="G60" s="153"/>
    </row>
    <row r="61" spans="1:9">
      <c r="A61" s="14"/>
      <c r="B61" s="14"/>
      <c r="C61" s="153"/>
      <c r="D61" s="153"/>
      <c r="E61" s="153"/>
      <c r="F61" s="153"/>
      <c r="G61" s="153"/>
    </row>
    <row r="62" spans="1:9" ht="34.200000000000003">
      <c r="A62" s="20" t="s">
        <v>43</v>
      </c>
      <c r="B62" s="18"/>
      <c r="C62" s="19" t="s">
        <v>41</v>
      </c>
      <c r="D62" s="18" t="s">
        <v>40</v>
      </c>
      <c r="E62" s="17">
        <v>0.26</v>
      </c>
      <c r="F62" s="123">
        <v>0</v>
      </c>
      <c r="G62" s="109">
        <f>ROUND(F62*E62,2)</f>
        <v>0</v>
      </c>
      <c r="I62" s="16"/>
    </row>
    <row r="63" spans="1:9" ht="22.8">
      <c r="A63" s="20" t="s">
        <v>39</v>
      </c>
      <c r="B63" s="18"/>
      <c r="C63" s="19" t="s">
        <v>37</v>
      </c>
      <c r="D63" s="18" t="s">
        <v>27</v>
      </c>
      <c r="E63" s="17">
        <v>26</v>
      </c>
      <c r="F63" s="123">
        <v>0</v>
      </c>
      <c r="G63" s="109">
        <f t="shared" ref="G63:G65" si="3">ROUND(F63*E63,2)</f>
        <v>0</v>
      </c>
      <c r="I63" s="16"/>
    </row>
    <row r="64" spans="1:9">
      <c r="A64" s="20" t="s">
        <v>36</v>
      </c>
      <c r="B64" s="18"/>
      <c r="C64" s="19" t="s">
        <v>34</v>
      </c>
      <c r="D64" s="18" t="s">
        <v>27</v>
      </c>
      <c r="E64" s="17">
        <v>26</v>
      </c>
      <c r="F64" s="123">
        <v>0</v>
      </c>
      <c r="G64" s="109">
        <f t="shared" si="3"/>
        <v>0</v>
      </c>
      <c r="I64" s="16"/>
    </row>
    <row r="65" spans="1:9">
      <c r="A65" s="20" t="s">
        <v>33</v>
      </c>
      <c r="B65" s="18"/>
      <c r="C65" s="19" t="s">
        <v>31</v>
      </c>
      <c r="D65" s="18" t="s">
        <v>30</v>
      </c>
      <c r="E65" s="17">
        <v>30</v>
      </c>
      <c r="F65" s="123">
        <v>0</v>
      </c>
      <c r="G65" s="109">
        <f t="shared" si="3"/>
        <v>0</v>
      </c>
      <c r="I65" s="16"/>
    </row>
    <row r="66" spans="1:9">
      <c r="A66" s="14"/>
      <c r="B66" s="14"/>
      <c r="C66" s="159" t="s">
        <v>24</v>
      </c>
      <c r="D66" s="160"/>
      <c r="E66" s="160"/>
      <c r="F66" s="112"/>
      <c r="G66" s="110">
        <f>SUM(G62:G65)</f>
        <v>0</v>
      </c>
    </row>
    <row r="67" spans="1:9">
      <c r="A67" s="14"/>
      <c r="B67" s="14"/>
      <c r="C67" s="159" t="s">
        <v>23</v>
      </c>
      <c r="D67" s="160"/>
      <c r="E67" s="160"/>
      <c r="F67" s="112" t="s">
        <v>904</v>
      </c>
      <c r="G67" s="110">
        <f>G66+G59+G49+G42+G25</f>
        <v>0</v>
      </c>
    </row>
    <row r="68" spans="1:9">
      <c r="A68" s="14"/>
      <c r="B68" s="14"/>
    </row>
    <row r="69" spans="1:9">
      <c r="A69" s="14"/>
      <c r="B69" s="14"/>
    </row>
    <row r="70" spans="1:9">
      <c r="A70" s="14"/>
      <c r="B70" s="14"/>
    </row>
    <row r="71" spans="1:9">
      <c r="A71" s="14"/>
      <c r="B71" s="14"/>
    </row>
    <row r="72" spans="1:9">
      <c r="A72" s="14"/>
      <c r="B72" s="14"/>
    </row>
    <row r="73" spans="1:9">
      <c r="A73" s="14"/>
      <c r="B73" s="14"/>
    </row>
  </sheetData>
  <mergeCells count="16">
    <mergeCell ref="C67:E67"/>
    <mergeCell ref="C25:E25"/>
    <mergeCell ref="C26:G27"/>
    <mergeCell ref="C42:E42"/>
    <mergeCell ref="C43:G44"/>
    <mergeCell ref="C49:E49"/>
    <mergeCell ref="C50:G51"/>
    <mergeCell ref="C59:E59"/>
    <mergeCell ref="C60:G61"/>
    <mergeCell ref="C66:E66"/>
    <mergeCell ref="C11:G12"/>
    <mergeCell ref="E9:E10"/>
    <mergeCell ref="F9:G9"/>
    <mergeCell ref="A2:G3"/>
    <mergeCell ref="A4:G5"/>
    <mergeCell ref="A6:G7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8911-E963-4A69-8881-24EE56A6330E}">
  <sheetPr>
    <tabColor rgb="FF92D050"/>
  </sheetPr>
  <dimension ref="A1:K81"/>
  <sheetViews>
    <sheetView topLeftCell="A42" workbookViewId="0">
      <selection activeCell="F71" sqref="F71"/>
    </sheetView>
  </sheetViews>
  <sheetFormatPr defaultColWidth="8.77734375" defaultRowHeight="13.2"/>
  <cols>
    <col min="1" max="1" width="4" style="40" customWidth="1"/>
    <col min="2" max="2" width="10.5546875" style="40" customWidth="1"/>
    <col min="3" max="3" width="36.44140625" style="39" customWidth="1"/>
    <col min="4" max="4" width="6.88671875" style="39" customWidth="1"/>
    <col min="5" max="5" width="14.109375" style="38" customWidth="1"/>
    <col min="6" max="6" width="12.6640625" style="37" customWidth="1"/>
    <col min="7" max="7" width="15.44140625" style="36" customWidth="1"/>
    <col min="8" max="8" width="11.88671875" style="36" customWidth="1"/>
    <col min="9" max="16384" width="8.77734375" style="35"/>
  </cols>
  <sheetData>
    <row r="1" spans="1:11" ht="13.5" customHeight="1">
      <c r="A1" s="35"/>
      <c r="B1" s="35"/>
      <c r="C1" s="35"/>
      <c r="D1" s="61"/>
      <c r="E1" s="35"/>
      <c r="F1" s="35"/>
      <c r="G1" s="35" t="s">
        <v>175</v>
      </c>
      <c r="H1" s="35"/>
    </row>
    <row r="2" spans="1:11" ht="13.5" customHeight="1">
      <c r="A2" s="170" t="s">
        <v>150</v>
      </c>
      <c r="B2" s="166"/>
      <c r="C2" s="166"/>
      <c r="D2" s="166"/>
      <c r="E2" s="166"/>
      <c r="F2" s="166"/>
      <c r="G2" s="166"/>
      <c r="H2" s="35"/>
    </row>
    <row r="3" spans="1:11" ht="13.5" customHeight="1">
      <c r="A3" s="166"/>
      <c r="B3" s="166"/>
      <c r="C3" s="166"/>
      <c r="D3" s="166"/>
      <c r="E3" s="166"/>
      <c r="F3" s="166"/>
      <c r="G3" s="166"/>
      <c r="H3" s="35"/>
    </row>
    <row r="4" spans="1:11" ht="13.5" customHeight="1">
      <c r="A4" s="170" t="s">
        <v>149</v>
      </c>
      <c r="B4" s="166"/>
      <c r="C4" s="166"/>
      <c r="D4" s="166"/>
      <c r="E4" s="166"/>
      <c r="F4" s="166"/>
      <c r="G4" s="166"/>
      <c r="H4" s="35"/>
    </row>
    <row r="5" spans="1:11" ht="13.5" customHeight="1">
      <c r="A5" s="166"/>
      <c r="B5" s="166"/>
      <c r="C5" s="166"/>
      <c r="D5" s="166"/>
      <c r="E5" s="166"/>
      <c r="F5" s="166"/>
      <c r="G5" s="166"/>
      <c r="H5" s="35"/>
    </row>
    <row r="6" spans="1:11" ht="13.5" customHeight="1">
      <c r="A6" s="170" t="s">
        <v>925</v>
      </c>
      <c r="B6" s="166"/>
      <c r="C6" s="166"/>
      <c r="D6" s="166"/>
      <c r="E6" s="166"/>
      <c r="F6" s="166"/>
      <c r="G6" s="166"/>
      <c r="H6" s="35"/>
    </row>
    <row r="7" spans="1:11" ht="13.5" customHeight="1">
      <c r="A7" s="166"/>
      <c r="B7" s="166"/>
      <c r="C7" s="166"/>
      <c r="D7" s="166"/>
      <c r="E7" s="166"/>
      <c r="F7" s="166"/>
      <c r="G7" s="166"/>
      <c r="H7" s="35"/>
    </row>
    <row r="8" spans="1:11">
      <c r="A8" s="60"/>
      <c r="B8" s="59"/>
      <c r="C8" s="48"/>
      <c r="D8" s="48"/>
      <c r="E8" s="58"/>
      <c r="F8" s="57"/>
      <c r="G8" s="48"/>
      <c r="H8" s="48"/>
    </row>
    <row r="9" spans="1:11" ht="12.75" customHeight="1">
      <c r="A9" s="56" t="s">
        <v>148</v>
      </c>
      <c r="B9" s="56" t="s">
        <v>147</v>
      </c>
      <c r="C9" s="56" t="s">
        <v>146</v>
      </c>
      <c r="D9" s="56" t="s">
        <v>145</v>
      </c>
      <c r="E9" s="167" t="s">
        <v>144</v>
      </c>
      <c r="F9" s="156" t="s">
        <v>903</v>
      </c>
      <c r="G9" s="157"/>
      <c r="H9" s="55"/>
    </row>
    <row r="10" spans="1:11">
      <c r="A10" s="54" t="s">
        <v>143</v>
      </c>
      <c r="B10" s="54" t="s">
        <v>142</v>
      </c>
      <c r="C10" s="54" t="s">
        <v>141</v>
      </c>
      <c r="D10" s="54" t="s">
        <v>122</v>
      </c>
      <c r="E10" s="168"/>
      <c r="F10" s="53" t="s">
        <v>140</v>
      </c>
      <c r="G10" s="52" t="s">
        <v>139</v>
      </c>
    </row>
    <row r="11" spans="1:11">
      <c r="A11" s="49"/>
      <c r="B11" s="49" t="s">
        <v>43</v>
      </c>
      <c r="C11" s="164" t="s">
        <v>138</v>
      </c>
      <c r="D11" s="165"/>
      <c r="E11" s="165"/>
      <c r="F11" s="165"/>
      <c r="G11" s="165"/>
      <c r="I11" s="50"/>
      <c r="J11" s="50"/>
      <c r="K11" s="50"/>
    </row>
    <row r="12" spans="1:11">
      <c r="A12" s="41"/>
      <c r="B12" s="41"/>
      <c r="C12" s="166"/>
      <c r="D12" s="166"/>
      <c r="E12" s="166"/>
      <c r="F12" s="166"/>
      <c r="G12" s="166"/>
      <c r="I12" s="50"/>
      <c r="J12" s="50"/>
      <c r="K12" s="50"/>
    </row>
    <row r="13" spans="1:11" ht="22.8">
      <c r="A13" s="47" t="s">
        <v>43</v>
      </c>
      <c r="B13" s="45" t="s">
        <v>137</v>
      </c>
      <c r="C13" s="46" t="s">
        <v>173</v>
      </c>
      <c r="D13" s="45" t="s">
        <v>40</v>
      </c>
      <c r="E13" s="44">
        <v>2.7833999999999999</v>
      </c>
      <c r="F13" s="125">
        <v>0</v>
      </c>
      <c r="G13" s="109">
        <f>ROUND(F13*E13,2)</f>
        <v>0</v>
      </c>
      <c r="I13" s="51"/>
      <c r="J13" s="50"/>
      <c r="K13" s="50"/>
    </row>
    <row r="14" spans="1:11" ht="22.8">
      <c r="A14" s="47" t="s">
        <v>39</v>
      </c>
      <c r="B14" s="45" t="s">
        <v>135</v>
      </c>
      <c r="C14" s="46" t="s">
        <v>134</v>
      </c>
      <c r="D14" s="45" t="s">
        <v>40</v>
      </c>
      <c r="E14" s="44">
        <v>2.7833999999999999</v>
      </c>
      <c r="F14" s="125">
        <v>0</v>
      </c>
      <c r="G14" s="109">
        <f t="shared" ref="G14:G26" si="0">ROUND(F14*E14,2)</f>
        <v>0</v>
      </c>
      <c r="I14" s="51"/>
      <c r="J14" s="50"/>
      <c r="K14" s="50"/>
    </row>
    <row r="15" spans="1:11">
      <c r="A15" s="47" t="s">
        <v>36</v>
      </c>
      <c r="B15" s="45" t="s">
        <v>133</v>
      </c>
      <c r="C15" s="46" t="s">
        <v>132</v>
      </c>
      <c r="D15" s="45" t="s">
        <v>40</v>
      </c>
      <c r="E15" s="44">
        <v>2.8</v>
      </c>
      <c r="F15" s="125">
        <v>0</v>
      </c>
      <c r="G15" s="109">
        <f t="shared" si="0"/>
        <v>0</v>
      </c>
      <c r="I15" s="51"/>
      <c r="J15" s="50"/>
      <c r="K15" s="50"/>
    </row>
    <row r="16" spans="1:11" ht="22.8">
      <c r="A16" s="47" t="s">
        <v>33</v>
      </c>
      <c r="B16" s="45" t="s">
        <v>131</v>
      </c>
      <c r="C16" s="46" t="s">
        <v>130</v>
      </c>
      <c r="D16" s="45" t="s">
        <v>129</v>
      </c>
      <c r="E16" s="44">
        <v>1.5</v>
      </c>
      <c r="F16" s="125">
        <v>0</v>
      </c>
      <c r="G16" s="109">
        <f t="shared" si="0"/>
        <v>0</v>
      </c>
      <c r="I16" s="51"/>
      <c r="J16" s="50"/>
      <c r="K16" s="50"/>
    </row>
    <row r="17" spans="1:9" ht="22.8">
      <c r="A17" s="47" t="s">
        <v>29</v>
      </c>
      <c r="B17" s="45" t="s">
        <v>128</v>
      </c>
      <c r="C17" s="46" t="s">
        <v>127</v>
      </c>
      <c r="D17" s="45" t="s">
        <v>25</v>
      </c>
      <c r="E17" s="44">
        <v>2.62</v>
      </c>
      <c r="F17" s="125">
        <v>0</v>
      </c>
      <c r="G17" s="109">
        <f t="shared" si="0"/>
        <v>0</v>
      </c>
      <c r="I17" s="43"/>
    </row>
    <row r="18" spans="1:9">
      <c r="A18" s="47" t="s">
        <v>28</v>
      </c>
      <c r="B18" s="45" t="s">
        <v>126</v>
      </c>
      <c r="C18" s="46" t="s">
        <v>125</v>
      </c>
      <c r="D18" s="45" t="s">
        <v>122</v>
      </c>
      <c r="E18" s="44">
        <v>16</v>
      </c>
      <c r="F18" s="125">
        <v>0</v>
      </c>
      <c r="G18" s="109">
        <f t="shared" si="0"/>
        <v>0</v>
      </c>
      <c r="I18" s="43"/>
    </row>
    <row r="19" spans="1:9" ht="22.8">
      <c r="A19" s="47" t="s">
        <v>26</v>
      </c>
      <c r="B19" s="45" t="s">
        <v>124</v>
      </c>
      <c r="C19" s="46" t="s">
        <v>123</v>
      </c>
      <c r="D19" s="45" t="s">
        <v>122</v>
      </c>
      <c r="E19" s="44">
        <v>16</v>
      </c>
      <c r="F19" s="125">
        <v>0</v>
      </c>
      <c r="G19" s="109">
        <f t="shared" si="0"/>
        <v>0</v>
      </c>
      <c r="I19" s="43"/>
    </row>
    <row r="20" spans="1:9" ht="22.8">
      <c r="A20" s="47" t="s">
        <v>91</v>
      </c>
      <c r="B20" s="45" t="s">
        <v>121</v>
      </c>
      <c r="C20" s="46" t="s">
        <v>120</v>
      </c>
      <c r="D20" s="45" t="s">
        <v>27</v>
      </c>
      <c r="E20" s="44">
        <v>340</v>
      </c>
      <c r="F20" s="125">
        <v>0</v>
      </c>
      <c r="G20" s="109">
        <f t="shared" si="0"/>
        <v>0</v>
      </c>
      <c r="I20" s="43"/>
    </row>
    <row r="21" spans="1:9" ht="22.8">
      <c r="A21" s="47" t="s">
        <v>88</v>
      </c>
      <c r="B21" s="45" t="s">
        <v>119</v>
      </c>
      <c r="C21" s="46" t="s">
        <v>118</v>
      </c>
      <c r="D21" s="45" t="s">
        <v>40</v>
      </c>
      <c r="E21" s="44">
        <v>1.5</v>
      </c>
      <c r="F21" s="125">
        <v>0</v>
      </c>
      <c r="G21" s="109">
        <f t="shared" si="0"/>
        <v>0</v>
      </c>
      <c r="I21" s="43"/>
    </row>
    <row r="22" spans="1:9" ht="34.200000000000003">
      <c r="A22" s="47" t="s">
        <v>86</v>
      </c>
      <c r="B22" s="45" t="s">
        <v>117</v>
      </c>
      <c r="C22" s="46" t="s">
        <v>116</v>
      </c>
      <c r="D22" s="45" t="s">
        <v>27</v>
      </c>
      <c r="E22" s="44">
        <v>150</v>
      </c>
      <c r="F22" s="125">
        <v>0</v>
      </c>
      <c r="G22" s="109">
        <f t="shared" si="0"/>
        <v>0</v>
      </c>
      <c r="I22" s="43"/>
    </row>
    <row r="23" spans="1:9" ht="22.8">
      <c r="A23" s="47" t="s">
        <v>83</v>
      </c>
      <c r="B23" s="45" t="s">
        <v>115</v>
      </c>
      <c r="C23" s="46" t="s">
        <v>114</v>
      </c>
      <c r="D23" s="45" t="s">
        <v>40</v>
      </c>
      <c r="E23" s="44">
        <v>1.5</v>
      </c>
      <c r="F23" s="125">
        <v>0</v>
      </c>
      <c r="G23" s="109">
        <f t="shared" si="0"/>
        <v>0</v>
      </c>
      <c r="I23" s="43"/>
    </row>
    <row r="24" spans="1:9" ht="34.200000000000003">
      <c r="A24" s="47" t="s">
        <v>80</v>
      </c>
      <c r="B24" s="45" t="s">
        <v>113</v>
      </c>
      <c r="C24" s="46" t="s">
        <v>112</v>
      </c>
      <c r="D24" s="45" t="s">
        <v>40</v>
      </c>
      <c r="E24" s="44">
        <v>3</v>
      </c>
      <c r="F24" s="125">
        <v>0</v>
      </c>
      <c r="G24" s="109">
        <f t="shared" si="0"/>
        <v>0</v>
      </c>
      <c r="I24" s="43"/>
    </row>
    <row r="25" spans="1:9">
      <c r="A25" s="47" t="s">
        <v>77</v>
      </c>
      <c r="B25" s="45" t="s">
        <v>111</v>
      </c>
      <c r="C25" s="46" t="s">
        <v>110</v>
      </c>
      <c r="D25" s="45" t="s">
        <v>107</v>
      </c>
      <c r="E25" s="44">
        <v>15</v>
      </c>
      <c r="F25" s="125">
        <v>0</v>
      </c>
      <c r="G25" s="109">
        <f t="shared" si="0"/>
        <v>0</v>
      </c>
      <c r="I25" s="43"/>
    </row>
    <row r="26" spans="1:9" ht="34.200000000000003">
      <c r="A26" s="47" t="s">
        <v>74</v>
      </c>
      <c r="B26" s="45" t="s">
        <v>109</v>
      </c>
      <c r="C26" s="46" t="s">
        <v>108</v>
      </c>
      <c r="D26" s="45" t="s">
        <v>107</v>
      </c>
      <c r="E26" s="44">
        <v>15</v>
      </c>
      <c r="F26" s="125">
        <v>0</v>
      </c>
      <c r="G26" s="109">
        <f t="shared" si="0"/>
        <v>0</v>
      </c>
      <c r="I26" s="43"/>
    </row>
    <row r="27" spans="1:9">
      <c r="A27" s="41"/>
      <c r="B27" s="41"/>
      <c r="C27" s="162" t="s">
        <v>106</v>
      </c>
      <c r="D27" s="163"/>
      <c r="E27" s="163"/>
      <c r="F27" s="42"/>
      <c r="G27" s="113">
        <f>SUM(G13:G26)</f>
        <v>0</v>
      </c>
    </row>
    <row r="28" spans="1:9">
      <c r="A28" s="49"/>
      <c r="B28" s="49" t="s">
        <v>39</v>
      </c>
      <c r="C28" s="169" t="s">
        <v>105</v>
      </c>
      <c r="D28" s="166"/>
      <c r="E28" s="166"/>
      <c r="F28" s="166"/>
      <c r="G28" s="166"/>
    </row>
    <row r="29" spans="1:9">
      <c r="A29" s="41"/>
      <c r="B29" s="41"/>
      <c r="C29" s="166"/>
      <c r="D29" s="166"/>
      <c r="E29" s="166"/>
      <c r="F29" s="166"/>
      <c r="G29" s="166"/>
    </row>
    <row r="30" spans="1:9" ht="34.200000000000003">
      <c r="A30" s="47" t="s">
        <v>43</v>
      </c>
      <c r="B30" s="45" t="s">
        <v>104</v>
      </c>
      <c r="C30" s="46" t="s">
        <v>103</v>
      </c>
      <c r="D30" s="45" t="s">
        <v>40</v>
      </c>
      <c r="E30" s="44">
        <v>0.20200000000000001</v>
      </c>
      <c r="F30" s="125">
        <v>0</v>
      </c>
      <c r="G30" s="109">
        <f t="shared" ref="G30:G50" si="1">ROUND(F30*E30,2)</f>
        <v>0</v>
      </c>
      <c r="I30" s="43"/>
    </row>
    <row r="31" spans="1:9" ht="34.200000000000003">
      <c r="A31" s="47" t="s">
        <v>39</v>
      </c>
      <c r="B31" s="45" t="s">
        <v>102</v>
      </c>
      <c r="C31" s="46" t="s">
        <v>101</v>
      </c>
      <c r="D31" s="45" t="s">
        <v>40</v>
      </c>
      <c r="E31" s="44">
        <v>0.40400000000000003</v>
      </c>
      <c r="F31" s="125">
        <v>0</v>
      </c>
      <c r="G31" s="109">
        <f t="shared" si="1"/>
        <v>0</v>
      </c>
      <c r="I31" s="43"/>
    </row>
    <row r="32" spans="1:9" ht="34.200000000000003">
      <c r="A32" s="47" t="s">
        <v>36</v>
      </c>
      <c r="B32" s="45" t="s">
        <v>98</v>
      </c>
      <c r="C32" s="46" t="s">
        <v>97</v>
      </c>
      <c r="D32" s="45" t="s">
        <v>40</v>
      </c>
      <c r="E32" s="44">
        <v>1.1704000000000001</v>
      </c>
      <c r="F32" s="125">
        <v>0</v>
      </c>
      <c r="G32" s="109">
        <f t="shared" si="1"/>
        <v>0</v>
      </c>
      <c r="I32" s="43"/>
    </row>
    <row r="33" spans="1:9" ht="22.8">
      <c r="A33" s="47" t="s">
        <v>33</v>
      </c>
      <c r="B33" s="45" t="s">
        <v>95</v>
      </c>
      <c r="C33" s="46" t="s">
        <v>96</v>
      </c>
      <c r="D33" s="45" t="s">
        <v>40</v>
      </c>
      <c r="E33" s="44">
        <v>0.95040000000000002</v>
      </c>
      <c r="F33" s="125">
        <v>0</v>
      </c>
      <c r="G33" s="109">
        <f t="shared" si="1"/>
        <v>0</v>
      </c>
      <c r="I33" s="43"/>
    </row>
    <row r="34" spans="1:9" ht="22.8">
      <c r="A34" s="47" t="s">
        <v>29</v>
      </c>
      <c r="B34" s="45" t="s">
        <v>95</v>
      </c>
      <c r="C34" s="46" t="s">
        <v>94</v>
      </c>
      <c r="D34" s="45" t="s">
        <v>40</v>
      </c>
      <c r="E34" s="44">
        <v>0.95040000000000002</v>
      </c>
      <c r="F34" s="125">
        <v>0</v>
      </c>
      <c r="G34" s="109">
        <f t="shared" si="1"/>
        <v>0</v>
      </c>
      <c r="I34" s="43"/>
    </row>
    <row r="35" spans="1:9" ht="22.8">
      <c r="A35" s="47" t="s">
        <v>28</v>
      </c>
      <c r="B35" s="45" t="s">
        <v>93</v>
      </c>
      <c r="C35" s="46" t="s">
        <v>92</v>
      </c>
      <c r="D35" s="45" t="s">
        <v>40</v>
      </c>
      <c r="E35" s="44">
        <v>0.95040000000000002</v>
      </c>
      <c r="F35" s="125">
        <v>0</v>
      </c>
      <c r="G35" s="109">
        <f t="shared" si="1"/>
        <v>0</v>
      </c>
      <c r="I35" s="43"/>
    </row>
    <row r="36" spans="1:9" ht="34.200000000000003">
      <c r="A36" s="47" t="s">
        <v>26</v>
      </c>
      <c r="B36" s="45" t="s">
        <v>90</v>
      </c>
      <c r="C36" s="46" t="s">
        <v>89</v>
      </c>
      <c r="D36" s="45" t="s">
        <v>40</v>
      </c>
      <c r="E36" s="44">
        <v>0.95040000000000002</v>
      </c>
      <c r="F36" s="125">
        <v>0</v>
      </c>
      <c r="G36" s="109">
        <f t="shared" si="1"/>
        <v>0</v>
      </c>
      <c r="I36" s="43"/>
    </row>
    <row r="37" spans="1:9" ht="34.200000000000003">
      <c r="A37" s="47" t="s">
        <v>91</v>
      </c>
      <c r="B37" s="45" t="s">
        <v>85</v>
      </c>
      <c r="C37" s="46" t="s">
        <v>87</v>
      </c>
      <c r="D37" s="45" t="s">
        <v>40</v>
      </c>
      <c r="E37" s="44">
        <v>0.22</v>
      </c>
      <c r="F37" s="125">
        <v>0</v>
      </c>
      <c r="G37" s="109">
        <f t="shared" si="1"/>
        <v>0</v>
      </c>
      <c r="I37" s="43"/>
    </row>
    <row r="38" spans="1:9" ht="34.200000000000003">
      <c r="A38" s="47" t="s">
        <v>88</v>
      </c>
      <c r="B38" s="45" t="s">
        <v>85</v>
      </c>
      <c r="C38" s="46" t="s">
        <v>84</v>
      </c>
      <c r="D38" s="45" t="s">
        <v>40</v>
      </c>
      <c r="E38" s="44">
        <v>0.22</v>
      </c>
      <c r="F38" s="125">
        <v>0</v>
      </c>
      <c r="G38" s="109">
        <f t="shared" si="1"/>
        <v>0</v>
      </c>
      <c r="I38" s="43"/>
    </row>
    <row r="39" spans="1:9" ht="34.200000000000003">
      <c r="A39" s="47" t="s">
        <v>86</v>
      </c>
      <c r="B39" s="45" t="s">
        <v>82</v>
      </c>
      <c r="C39" s="46" t="s">
        <v>81</v>
      </c>
      <c r="D39" s="45" t="s">
        <v>27</v>
      </c>
      <c r="E39" s="44">
        <v>22</v>
      </c>
      <c r="F39" s="125">
        <v>0</v>
      </c>
      <c r="G39" s="109">
        <f t="shared" si="1"/>
        <v>0</v>
      </c>
      <c r="I39" s="43"/>
    </row>
    <row r="40" spans="1:9">
      <c r="A40" s="47" t="s">
        <v>83</v>
      </c>
      <c r="B40" s="45" t="s">
        <v>79</v>
      </c>
      <c r="C40" s="46" t="s">
        <v>78</v>
      </c>
      <c r="D40" s="45" t="s">
        <v>27</v>
      </c>
      <c r="E40" s="44">
        <v>22</v>
      </c>
      <c r="F40" s="125">
        <v>0</v>
      </c>
      <c r="G40" s="109">
        <f t="shared" si="1"/>
        <v>0</v>
      </c>
      <c r="I40" s="43"/>
    </row>
    <row r="41" spans="1:9" ht="22.8">
      <c r="A41" s="47" t="s">
        <v>80</v>
      </c>
      <c r="B41" s="45" t="s">
        <v>100</v>
      </c>
      <c r="C41" s="46" t="s">
        <v>99</v>
      </c>
      <c r="D41" s="45" t="s">
        <v>40</v>
      </c>
      <c r="E41" s="44">
        <v>3.1</v>
      </c>
      <c r="F41" s="125">
        <v>0</v>
      </c>
      <c r="G41" s="109">
        <f t="shared" si="1"/>
        <v>0</v>
      </c>
      <c r="I41" s="43"/>
    </row>
    <row r="42" spans="1:9" ht="34.200000000000003">
      <c r="A42" s="47" t="s">
        <v>77</v>
      </c>
      <c r="B42" s="45" t="s">
        <v>98</v>
      </c>
      <c r="C42" s="46" t="s">
        <v>172</v>
      </c>
      <c r="D42" s="45" t="s">
        <v>40</v>
      </c>
      <c r="E42" s="44">
        <v>3.1</v>
      </c>
      <c r="F42" s="125">
        <v>0</v>
      </c>
      <c r="G42" s="109">
        <f t="shared" si="1"/>
        <v>0</v>
      </c>
      <c r="I42" s="43"/>
    </row>
    <row r="43" spans="1:9" ht="34.200000000000003">
      <c r="A43" s="47" t="s">
        <v>74</v>
      </c>
      <c r="B43" s="45" t="s">
        <v>85</v>
      </c>
      <c r="C43" s="46" t="s">
        <v>87</v>
      </c>
      <c r="D43" s="45" t="s">
        <v>40</v>
      </c>
      <c r="E43" s="44">
        <v>3.1</v>
      </c>
      <c r="F43" s="125">
        <v>0</v>
      </c>
      <c r="G43" s="109">
        <f t="shared" si="1"/>
        <v>0</v>
      </c>
      <c r="I43" s="43"/>
    </row>
    <row r="44" spans="1:9" ht="34.200000000000003">
      <c r="A44" s="47" t="s">
        <v>71</v>
      </c>
      <c r="B44" s="45" t="s">
        <v>85</v>
      </c>
      <c r="C44" s="46" t="s">
        <v>84</v>
      </c>
      <c r="D44" s="45" t="s">
        <v>40</v>
      </c>
      <c r="E44" s="44">
        <v>3.1</v>
      </c>
      <c r="F44" s="125">
        <v>0</v>
      </c>
      <c r="G44" s="109">
        <f t="shared" si="1"/>
        <v>0</v>
      </c>
      <c r="I44" s="43"/>
    </row>
    <row r="45" spans="1:9" ht="22.8">
      <c r="A45" s="47" t="s">
        <v>68</v>
      </c>
      <c r="B45" s="45" t="s">
        <v>171</v>
      </c>
      <c r="C45" s="46" t="s">
        <v>170</v>
      </c>
      <c r="D45" s="45" t="s">
        <v>40</v>
      </c>
      <c r="E45" s="44">
        <v>3.1</v>
      </c>
      <c r="F45" s="125">
        <v>0</v>
      </c>
      <c r="G45" s="109">
        <f t="shared" si="1"/>
        <v>0</v>
      </c>
      <c r="I45" s="43"/>
    </row>
    <row r="46" spans="1:9" ht="34.200000000000003">
      <c r="A46" s="47" t="s">
        <v>169</v>
      </c>
      <c r="B46" s="45" t="s">
        <v>168</v>
      </c>
      <c r="C46" s="46" t="s">
        <v>167</v>
      </c>
      <c r="D46" s="45" t="s">
        <v>40</v>
      </c>
      <c r="E46" s="44">
        <v>3.1</v>
      </c>
      <c r="F46" s="125">
        <v>0</v>
      </c>
      <c r="G46" s="109">
        <f t="shared" si="1"/>
        <v>0</v>
      </c>
      <c r="I46" s="43"/>
    </row>
    <row r="47" spans="1:9" ht="22.8">
      <c r="A47" s="47" t="s">
        <v>166</v>
      </c>
      <c r="B47" s="45" t="s">
        <v>76</v>
      </c>
      <c r="C47" s="46" t="s">
        <v>75</v>
      </c>
      <c r="D47" s="45" t="s">
        <v>40</v>
      </c>
      <c r="E47" s="44">
        <v>5.6000000000000001E-2</v>
      </c>
      <c r="F47" s="125">
        <v>0</v>
      </c>
      <c r="G47" s="109">
        <f t="shared" si="1"/>
        <v>0</v>
      </c>
      <c r="I47" s="43"/>
    </row>
    <row r="48" spans="1:9">
      <c r="A48" s="47" t="s">
        <v>165</v>
      </c>
      <c r="B48" s="45" t="s">
        <v>73</v>
      </c>
      <c r="C48" s="46" t="s">
        <v>72</v>
      </c>
      <c r="D48" s="45" t="s">
        <v>27</v>
      </c>
      <c r="E48" s="44">
        <v>5.6</v>
      </c>
      <c r="F48" s="125">
        <v>0</v>
      </c>
      <c r="G48" s="109">
        <f t="shared" si="1"/>
        <v>0</v>
      </c>
      <c r="I48" s="43"/>
    </row>
    <row r="49" spans="1:9" ht="34.200000000000003">
      <c r="A49" s="47" t="s">
        <v>164</v>
      </c>
      <c r="B49" s="45" t="s">
        <v>70</v>
      </c>
      <c r="C49" s="46" t="s">
        <v>69</v>
      </c>
      <c r="D49" s="45" t="s">
        <v>27</v>
      </c>
      <c r="E49" s="44">
        <v>200</v>
      </c>
      <c r="F49" s="125">
        <v>0</v>
      </c>
      <c r="G49" s="109">
        <f t="shared" si="1"/>
        <v>0</v>
      </c>
      <c r="I49" s="43"/>
    </row>
    <row r="50" spans="1:9">
      <c r="A50" s="47" t="s">
        <v>163</v>
      </c>
      <c r="B50" s="45" t="s">
        <v>153</v>
      </c>
      <c r="C50" s="46" t="s">
        <v>67</v>
      </c>
      <c r="D50" s="45" t="s">
        <v>27</v>
      </c>
      <c r="E50" s="44">
        <v>200</v>
      </c>
      <c r="F50" s="125">
        <v>0</v>
      </c>
      <c r="G50" s="109">
        <f t="shared" si="1"/>
        <v>0</v>
      </c>
      <c r="I50" s="43"/>
    </row>
    <row r="51" spans="1:9">
      <c r="A51" s="41"/>
      <c r="B51" s="41"/>
      <c r="C51" s="162" t="s">
        <v>66</v>
      </c>
      <c r="D51" s="163"/>
      <c r="E51" s="163"/>
      <c r="F51" s="42"/>
      <c r="G51" s="113"/>
    </row>
    <row r="52" spans="1:9">
      <c r="A52" s="49"/>
      <c r="B52" s="49" t="s">
        <v>36</v>
      </c>
      <c r="C52" s="169" t="s">
        <v>65</v>
      </c>
      <c r="D52" s="166"/>
      <c r="E52" s="166"/>
      <c r="F52" s="166"/>
      <c r="G52" s="166"/>
    </row>
    <row r="53" spans="1:9">
      <c r="A53" s="41"/>
      <c r="B53" s="41"/>
      <c r="C53" s="166"/>
      <c r="D53" s="166"/>
      <c r="E53" s="166"/>
      <c r="F53" s="166"/>
      <c r="G53" s="166"/>
    </row>
    <row r="54" spans="1:9" ht="34.200000000000003">
      <c r="A54" s="47" t="s">
        <v>43</v>
      </c>
      <c r="B54" s="45" t="s">
        <v>64</v>
      </c>
      <c r="C54" s="46" t="s">
        <v>63</v>
      </c>
      <c r="D54" s="45" t="s">
        <v>25</v>
      </c>
      <c r="E54" s="44">
        <v>2.63</v>
      </c>
      <c r="F54" s="125">
        <v>0</v>
      </c>
      <c r="G54" s="109">
        <f t="shared" ref="G54:G55" si="2">ROUND(F54*E54,2)</f>
        <v>0</v>
      </c>
      <c r="I54" s="43"/>
    </row>
    <row r="55" spans="1:9" ht="22.8">
      <c r="A55" s="47" t="s">
        <v>39</v>
      </c>
      <c r="B55" s="45" t="s">
        <v>62</v>
      </c>
      <c r="C55" s="46" t="s">
        <v>61</v>
      </c>
      <c r="D55" s="45" t="s">
        <v>27</v>
      </c>
      <c r="E55" s="44">
        <v>9.24</v>
      </c>
      <c r="F55" s="125">
        <v>0</v>
      </c>
      <c r="G55" s="109">
        <f t="shared" si="2"/>
        <v>0</v>
      </c>
      <c r="I55" s="43"/>
    </row>
    <row r="56" spans="1:9">
      <c r="A56" s="41"/>
      <c r="B56" s="41"/>
      <c r="C56" s="162" t="s">
        <v>60</v>
      </c>
      <c r="D56" s="163"/>
      <c r="E56" s="163"/>
      <c r="F56" s="42"/>
      <c r="G56" s="113">
        <f>SUM(G54:G55)</f>
        <v>0</v>
      </c>
    </row>
    <row r="57" spans="1:9">
      <c r="A57" s="49"/>
      <c r="B57" s="49" t="s">
        <v>33</v>
      </c>
      <c r="C57" s="169" t="s">
        <v>59</v>
      </c>
      <c r="D57" s="166"/>
      <c r="E57" s="166"/>
      <c r="F57" s="166"/>
      <c r="G57" s="166"/>
    </row>
    <row r="58" spans="1:9">
      <c r="A58" s="41"/>
      <c r="B58" s="41"/>
      <c r="C58" s="166"/>
      <c r="D58" s="166"/>
      <c r="E58" s="166"/>
      <c r="F58" s="166"/>
      <c r="G58" s="166"/>
    </row>
    <row r="59" spans="1:9" ht="34.200000000000003">
      <c r="A59" s="47" t="s">
        <v>43</v>
      </c>
      <c r="B59" s="45" t="s">
        <v>58</v>
      </c>
      <c r="C59" s="46" t="s">
        <v>57</v>
      </c>
      <c r="D59" s="45" t="s">
        <v>40</v>
      </c>
      <c r="E59" s="44">
        <v>0.84099999999999997</v>
      </c>
      <c r="F59" s="125">
        <v>0</v>
      </c>
      <c r="G59" s="109">
        <f t="shared" ref="G59:G67" si="3">ROUND(F59*E59,2)</f>
        <v>0</v>
      </c>
      <c r="I59" s="43"/>
    </row>
    <row r="60" spans="1:9" ht="34.200000000000003">
      <c r="A60" s="47" t="s">
        <v>39</v>
      </c>
      <c r="B60" s="45" t="s">
        <v>56</v>
      </c>
      <c r="C60" s="46" t="s">
        <v>55</v>
      </c>
      <c r="D60" s="45" t="s">
        <v>27</v>
      </c>
      <c r="E60" s="44">
        <v>84.1</v>
      </c>
      <c r="F60" s="125">
        <v>0</v>
      </c>
      <c r="G60" s="109">
        <f t="shared" si="3"/>
        <v>0</v>
      </c>
      <c r="I60" s="43"/>
    </row>
    <row r="61" spans="1:9" ht="34.200000000000003">
      <c r="A61" s="47" t="s">
        <v>36</v>
      </c>
      <c r="B61" s="45" t="s">
        <v>54</v>
      </c>
      <c r="C61" s="46" t="s">
        <v>53</v>
      </c>
      <c r="D61" s="45" t="s">
        <v>40</v>
      </c>
      <c r="E61" s="44">
        <v>0.84099999999999997</v>
      </c>
      <c r="F61" s="125">
        <v>0</v>
      </c>
      <c r="G61" s="109">
        <f t="shared" si="3"/>
        <v>0</v>
      </c>
      <c r="I61" s="43"/>
    </row>
    <row r="62" spans="1:9" ht="34.200000000000003">
      <c r="A62" s="47" t="s">
        <v>33</v>
      </c>
      <c r="B62" s="45" t="s">
        <v>51</v>
      </c>
      <c r="C62" s="46" t="s">
        <v>52</v>
      </c>
      <c r="D62" s="45" t="s">
        <v>40</v>
      </c>
      <c r="E62" s="44">
        <v>0.84099999999999997</v>
      </c>
      <c r="F62" s="125">
        <v>0</v>
      </c>
      <c r="G62" s="109">
        <f t="shared" si="3"/>
        <v>0</v>
      </c>
      <c r="I62" s="43"/>
    </row>
    <row r="63" spans="1:9" ht="34.200000000000003">
      <c r="A63" s="47" t="s">
        <v>29</v>
      </c>
      <c r="B63" s="45" t="s">
        <v>51</v>
      </c>
      <c r="C63" s="46" t="s">
        <v>50</v>
      </c>
      <c r="D63" s="45" t="s">
        <v>40</v>
      </c>
      <c r="E63" s="44">
        <v>0.84099999999999997</v>
      </c>
      <c r="F63" s="125">
        <v>0</v>
      </c>
      <c r="G63" s="109">
        <f t="shared" si="3"/>
        <v>0</v>
      </c>
      <c r="I63" s="43"/>
    </row>
    <row r="64" spans="1:9">
      <c r="A64" s="47" t="s">
        <v>28</v>
      </c>
      <c r="B64" s="45" t="s">
        <v>49</v>
      </c>
      <c r="C64" s="46" t="s">
        <v>48</v>
      </c>
      <c r="D64" s="45" t="s">
        <v>40</v>
      </c>
      <c r="E64" s="44">
        <v>0.84099999999999997</v>
      </c>
      <c r="F64" s="125">
        <v>0</v>
      </c>
      <c r="G64" s="109">
        <f t="shared" si="3"/>
        <v>0</v>
      </c>
      <c r="I64" s="43"/>
    </row>
    <row r="65" spans="1:9" ht="22.8">
      <c r="A65" s="47" t="s">
        <v>26</v>
      </c>
      <c r="B65" s="45" t="s">
        <v>47</v>
      </c>
      <c r="C65" s="46" t="s">
        <v>46</v>
      </c>
      <c r="D65" s="45" t="s">
        <v>40</v>
      </c>
      <c r="E65" s="44">
        <v>0.84099999999999997</v>
      </c>
      <c r="F65" s="125">
        <v>0</v>
      </c>
      <c r="G65" s="109">
        <f t="shared" si="3"/>
        <v>0</v>
      </c>
      <c r="I65" s="43"/>
    </row>
    <row r="66" spans="1:9" ht="22.8">
      <c r="A66" s="47" t="s">
        <v>91</v>
      </c>
      <c r="B66" s="45" t="s">
        <v>162</v>
      </c>
      <c r="C66" s="46" t="s">
        <v>161</v>
      </c>
      <c r="D66" s="45" t="s">
        <v>27</v>
      </c>
      <c r="E66" s="44">
        <v>195</v>
      </c>
      <c r="F66" s="125">
        <v>0</v>
      </c>
      <c r="G66" s="109">
        <f t="shared" si="3"/>
        <v>0</v>
      </c>
      <c r="I66" s="43"/>
    </row>
    <row r="67" spans="1:9" ht="22.8">
      <c r="A67" s="47" t="s">
        <v>88</v>
      </c>
      <c r="B67" s="45" t="s">
        <v>160</v>
      </c>
      <c r="C67" s="46" t="s">
        <v>159</v>
      </c>
      <c r="D67" s="45" t="s">
        <v>27</v>
      </c>
      <c r="E67" s="44">
        <v>195</v>
      </c>
      <c r="F67" s="125">
        <v>0</v>
      </c>
      <c r="G67" s="109">
        <f t="shared" si="3"/>
        <v>0</v>
      </c>
      <c r="I67" s="43"/>
    </row>
    <row r="68" spans="1:9">
      <c r="A68" s="41"/>
      <c r="B68" s="41"/>
      <c r="C68" s="162" t="s">
        <v>45</v>
      </c>
      <c r="D68" s="163"/>
      <c r="E68" s="163"/>
      <c r="F68" s="42"/>
      <c r="G68" s="113">
        <f>SUM(G59:G67)</f>
        <v>0</v>
      </c>
    </row>
    <row r="69" spans="1:9">
      <c r="A69" s="49"/>
      <c r="B69" s="49" t="s">
        <v>29</v>
      </c>
      <c r="C69" s="169" t="s">
        <v>44</v>
      </c>
      <c r="D69" s="166"/>
      <c r="E69" s="166"/>
      <c r="F69" s="166"/>
      <c r="G69" s="166"/>
    </row>
    <row r="70" spans="1:9">
      <c r="A70" s="41"/>
      <c r="B70" s="41"/>
      <c r="C70" s="166"/>
      <c r="D70" s="166"/>
      <c r="E70" s="166"/>
      <c r="F70" s="166"/>
      <c r="G70" s="166"/>
    </row>
    <row r="71" spans="1:9" ht="34.200000000000003">
      <c r="A71" s="47" t="s">
        <v>43</v>
      </c>
      <c r="B71" s="45" t="s">
        <v>42</v>
      </c>
      <c r="C71" s="46" t="s">
        <v>41</v>
      </c>
      <c r="D71" s="45" t="s">
        <v>40</v>
      </c>
      <c r="E71" s="44">
        <v>2.7267000000000001</v>
      </c>
      <c r="F71" s="125"/>
      <c r="G71" s="109">
        <f t="shared" ref="G71:G79" si="4">ROUND(F71*E71,2)</f>
        <v>0</v>
      </c>
      <c r="I71" s="43"/>
    </row>
    <row r="72" spans="1:9" ht="22.8">
      <c r="A72" s="47" t="s">
        <v>39</v>
      </c>
      <c r="B72" s="45" t="s">
        <v>38</v>
      </c>
      <c r="C72" s="46" t="s">
        <v>37</v>
      </c>
      <c r="D72" s="45" t="s">
        <v>27</v>
      </c>
      <c r="E72" s="44">
        <v>84.1</v>
      </c>
      <c r="F72" s="125"/>
      <c r="G72" s="109">
        <f t="shared" si="4"/>
        <v>0</v>
      </c>
      <c r="I72" s="43"/>
    </row>
    <row r="73" spans="1:9">
      <c r="A73" s="47" t="s">
        <v>36</v>
      </c>
      <c r="B73" s="45" t="s">
        <v>35</v>
      </c>
      <c r="C73" s="46" t="s">
        <v>34</v>
      </c>
      <c r="D73" s="45" t="s">
        <v>27</v>
      </c>
      <c r="E73" s="44">
        <v>84.1</v>
      </c>
      <c r="F73" s="125"/>
      <c r="G73" s="109">
        <f t="shared" si="4"/>
        <v>0</v>
      </c>
      <c r="I73" s="43"/>
    </row>
    <row r="74" spans="1:9">
      <c r="A74" s="47" t="s">
        <v>33</v>
      </c>
      <c r="B74" s="45" t="s">
        <v>32</v>
      </c>
      <c r="C74" s="46" t="s">
        <v>31</v>
      </c>
      <c r="D74" s="45" t="s">
        <v>30</v>
      </c>
      <c r="E74" s="44">
        <v>16</v>
      </c>
      <c r="F74" s="125"/>
      <c r="G74" s="109">
        <f t="shared" si="4"/>
        <v>0</v>
      </c>
      <c r="I74" s="43"/>
    </row>
    <row r="75" spans="1:9" ht="45.6">
      <c r="A75" s="47" t="s">
        <v>29</v>
      </c>
      <c r="B75" s="45" t="s">
        <v>158</v>
      </c>
      <c r="C75" s="46" t="s">
        <v>157</v>
      </c>
      <c r="D75" s="45" t="s">
        <v>27</v>
      </c>
      <c r="E75" s="44">
        <v>188.57</v>
      </c>
      <c r="F75" s="125"/>
      <c r="G75" s="109">
        <f t="shared" si="4"/>
        <v>0</v>
      </c>
      <c r="I75" s="43"/>
    </row>
    <row r="76" spans="1:9">
      <c r="A76" s="47" t="s">
        <v>28</v>
      </c>
      <c r="B76" s="45" t="s">
        <v>153</v>
      </c>
      <c r="C76" s="46" t="s">
        <v>67</v>
      </c>
      <c r="D76" s="45" t="s">
        <v>27</v>
      </c>
      <c r="E76" s="44">
        <v>188.57</v>
      </c>
      <c r="F76" s="125"/>
      <c r="G76" s="109">
        <f t="shared" si="4"/>
        <v>0</v>
      </c>
      <c r="I76" s="43"/>
    </row>
    <row r="77" spans="1:9" ht="34.200000000000003">
      <c r="A77" s="47" t="s">
        <v>26</v>
      </c>
      <c r="B77" s="45" t="s">
        <v>155</v>
      </c>
      <c r="C77" s="46" t="s">
        <v>156</v>
      </c>
      <c r="D77" s="45" t="s">
        <v>30</v>
      </c>
      <c r="E77" s="44">
        <v>75</v>
      </c>
      <c r="F77" s="125"/>
      <c r="G77" s="109">
        <f t="shared" si="4"/>
        <v>0</v>
      </c>
      <c r="I77" s="43"/>
    </row>
    <row r="78" spans="1:9" ht="34.200000000000003">
      <c r="A78" s="47" t="s">
        <v>91</v>
      </c>
      <c r="B78" s="45" t="s">
        <v>155</v>
      </c>
      <c r="C78" s="46" t="s">
        <v>154</v>
      </c>
      <c r="D78" s="45" t="s">
        <v>30</v>
      </c>
      <c r="E78" s="44">
        <v>75</v>
      </c>
      <c r="F78" s="125"/>
      <c r="G78" s="109">
        <f t="shared" si="4"/>
        <v>0</v>
      </c>
      <c r="I78" s="43"/>
    </row>
    <row r="79" spans="1:9">
      <c r="A79" s="47" t="s">
        <v>88</v>
      </c>
      <c r="B79" s="45" t="s">
        <v>153</v>
      </c>
      <c r="C79" s="46" t="s">
        <v>67</v>
      </c>
      <c r="D79" s="45" t="s">
        <v>27</v>
      </c>
      <c r="E79" s="44">
        <v>7.5</v>
      </c>
      <c r="F79" s="125"/>
      <c r="G79" s="109">
        <f t="shared" si="4"/>
        <v>0</v>
      </c>
      <c r="I79" s="43"/>
    </row>
    <row r="80" spans="1:9">
      <c r="A80" s="41"/>
      <c r="B80" s="41"/>
      <c r="C80" s="162" t="s">
        <v>24</v>
      </c>
      <c r="D80" s="163"/>
      <c r="E80" s="163"/>
      <c r="F80" s="42"/>
      <c r="G80" s="113">
        <f>SUM(G71:G79)</f>
        <v>0</v>
      </c>
    </row>
    <row r="81" spans="1:7">
      <c r="A81" s="41"/>
      <c r="B81" s="41"/>
      <c r="C81" s="162" t="s">
        <v>152</v>
      </c>
      <c r="D81" s="163"/>
      <c r="E81" s="163"/>
      <c r="F81" s="114" t="s">
        <v>904</v>
      </c>
      <c r="G81" s="113">
        <f>G80+G68+G56+G51+G27</f>
        <v>0</v>
      </c>
    </row>
  </sheetData>
  <mergeCells count="16">
    <mergeCell ref="A2:G3"/>
    <mergeCell ref="A4:G5"/>
    <mergeCell ref="A6:G7"/>
    <mergeCell ref="C69:G70"/>
    <mergeCell ref="C80:E80"/>
    <mergeCell ref="C81:E81"/>
    <mergeCell ref="C11:G12"/>
    <mergeCell ref="E9:E10"/>
    <mergeCell ref="F9:G9"/>
    <mergeCell ref="C27:E27"/>
    <mergeCell ref="C28:G29"/>
    <mergeCell ref="C51:E51"/>
    <mergeCell ref="C52:G53"/>
    <mergeCell ref="C56:E56"/>
    <mergeCell ref="C57:G58"/>
    <mergeCell ref="C68:E6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1E74-1850-46C1-97FF-D26042D3334A}">
  <sheetPr>
    <tabColor rgb="FF92D050"/>
  </sheetPr>
  <dimension ref="A1:K25"/>
  <sheetViews>
    <sheetView zoomScale="145" zoomScaleNormal="145" workbookViewId="0">
      <selection activeCell="H16" sqref="H16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665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941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148</v>
      </c>
      <c r="B9" s="29" t="s">
        <v>147</v>
      </c>
      <c r="C9" s="29" t="s">
        <v>146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141</v>
      </c>
      <c r="D10" s="27" t="s">
        <v>122</v>
      </c>
      <c r="E10" s="155"/>
      <c r="F10" s="26" t="s">
        <v>140</v>
      </c>
      <c r="G10" s="25" t="s">
        <v>139</v>
      </c>
    </row>
    <row r="11" spans="1:11">
      <c r="A11" s="22"/>
      <c r="B11" s="22" t="s">
        <v>43</v>
      </c>
      <c r="C11" s="151" t="s">
        <v>10</v>
      </c>
      <c r="D11" s="171"/>
      <c r="E11" s="171"/>
      <c r="F11" s="171"/>
      <c r="G11" s="171"/>
      <c r="I11" s="23"/>
      <c r="J11" s="23"/>
      <c r="K11" s="23"/>
    </row>
    <row r="12" spans="1:11">
      <c r="A12" s="128"/>
      <c r="B12" s="128"/>
      <c r="C12" s="172"/>
      <c r="D12" s="172"/>
      <c r="E12" s="172"/>
      <c r="F12" s="172"/>
      <c r="G12" s="172"/>
      <c r="I12" s="23"/>
      <c r="J12" s="23"/>
      <c r="K12" s="23"/>
    </row>
    <row r="13" spans="1:11" s="65" customFormat="1">
      <c r="A13" s="20" t="s">
        <v>36</v>
      </c>
      <c r="B13" s="18" t="s">
        <v>249</v>
      </c>
      <c r="C13" s="19" t="s">
        <v>248</v>
      </c>
      <c r="D13" s="18" t="s">
        <v>176</v>
      </c>
      <c r="E13" s="129">
        <v>1</v>
      </c>
      <c r="F13" s="130">
        <v>0</v>
      </c>
      <c r="G13" s="131">
        <f t="shared" ref="G13:G22" si="0">ROUND(F13*E13,2)</f>
        <v>0</v>
      </c>
      <c r="H13" s="67"/>
      <c r="I13" s="69"/>
      <c r="J13" s="68"/>
      <c r="K13" s="68"/>
    </row>
    <row r="14" spans="1:11" s="65" customFormat="1">
      <c r="A14" s="20" t="s">
        <v>80</v>
      </c>
      <c r="B14" s="18" t="s">
        <v>247</v>
      </c>
      <c r="C14" s="19" t="s">
        <v>211</v>
      </c>
      <c r="D14" s="18" t="s">
        <v>176</v>
      </c>
      <c r="E14" s="129">
        <v>1</v>
      </c>
      <c r="F14" s="130">
        <v>0</v>
      </c>
      <c r="G14" s="131">
        <f t="shared" si="0"/>
        <v>0</v>
      </c>
      <c r="H14" s="67"/>
      <c r="I14" s="66"/>
    </row>
    <row r="15" spans="1:11" s="65" customFormat="1">
      <c r="A15" s="20" t="s">
        <v>166</v>
      </c>
      <c r="B15" s="18" t="s">
        <v>246</v>
      </c>
      <c r="C15" s="19" t="s">
        <v>211</v>
      </c>
      <c r="D15" s="18" t="s">
        <v>176</v>
      </c>
      <c r="E15" s="129">
        <v>1</v>
      </c>
      <c r="F15" s="130">
        <v>0</v>
      </c>
      <c r="G15" s="131">
        <f t="shared" si="0"/>
        <v>0</v>
      </c>
      <c r="H15" s="67"/>
      <c r="I15" s="66"/>
    </row>
    <row r="16" spans="1:11" s="65" customFormat="1">
      <c r="A16" s="20" t="s">
        <v>243</v>
      </c>
      <c r="B16" s="18" t="s">
        <v>242</v>
      </c>
      <c r="C16" s="19" t="s">
        <v>211</v>
      </c>
      <c r="D16" s="18" t="s">
        <v>176</v>
      </c>
      <c r="E16" s="129">
        <v>1</v>
      </c>
      <c r="F16" s="130">
        <v>0</v>
      </c>
      <c r="G16" s="131">
        <f t="shared" si="0"/>
        <v>0</v>
      </c>
      <c r="H16" s="67"/>
      <c r="I16" s="66"/>
    </row>
    <row r="17" spans="1:9" s="65" customFormat="1">
      <c r="A17" s="20" t="s">
        <v>238</v>
      </c>
      <c r="B17" s="18" t="s">
        <v>237</v>
      </c>
      <c r="C17" s="19" t="s">
        <v>211</v>
      </c>
      <c r="D17" s="18" t="s">
        <v>176</v>
      </c>
      <c r="E17" s="129">
        <v>1</v>
      </c>
      <c r="F17" s="130">
        <v>0</v>
      </c>
      <c r="G17" s="131">
        <f t="shared" si="0"/>
        <v>0</v>
      </c>
      <c r="H17" s="67"/>
      <c r="I17" s="66"/>
    </row>
    <row r="18" spans="1:9" s="65" customFormat="1" ht="22.8">
      <c r="A18" s="20" t="s">
        <v>222</v>
      </c>
      <c r="B18" s="18" t="s">
        <v>221</v>
      </c>
      <c r="C18" s="19" t="s">
        <v>220</v>
      </c>
      <c r="D18" s="18" t="s">
        <v>176</v>
      </c>
      <c r="E18" s="129">
        <v>1</v>
      </c>
      <c r="F18" s="130">
        <v>0</v>
      </c>
      <c r="G18" s="131">
        <f t="shared" si="0"/>
        <v>0</v>
      </c>
      <c r="H18" s="67"/>
      <c r="I18" s="66"/>
    </row>
    <row r="19" spans="1:9" s="65" customFormat="1">
      <c r="A19" s="20" t="s">
        <v>219</v>
      </c>
      <c r="B19" s="18" t="s">
        <v>218</v>
      </c>
      <c r="C19" s="19" t="s">
        <v>178</v>
      </c>
      <c r="D19" s="18" t="s">
        <v>176</v>
      </c>
      <c r="E19" s="129">
        <v>1</v>
      </c>
      <c r="F19" s="130">
        <v>0</v>
      </c>
      <c r="G19" s="131">
        <f t="shared" si="0"/>
        <v>0</v>
      </c>
      <c r="H19" s="67"/>
      <c r="I19" s="66"/>
    </row>
    <row r="20" spans="1:9" s="65" customFormat="1" ht="34.200000000000003">
      <c r="A20" s="20" t="s">
        <v>200</v>
      </c>
      <c r="B20" s="18" t="s">
        <v>199</v>
      </c>
      <c r="C20" s="19" t="s">
        <v>198</v>
      </c>
      <c r="D20" s="18" t="s">
        <v>176</v>
      </c>
      <c r="E20" s="129">
        <v>1</v>
      </c>
      <c r="F20" s="130">
        <v>0</v>
      </c>
      <c r="G20" s="131">
        <f t="shared" si="0"/>
        <v>0</v>
      </c>
      <c r="H20" s="67"/>
      <c r="I20" s="66"/>
    </row>
    <row r="21" spans="1:9" s="65" customFormat="1">
      <c r="A21" s="20" t="s">
        <v>197</v>
      </c>
      <c r="B21" s="18" t="s">
        <v>196</v>
      </c>
      <c r="C21" s="19" t="s">
        <v>178</v>
      </c>
      <c r="D21" s="18" t="s">
        <v>176</v>
      </c>
      <c r="E21" s="129">
        <v>1</v>
      </c>
      <c r="F21" s="130">
        <v>0</v>
      </c>
      <c r="G21" s="131">
        <f t="shared" si="0"/>
        <v>0</v>
      </c>
      <c r="H21" s="67"/>
      <c r="I21" s="66"/>
    </row>
    <row r="22" spans="1:9" s="65" customFormat="1" ht="22.8">
      <c r="A22" s="20" t="s">
        <v>194</v>
      </c>
      <c r="B22" s="18" t="s">
        <v>193</v>
      </c>
      <c r="C22" s="19" t="s">
        <v>192</v>
      </c>
      <c r="D22" s="18" t="s">
        <v>176</v>
      </c>
      <c r="E22" s="129">
        <v>1</v>
      </c>
      <c r="F22" s="130">
        <v>0</v>
      </c>
      <c r="G22" s="131">
        <f t="shared" si="0"/>
        <v>0</v>
      </c>
      <c r="H22" s="67"/>
      <c r="I22" s="66"/>
    </row>
    <row r="23" spans="1:9" s="65" customFormat="1" ht="22.8">
      <c r="A23" s="20" t="s">
        <v>183</v>
      </c>
      <c r="B23" s="18" t="s">
        <v>182</v>
      </c>
      <c r="C23" s="19" t="s">
        <v>181</v>
      </c>
      <c r="D23" s="18" t="s">
        <v>176</v>
      </c>
      <c r="E23" s="129">
        <v>1</v>
      </c>
      <c r="F23" s="130">
        <v>0</v>
      </c>
      <c r="G23" s="131">
        <f t="shared" ref="G23:G24" si="1">ROUND(F23*E23,2)</f>
        <v>0</v>
      </c>
      <c r="H23" s="67"/>
      <c r="I23" s="66"/>
    </row>
    <row r="24" spans="1:9" s="65" customFormat="1">
      <c r="A24" s="20" t="s">
        <v>180</v>
      </c>
      <c r="B24" s="18" t="s">
        <v>179</v>
      </c>
      <c r="C24" s="19" t="s">
        <v>178</v>
      </c>
      <c r="D24" s="18" t="s">
        <v>176</v>
      </c>
      <c r="E24" s="129">
        <v>1</v>
      </c>
      <c r="F24" s="130">
        <v>0</v>
      </c>
      <c r="G24" s="131">
        <f t="shared" si="1"/>
        <v>0</v>
      </c>
      <c r="H24" s="67"/>
      <c r="I24" s="66"/>
    </row>
    <row r="25" spans="1:9">
      <c r="A25" s="128"/>
      <c r="B25" s="128"/>
      <c r="C25" s="159" t="s">
        <v>909</v>
      </c>
      <c r="D25" s="160"/>
      <c r="E25" s="160"/>
      <c r="F25" s="112" t="s">
        <v>904</v>
      </c>
      <c r="G25" s="110">
        <f>SUM(G13:G24)</f>
        <v>0</v>
      </c>
    </row>
  </sheetData>
  <mergeCells count="7">
    <mergeCell ref="C25:E25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0A3D-13A8-423B-B776-13082C77320C}">
  <sheetPr>
    <tabColor rgb="FF92D050"/>
  </sheetPr>
  <dimension ref="A1:K159"/>
  <sheetViews>
    <sheetView tabSelected="1" topLeftCell="A128" workbookViewId="0">
      <selection activeCell="L138" sqref="L138"/>
    </sheetView>
  </sheetViews>
  <sheetFormatPr defaultColWidth="8.77734375" defaultRowHeight="13.2"/>
  <cols>
    <col min="1" max="1" width="4" style="13" customWidth="1"/>
    <col min="2" max="2" width="9.44140625" style="13" customWidth="1"/>
    <col min="3" max="3" width="36.6640625" style="12" customWidth="1"/>
    <col min="4" max="4" width="5.88671875" style="12" customWidth="1"/>
    <col min="5" max="5" width="14.886718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250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926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75"/>
      <c r="C8" s="21"/>
      <c r="D8" s="173"/>
      <c r="E8" s="174"/>
      <c r="F8" s="174"/>
      <c r="G8" s="174"/>
      <c r="H8" s="21"/>
    </row>
    <row r="9" spans="1:11" ht="12.75" customHeight="1">
      <c r="A9" s="29" t="s">
        <v>148</v>
      </c>
      <c r="B9" s="29" t="s">
        <v>147</v>
      </c>
      <c r="C9" s="29" t="s">
        <v>146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141</v>
      </c>
      <c r="D10" s="27" t="s">
        <v>122</v>
      </c>
      <c r="E10" s="155"/>
      <c r="F10" s="74" t="s">
        <v>363</v>
      </c>
      <c r="G10" s="25" t="s">
        <v>139</v>
      </c>
    </row>
    <row r="11" spans="1:11">
      <c r="A11" s="22"/>
      <c r="B11" s="22"/>
      <c r="C11" s="151" t="s">
        <v>362</v>
      </c>
      <c r="D11" s="152"/>
      <c r="E11" s="152"/>
      <c r="F11" s="152"/>
      <c r="G11" s="152"/>
      <c r="I11" s="23"/>
      <c r="J11" s="23"/>
      <c r="K11" s="23"/>
    </row>
    <row r="12" spans="1:11" ht="22.8">
      <c r="A12" s="20" t="s">
        <v>43</v>
      </c>
      <c r="B12" s="18"/>
      <c r="C12" s="19" t="s">
        <v>361</v>
      </c>
      <c r="D12" s="18" t="s">
        <v>253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22.8">
      <c r="A13" s="20" t="s">
        <v>39</v>
      </c>
      <c r="B13" s="18"/>
      <c r="C13" s="19" t="s">
        <v>360</v>
      </c>
      <c r="D13" s="18" t="s">
        <v>122</v>
      </c>
      <c r="E13" s="73">
        <v>1</v>
      </c>
      <c r="F13" s="123">
        <v>0</v>
      </c>
      <c r="G13" s="109">
        <f t="shared" ref="G13:G22" si="0">ROUND(F13*E13,2)</f>
        <v>0</v>
      </c>
      <c r="I13" s="24"/>
      <c r="J13" s="23"/>
      <c r="K13" s="23"/>
    </row>
    <row r="14" spans="1:11" ht="22.8">
      <c r="A14" s="20" t="s">
        <v>36</v>
      </c>
      <c r="B14" s="18"/>
      <c r="C14" s="19" t="s">
        <v>359</v>
      </c>
      <c r="D14" s="18" t="s">
        <v>122</v>
      </c>
      <c r="E14" s="73">
        <v>1</v>
      </c>
      <c r="F14" s="123">
        <v>0</v>
      </c>
      <c r="G14" s="109">
        <f t="shared" si="0"/>
        <v>0</v>
      </c>
      <c r="I14" s="24"/>
      <c r="J14" s="23"/>
      <c r="K14" s="23"/>
    </row>
    <row r="15" spans="1:11" ht="22.8">
      <c r="A15" s="20" t="s">
        <v>33</v>
      </c>
      <c r="B15" s="18"/>
      <c r="C15" s="19" t="s">
        <v>339</v>
      </c>
      <c r="D15" s="18" t="s">
        <v>122</v>
      </c>
      <c r="E15" s="73">
        <v>5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29</v>
      </c>
      <c r="B16" s="18"/>
      <c r="C16" s="19" t="s">
        <v>350</v>
      </c>
      <c r="D16" s="18" t="s">
        <v>122</v>
      </c>
      <c r="E16" s="73">
        <v>1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28</v>
      </c>
      <c r="B17" s="18"/>
      <c r="C17" s="19" t="s">
        <v>338</v>
      </c>
      <c r="D17" s="18" t="s">
        <v>122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20" t="s">
        <v>26</v>
      </c>
      <c r="B18" s="18"/>
      <c r="C18" s="19" t="s">
        <v>336</v>
      </c>
      <c r="D18" s="18" t="s">
        <v>122</v>
      </c>
      <c r="E18" s="73">
        <v>2</v>
      </c>
      <c r="F18" s="123">
        <v>0</v>
      </c>
      <c r="G18" s="109">
        <f t="shared" si="0"/>
        <v>0</v>
      </c>
      <c r="I18" s="16"/>
    </row>
    <row r="19" spans="1:9" ht="22.8">
      <c r="A19" s="20" t="s">
        <v>91</v>
      </c>
      <c r="B19" s="18"/>
      <c r="C19" s="19" t="s">
        <v>358</v>
      </c>
      <c r="D19" s="18" t="s">
        <v>253</v>
      </c>
      <c r="E19" s="73">
        <v>2</v>
      </c>
      <c r="F19" s="123">
        <v>0</v>
      </c>
      <c r="G19" s="109">
        <f t="shared" si="0"/>
        <v>0</v>
      </c>
      <c r="I19" s="16"/>
    </row>
    <row r="20" spans="1:9" ht="22.8">
      <c r="A20" s="20" t="s">
        <v>88</v>
      </c>
      <c r="B20" s="18"/>
      <c r="C20" s="19" t="s">
        <v>294</v>
      </c>
      <c r="D20" s="18" t="s">
        <v>122</v>
      </c>
      <c r="E20" s="73">
        <v>2</v>
      </c>
      <c r="F20" s="123">
        <v>0</v>
      </c>
      <c r="G20" s="109">
        <f t="shared" si="0"/>
        <v>0</v>
      </c>
      <c r="I20" s="16"/>
    </row>
    <row r="21" spans="1:9" ht="22.8">
      <c r="A21" s="20" t="s">
        <v>86</v>
      </c>
      <c r="B21" s="18"/>
      <c r="C21" s="19" t="s">
        <v>293</v>
      </c>
      <c r="D21" s="18" t="s">
        <v>122</v>
      </c>
      <c r="E21" s="73">
        <v>2</v>
      </c>
      <c r="F21" s="123">
        <v>0</v>
      </c>
      <c r="G21" s="109">
        <f t="shared" si="0"/>
        <v>0</v>
      </c>
      <c r="I21" s="16"/>
    </row>
    <row r="22" spans="1:9" ht="34.200000000000003">
      <c r="A22" s="20" t="s">
        <v>83</v>
      </c>
      <c r="B22" s="18"/>
      <c r="C22" s="19" t="s">
        <v>108</v>
      </c>
      <c r="D22" s="18" t="s">
        <v>107</v>
      </c>
      <c r="E22" s="17">
        <v>0.1</v>
      </c>
      <c r="F22" s="123">
        <v>0</v>
      </c>
      <c r="G22" s="109">
        <f t="shared" si="0"/>
        <v>0</v>
      </c>
      <c r="I22" s="16"/>
    </row>
    <row r="23" spans="1:9">
      <c r="A23" s="14"/>
      <c r="B23" s="14"/>
      <c r="C23" s="159" t="s">
        <v>106</v>
      </c>
      <c r="D23" s="160"/>
      <c r="E23" s="160"/>
      <c r="F23" s="15"/>
      <c r="G23" s="110">
        <f>SUM(G12:G22)</f>
        <v>0</v>
      </c>
    </row>
    <row r="24" spans="1:9">
      <c r="A24" s="22"/>
      <c r="B24" s="22"/>
      <c r="C24" s="161" t="s">
        <v>357</v>
      </c>
      <c r="D24" s="153"/>
      <c r="E24" s="153"/>
      <c r="F24" s="153"/>
      <c r="G24" s="153"/>
    </row>
    <row r="25" spans="1:9" ht="45.6">
      <c r="A25" s="20" t="s">
        <v>43</v>
      </c>
      <c r="B25" s="18"/>
      <c r="C25" s="19" t="s">
        <v>347</v>
      </c>
      <c r="D25" s="18" t="s">
        <v>30</v>
      </c>
      <c r="E25" s="73">
        <v>256</v>
      </c>
      <c r="F25" s="123">
        <v>0</v>
      </c>
      <c r="G25" s="109">
        <f t="shared" ref="G25:G46" si="1">ROUND(F25*E25,2)</f>
        <v>0</v>
      </c>
      <c r="I25" s="16"/>
    </row>
    <row r="26" spans="1:9" ht="22.8">
      <c r="A26" s="20" t="s">
        <v>39</v>
      </c>
      <c r="B26" s="18"/>
      <c r="C26" s="19" t="s">
        <v>356</v>
      </c>
      <c r="D26" s="18" t="s">
        <v>30</v>
      </c>
      <c r="E26" s="73">
        <v>41</v>
      </c>
      <c r="F26" s="123">
        <v>0</v>
      </c>
      <c r="G26" s="109">
        <f t="shared" si="1"/>
        <v>0</v>
      </c>
      <c r="I26" s="16"/>
    </row>
    <row r="27" spans="1:9" ht="22.8">
      <c r="A27" s="20" t="s">
        <v>36</v>
      </c>
      <c r="B27" s="18"/>
      <c r="C27" s="19" t="s">
        <v>346</v>
      </c>
      <c r="D27" s="18" t="s">
        <v>30</v>
      </c>
      <c r="E27" s="73">
        <v>19</v>
      </c>
      <c r="F27" s="123">
        <v>0</v>
      </c>
      <c r="G27" s="109">
        <f t="shared" si="1"/>
        <v>0</v>
      </c>
      <c r="I27" s="16"/>
    </row>
    <row r="28" spans="1:9" ht="22.8">
      <c r="A28" s="20" t="s">
        <v>33</v>
      </c>
      <c r="B28" s="18"/>
      <c r="C28" s="19" t="s">
        <v>345</v>
      </c>
      <c r="D28" s="18" t="s">
        <v>30</v>
      </c>
      <c r="E28" s="73">
        <v>73</v>
      </c>
      <c r="F28" s="123">
        <v>0</v>
      </c>
      <c r="G28" s="109">
        <f t="shared" si="1"/>
        <v>0</v>
      </c>
      <c r="I28" s="16"/>
    </row>
    <row r="29" spans="1:9" ht="22.8">
      <c r="A29" s="20" t="s">
        <v>29</v>
      </c>
      <c r="B29" s="18"/>
      <c r="C29" s="19" t="s">
        <v>344</v>
      </c>
      <c r="D29" s="18" t="s">
        <v>30</v>
      </c>
      <c r="E29" s="73">
        <v>123</v>
      </c>
      <c r="F29" s="123">
        <v>0</v>
      </c>
      <c r="G29" s="109">
        <f t="shared" si="1"/>
        <v>0</v>
      </c>
      <c r="I29" s="16"/>
    </row>
    <row r="30" spans="1:9" ht="34.200000000000003">
      <c r="A30" s="20" t="s">
        <v>28</v>
      </c>
      <c r="B30" s="18"/>
      <c r="C30" s="19" t="s">
        <v>355</v>
      </c>
      <c r="D30" s="18" t="s">
        <v>266</v>
      </c>
      <c r="E30" s="73">
        <v>2.56</v>
      </c>
      <c r="F30" s="123">
        <v>0</v>
      </c>
      <c r="G30" s="109">
        <f t="shared" si="1"/>
        <v>0</v>
      </c>
      <c r="I30" s="16"/>
    </row>
    <row r="31" spans="1:9">
      <c r="A31" s="20" t="s">
        <v>26</v>
      </c>
      <c r="B31" s="18"/>
      <c r="C31" s="19" t="s">
        <v>354</v>
      </c>
      <c r="D31" s="18" t="s">
        <v>30</v>
      </c>
      <c r="E31" s="73">
        <v>41</v>
      </c>
      <c r="F31" s="123">
        <v>0</v>
      </c>
      <c r="G31" s="109">
        <f t="shared" si="1"/>
        <v>0</v>
      </c>
      <c r="I31" s="16"/>
    </row>
    <row r="32" spans="1:9">
      <c r="A32" s="20" t="s">
        <v>91</v>
      </c>
      <c r="B32" s="18"/>
      <c r="C32" s="19" t="s">
        <v>353</v>
      </c>
      <c r="D32" s="18" t="s">
        <v>30</v>
      </c>
      <c r="E32" s="73">
        <v>19</v>
      </c>
      <c r="F32" s="123">
        <v>0</v>
      </c>
      <c r="G32" s="109">
        <f t="shared" si="1"/>
        <v>0</v>
      </c>
      <c r="I32" s="16"/>
    </row>
    <row r="33" spans="1:9">
      <c r="A33" s="20" t="s">
        <v>88</v>
      </c>
      <c r="B33" s="18"/>
      <c r="C33" s="19" t="s">
        <v>352</v>
      </c>
      <c r="D33" s="18" t="s">
        <v>30</v>
      </c>
      <c r="E33" s="73">
        <v>73</v>
      </c>
      <c r="F33" s="123">
        <v>0</v>
      </c>
      <c r="G33" s="109">
        <f t="shared" si="1"/>
        <v>0</v>
      </c>
      <c r="I33" s="16"/>
    </row>
    <row r="34" spans="1:9">
      <c r="A34" s="20" t="s">
        <v>86</v>
      </c>
      <c r="B34" s="18"/>
      <c r="C34" s="19" t="s">
        <v>351</v>
      </c>
      <c r="D34" s="18" t="s">
        <v>30</v>
      </c>
      <c r="E34" s="73">
        <v>123</v>
      </c>
      <c r="F34" s="123">
        <v>0</v>
      </c>
      <c r="G34" s="109">
        <f t="shared" si="1"/>
        <v>0</v>
      </c>
      <c r="I34" s="16"/>
    </row>
    <row r="35" spans="1:9" ht="22.8">
      <c r="A35" s="20" t="s">
        <v>83</v>
      </c>
      <c r="B35" s="18"/>
      <c r="C35" s="19" t="s">
        <v>339</v>
      </c>
      <c r="D35" s="18" t="s">
        <v>122</v>
      </c>
      <c r="E35" s="73">
        <v>2</v>
      </c>
      <c r="F35" s="123">
        <v>0</v>
      </c>
      <c r="G35" s="109">
        <f t="shared" si="1"/>
        <v>0</v>
      </c>
      <c r="I35" s="16"/>
    </row>
    <row r="36" spans="1:9">
      <c r="A36" s="20" t="s">
        <v>80</v>
      </c>
      <c r="B36" s="18"/>
      <c r="C36" s="19" t="s">
        <v>350</v>
      </c>
      <c r="D36" s="18" t="s">
        <v>122</v>
      </c>
      <c r="E36" s="73">
        <v>1</v>
      </c>
      <c r="F36" s="123">
        <v>0</v>
      </c>
      <c r="G36" s="109">
        <f t="shared" si="1"/>
        <v>0</v>
      </c>
      <c r="I36" s="16"/>
    </row>
    <row r="37" spans="1:9">
      <c r="A37" s="20" t="s">
        <v>77</v>
      </c>
      <c r="B37" s="18"/>
      <c r="C37" s="19" t="s">
        <v>336</v>
      </c>
      <c r="D37" s="18" t="s">
        <v>122</v>
      </c>
      <c r="E37" s="73">
        <v>1</v>
      </c>
      <c r="F37" s="123">
        <v>0</v>
      </c>
      <c r="G37" s="109">
        <f t="shared" si="1"/>
        <v>0</v>
      </c>
      <c r="I37" s="16"/>
    </row>
    <row r="38" spans="1:9" ht="34.200000000000003">
      <c r="A38" s="20" t="s">
        <v>74</v>
      </c>
      <c r="B38" s="18"/>
      <c r="C38" s="19" t="s">
        <v>331</v>
      </c>
      <c r="D38" s="18" t="s">
        <v>266</v>
      </c>
      <c r="E38" s="73">
        <v>2.56</v>
      </c>
      <c r="F38" s="123">
        <v>0</v>
      </c>
      <c r="G38" s="109">
        <f t="shared" si="1"/>
        <v>0</v>
      </c>
      <c r="I38" s="16"/>
    </row>
    <row r="39" spans="1:9" ht="22.8">
      <c r="A39" s="20" t="s">
        <v>71</v>
      </c>
      <c r="B39" s="18"/>
      <c r="C39" s="19" t="s">
        <v>330</v>
      </c>
      <c r="D39" s="18" t="s">
        <v>266</v>
      </c>
      <c r="E39" s="73">
        <v>2.56</v>
      </c>
      <c r="F39" s="123">
        <v>0</v>
      </c>
      <c r="G39" s="109">
        <f t="shared" si="1"/>
        <v>0</v>
      </c>
      <c r="I39" s="16"/>
    </row>
    <row r="40" spans="1:9" ht="22.8">
      <c r="A40" s="20" t="s">
        <v>68</v>
      </c>
      <c r="B40" s="18"/>
      <c r="C40" s="19" t="s">
        <v>329</v>
      </c>
      <c r="D40" s="18" t="s">
        <v>122</v>
      </c>
      <c r="E40" s="73">
        <v>1</v>
      </c>
      <c r="F40" s="123">
        <v>0</v>
      </c>
      <c r="G40" s="109">
        <f t="shared" si="1"/>
        <v>0</v>
      </c>
      <c r="I40" s="16"/>
    </row>
    <row r="41" spans="1:9" ht="22.8">
      <c r="A41" s="20" t="s">
        <v>169</v>
      </c>
      <c r="B41" s="18"/>
      <c r="C41" s="19" t="s">
        <v>349</v>
      </c>
      <c r="D41" s="18" t="s">
        <v>176</v>
      </c>
      <c r="E41" s="73">
        <v>1</v>
      </c>
      <c r="F41" s="123">
        <v>0</v>
      </c>
      <c r="G41" s="109">
        <f t="shared" si="1"/>
        <v>0</v>
      </c>
      <c r="I41" s="16"/>
    </row>
    <row r="42" spans="1:9" ht="34.200000000000003">
      <c r="A42" s="20" t="s">
        <v>165</v>
      </c>
      <c r="B42" s="18"/>
      <c r="C42" s="19" t="s">
        <v>328</v>
      </c>
      <c r="D42" s="18" t="s">
        <v>30</v>
      </c>
      <c r="E42" s="73">
        <v>256</v>
      </c>
      <c r="F42" s="123">
        <v>0</v>
      </c>
      <c r="G42" s="109">
        <f t="shared" si="1"/>
        <v>0</v>
      </c>
      <c r="I42" s="16"/>
    </row>
    <row r="43" spans="1:9" ht="34.200000000000003">
      <c r="A43" s="20" t="s">
        <v>164</v>
      </c>
      <c r="B43" s="18"/>
      <c r="C43" s="19" t="s">
        <v>327</v>
      </c>
      <c r="D43" s="18" t="s">
        <v>30</v>
      </c>
      <c r="E43" s="73">
        <v>256</v>
      </c>
      <c r="F43" s="123">
        <v>0</v>
      </c>
      <c r="G43" s="109">
        <f t="shared" si="1"/>
        <v>0</v>
      </c>
      <c r="I43" s="16"/>
    </row>
    <row r="44" spans="1:9" ht="22.8">
      <c r="A44" s="20" t="s">
        <v>163</v>
      </c>
      <c r="B44" s="18"/>
      <c r="C44" s="19" t="s">
        <v>294</v>
      </c>
      <c r="D44" s="18" t="s">
        <v>122</v>
      </c>
      <c r="E44" s="73">
        <v>10</v>
      </c>
      <c r="F44" s="123">
        <v>0</v>
      </c>
      <c r="G44" s="109">
        <f t="shared" si="1"/>
        <v>0</v>
      </c>
      <c r="I44" s="16"/>
    </row>
    <row r="45" spans="1:9" ht="22.8">
      <c r="A45" s="20" t="s">
        <v>245</v>
      </c>
      <c r="B45" s="18"/>
      <c r="C45" s="19" t="s">
        <v>293</v>
      </c>
      <c r="D45" s="18" t="s">
        <v>122</v>
      </c>
      <c r="E45" s="73">
        <v>10</v>
      </c>
      <c r="F45" s="123">
        <v>0</v>
      </c>
      <c r="G45" s="109">
        <f t="shared" si="1"/>
        <v>0</v>
      </c>
      <c r="I45" s="16"/>
    </row>
    <row r="46" spans="1:9" ht="34.200000000000003">
      <c r="A46" s="20" t="s">
        <v>244</v>
      </c>
      <c r="B46" s="18"/>
      <c r="C46" s="19" t="s">
        <v>108</v>
      </c>
      <c r="D46" s="18" t="s">
        <v>107</v>
      </c>
      <c r="E46" s="73">
        <v>1</v>
      </c>
      <c r="F46" s="123">
        <v>0</v>
      </c>
      <c r="G46" s="109">
        <f t="shared" si="1"/>
        <v>0</v>
      </c>
      <c r="I46" s="16"/>
    </row>
    <row r="47" spans="1:9">
      <c r="A47" s="14"/>
      <c r="B47" s="14"/>
      <c r="C47" s="159" t="s">
        <v>66</v>
      </c>
      <c r="D47" s="160"/>
      <c r="E47" s="160"/>
      <c r="F47" s="15"/>
      <c r="G47" s="110">
        <f>SUM(G25:G46)</f>
        <v>0</v>
      </c>
    </row>
    <row r="48" spans="1:9">
      <c r="A48" s="22"/>
      <c r="B48" s="22"/>
      <c r="C48" s="161" t="s">
        <v>348</v>
      </c>
      <c r="D48" s="153"/>
      <c r="E48" s="153"/>
      <c r="F48" s="153"/>
      <c r="G48" s="153"/>
    </row>
    <row r="49" spans="1:9" ht="45.6">
      <c r="A49" s="20" t="s">
        <v>43</v>
      </c>
      <c r="B49" s="18"/>
      <c r="C49" s="19" t="s">
        <v>347</v>
      </c>
      <c r="D49" s="18" t="s">
        <v>30</v>
      </c>
      <c r="E49" s="73">
        <v>228</v>
      </c>
      <c r="F49" s="123">
        <v>0</v>
      </c>
      <c r="G49" s="109">
        <f t="shared" ref="G49:G72" si="2">ROUND(F49*E49,2)</f>
        <v>0</v>
      </c>
      <c r="I49" s="16"/>
    </row>
    <row r="50" spans="1:9" ht="22.8">
      <c r="A50" s="20" t="s">
        <v>39</v>
      </c>
      <c r="B50" s="18"/>
      <c r="C50" s="19" t="s">
        <v>346</v>
      </c>
      <c r="D50" s="18" t="s">
        <v>30</v>
      </c>
      <c r="E50" s="73">
        <v>41</v>
      </c>
      <c r="F50" s="123">
        <v>0</v>
      </c>
      <c r="G50" s="109">
        <f t="shared" si="2"/>
        <v>0</v>
      </c>
      <c r="I50" s="16"/>
    </row>
    <row r="51" spans="1:9" ht="22.8">
      <c r="A51" s="20" t="s">
        <v>36</v>
      </c>
      <c r="B51" s="18"/>
      <c r="C51" s="19" t="s">
        <v>345</v>
      </c>
      <c r="D51" s="18" t="s">
        <v>30</v>
      </c>
      <c r="E51" s="73">
        <v>42</v>
      </c>
      <c r="F51" s="123">
        <v>0</v>
      </c>
      <c r="G51" s="109">
        <f t="shared" si="2"/>
        <v>0</v>
      </c>
      <c r="I51" s="16"/>
    </row>
    <row r="52" spans="1:9" ht="22.8">
      <c r="A52" s="20" t="s">
        <v>33</v>
      </c>
      <c r="B52" s="18"/>
      <c r="C52" s="19" t="s">
        <v>344</v>
      </c>
      <c r="D52" s="18" t="s">
        <v>30</v>
      </c>
      <c r="E52" s="73">
        <v>145</v>
      </c>
      <c r="F52" s="123">
        <v>0</v>
      </c>
      <c r="G52" s="109">
        <f t="shared" si="2"/>
        <v>0</v>
      </c>
      <c r="I52" s="16"/>
    </row>
    <row r="53" spans="1:9" ht="22.8">
      <c r="A53" s="20" t="s">
        <v>29</v>
      </c>
      <c r="B53" s="18"/>
      <c r="C53" s="19" t="s">
        <v>343</v>
      </c>
      <c r="D53" s="18" t="s">
        <v>266</v>
      </c>
      <c r="E53" s="73">
        <v>2.2799999999999998</v>
      </c>
      <c r="F53" s="123">
        <v>0</v>
      </c>
      <c r="G53" s="109">
        <f t="shared" si="2"/>
        <v>0</v>
      </c>
      <c r="I53" s="16"/>
    </row>
    <row r="54" spans="1:9">
      <c r="A54" s="20" t="s">
        <v>28</v>
      </c>
      <c r="B54" s="18"/>
      <c r="C54" s="19" t="s">
        <v>342</v>
      </c>
      <c r="D54" s="18" t="s">
        <v>30</v>
      </c>
      <c r="E54" s="73">
        <v>41</v>
      </c>
      <c r="F54" s="123">
        <v>0</v>
      </c>
      <c r="G54" s="109">
        <f t="shared" si="2"/>
        <v>0</v>
      </c>
      <c r="I54" s="16"/>
    </row>
    <row r="55" spans="1:9">
      <c r="A55" s="20" t="s">
        <v>26</v>
      </c>
      <c r="B55" s="18"/>
      <c r="C55" s="19" t="s">
        <v>341</v>
      </c>
      <c r="D55" s="18" t="s">
        <v>30</v>
      </c>
      <c r="E55" s="73">
        <v>42</v>
      </c>
      <c r="F55" s="123">
        <v>0</v>
      </c>
      <c r="G55" s="109">
        <f t="shared" si="2"/>
        <v>0</v>
      </c>
      <c r="I55" s="16"/>
    </row>
    <row r="56" spans="1:9">
      <c r="A56" s="20" t="s">
        <v>91</v>
      </c>
      <c r="B56" s="18"/>
      <c r="C56" s="19" t="s">
        <v>340</v>
      </c>
      <c r="D56" s="18" t="s">
        <v>30</v>
      </c>
      <c r="E56" s="73">
        <v>145</v>
      </c>
      <c r="F56" s="123">
        <v>0</v>
      </c>
      <c r="G56" s="109">
        <f t="shared" si="2"/>
        <v>0</v>
      </c>
      <c r="I56" s="16"/>
    </row>
    <row r="57" spans="1:9" ht="22.8">
      <c r="A57" s="20" t="s">
        <v>88</v>
      </c>
      <c r="B57" s="18"/>
      <c r="C57" s="19" t="s">
        <v>339</v>
      </c>
      <c r="D57" s="18" t="s">
        <v>122</v>
      </c>
      <c r="E57" s="73">
        <v>7</v>
      </c>
      <c r="F57" s="123">
        <v>0</v>
      </c>
      <c r="G57" s="109">
        <f t="shared" si="2"/>
        <v>0</v>
      </c>
      <c r="I57" s="16"/>
    </row>
    <row r="58" spans="1:9">
      <c r="A58" s="20" t="s">
        <v>86</v>
      </c>
      <c r="B58" s="18"/>
      <c r="C58" s="19" t="s">
        <v>338</v>
      </c>
      <c r="D58" s="18" t="s">
        <v>122</v>
      </c>
      <c r="E58" s="73">
        <v>1</v>
      </c>
      <c r="F58" s="123">
        <v>0</v>
      </c>
      <c r="G58" s="109">
        <f t="shared" si="2"/>
        <v>0</v>
      </c>
      <c r="I58" s="16"/>
    </row>
    <row r="59" spans="1:9">
      <c r="A59" s="20" t="s">
        <v>83</v>
      </c>
      <c r="B59" s="18"/>
      <c r="C59" s="19" t="s">
        <v>337</v>
      </c>
      <c r="D59" s="18" t="s">
        <v>122</v>
      </c>
      <c r="E59" s="73">
        <v>4</v>
      </c>
      <c r="F59" s="123">
        <v>0</v>
      </c>
      <c r="G59" s="109">
        <f t="shared" si="2"/>
        <v>0</v>
      </c>
      <c r="I59" s="16"/>
    </row>
    <row r="60" spans="1:9">
      <c r="A60" s="20" t="s">
        <v>80</v>
      </c>
      <c r="B60" s="18"/>
      <c r="C60" s="19" t="s">
        <v>336</v>
      </c>
      <c r="D60" s="18" t="s">
        <v>122</v>
      </c>
      <c r="E60" s="73">
        <v>2</v>
      </c>
      <c r="F60" s="123">
        <v>0</v>
      </c>
      <c r="G60" s="109">
        <f t="shared" si="2"/>
        <v>0</v>
      </c>
      <c r="I60" s="16"/>
    </row>
    <row r="61" spans="1:9" ht="34.200000000000003">
      <c r="A61" s="20" t="s">
        <v>77</v>
      </c>
      <c r="B61" s="18"/>
      <c r="C61" s="19" t="s">
        <v>335</v>
      </c>
      <c r="D61" s="18" t="s">
        <v>122</v>
      </c>
      <c r="E61" s="73">
        <v>4</v>
      </c>
      <c r="F61" s="123">
        <v>0</v>
      </c>
      <c r="G61" s="109">
        <f t="shared" si="2"/>
        <v>0</v>
      </c>
      <c r="I61" s="16"/>
    </row>
    <row r="62" spans="1:9" ht="22.8">
      <c r="A62" s="20" t="s">
        <v>74</v>
      </c>
      <c r="B62" s="18"/>
      <c r="C62" s="19" t="s">
        <v>334</v>
      </c>
      <c r="D62" s="18" t="s">
        <v>122</v>
      </c>
      <c r="E62" s="73">
        <v>4</v>
      </c>
      <c r="F62" s="123">
        <v>0</v>
      </c>
      <c r="G62" s="109">
        <f t="shared" si="2"/>
        <v>0</v>
      </c>
      <c r="I62" s="16"/>
    </row>
    <row r="63" spans="1:9">
      <c r="A63" s="20" t="s">
        <v>71</v>
      </c>
      <c r="B63" s="18"/>
      <c r="C63" s="19" t="s">
        <v>333</v>
      </c>
      <c r="D63" s="18" t="s">
        <v>253</v>
      </c>
      <c r="E63" s="73">
        <v>1</v>
      </c>
      <c r="F63" s="123">
        <v>0</v>
      </c>
      <c r="G63" s="109">
        <f t="shared" si="2"/>
        <v>0</v>
      </c>
      <c r="I63" s="16"/>
    </row>
    <row r="64" spans="1:9">
      <c r="A64" s="20" t="s">
        <v>68</v>
      </c>
      <c r="B64" s="18"/>
      <c r="C64" s="19" t="s">
        <v>332</v>
      </c>
      <c r="D64" s="18" t="s">
        <v>122</v>
      </c>
      <c r="E64" s="73">
        <v>1</v>
      </c>
      <c r="F64" s="123">
        <v>0</v>
      </c>
      <c r="G64" s="109">
        <f t="shared" si="2"/>
        <v>0</v>
      </c>
      <c r="I64" s="16"/>
    </row>
    <row r="65" spans="1:9" ht="34.200000000000003">
      <c r="A65" s="20" t="s">
        <v>169</v>
      </c>
      <c r="B65" s="18"/>
      <c r="C65" s="19" t="s">
        <v>331</v>
      </c>
      <c r="D65" s="18" t="s">
        <v>266</v>
      </c>
      <c r="E65" s="73">
        <v>2.2799999999999998</v>
      </c>
      <c r="F65" s="123">
        <v>0</v>
      </c>
      <c r="G65" s="109">
        <f t="shared" si="2"/>
        <v>0</v>
      </c>
      <c r="I65" s="16"/>
    </row>
    <row r="66" spans="1:9" ht="22.8">
      <c r="A66" s="20" t="s">
        <v>166</v>
      </c>
      <c r="B66" s="18"/>
      <c r="C66" s="19" t="s">
        <v>330</v>
      </c>
      <c r="D66" s="18" t="s">
        <v>266</v>
      </c>
      <c r="E66" s="73">
        <v>2.2799999999999998</v>
      </c>
      <c r="F66" s="123">
        <v>0</v>
      </c>
      <c r="G66" s="109">
        <f t="shared" si="2"/>
        <v>0</v>
      </c>
      <c r="I66" s="16"/>
    </row>
    <row r="67" spans="1:9" ht="22.8">
      <c r="A67" s="20" t="s">
        <v>165</v>
      </c>
      <c r="B67" s="18"/>
      <c r="C67" s="19" t="s">
        <v>329</v>
      </c>
      <c r="D67" s="18" t="s">
        <v>122</v>
      </c>
      <c r="E67" s="73">
        <v>1</v>
      </c>
      <c r="F67" s="123">
        <v>0</v>
      </c>
      <c r="G67" s="109">
        <f t="shared" si="2"/>
        <v>0</v>
      </c>
      <c r="I67" s="16"/>
    </row>
    <row r="68" spans="1:9" ht="34.200000000000003">
      <c r="A68" s="20" t="s">
        <v>164</v>
      </c>
      <c r="B68" s="18"/>
      <c r="C68" s="19" t="s">
        <v>328</v>
      </c>
      <c r="D68" s="18" t="s">
        <v>30</v>
      </c>
      <c r="E68" s="73">
        <v>228</v>
      </c>
      <c r="F68" s="123">
        <v>0</v>
      </c>
      <c r="G68" s="109">
        <f t="shared" si="2"/>
        <v>0</v>
      </c>
      <c r="I68" s="16"/>
    </row>
    <row r="69" spans="1:9" ht="34.200000000000003">
      <c r="A69" s="20" t="s">
        <v>163</v>
      </c>
      <c r="B69" s="18"/>
      <c r="C69" s="19" t="s">
        <v>327</v>
      </c>
      <c r="D69" s="18" t="s">
        <v>30</v>
      </c>
      <c r="E69" s="73">
        <v>228</v>
      </c>
      <c r="F69" s="123">
        <v>0</v>
      </c>
      <c r="G69" s="109">
        <f t="shared" si="2"/>
        <v>0</v>
      </c>
      <c r="I69" s="16"/>
    </row>
    <row r="70" spans="1:9" ht="22.8">
      <c r="A70" s="20" t="s">
        <v>245</v>
      </c>
      <c r="B70" s="18"/>
      <c r="C70" s="19" t="s">
        <v>294</v>
      </c>
      <c r="D70" s="18" t="s">
        <v>122</v>
      </c>
      <c r="E70" s="73">
        <v>10</v>
      </c>
      <c r="F70" s="123">
        <v>0</v>
      </c>
      <c r="G70" s="109">
        <f t="shared" si="2"/>
        <v>0</v>
      </c>
      <c r="I70" s="16"/>
    </row>
    <row r="71" spans="1:9" ht="22.8">
      <c r="A71" s="20" t="s">
        <v>244</v>
      </c>
      <c r="B71" s="18"/>
      <c r="C71" s="19" t="s">
        <v>293</v>
      </c>
      <c r="D71" s="18" t="s">
        <v>122</v>
      </c>
      <c r="E71" s="73">
        <v>10</v>
      </c>
      <c r="F71" s="123">
        <v>0</v>
      </c>
      <c r="G71" s="109">
        <f t="shared" si="2"/>
        <v>0</v>
      </c>
      <c r="I71" s="16"/>
    </row>
    <row r="72" spans="1:9" ht="34.200000000000003">
      <c r="A72" s="20" t="s">
        <v>243</v>
      </c>
      <c r="B72" s="18"/>
      <c r="C72" s="19" t="s">
        <v>108</v>
      </c>
      <c r="D72" s="18" t="s">
        <v>107</v>
      </c>
      <c r="E72" s="73">
        <v>1</v>
      </c>
      <c r="F72" s="123">
        <v>0</v>
      </c>
      <c r="G72" s="109">
        <f t="shared" si="2"/>
        <v>0</v>
      </c>
      <c r="I72" s="16"/>
    </row>
    <row r="73" spans="1:9">
      <c r="A73" s="14"/>
      <c r="B73" s="14"/>
      <c r="C73" s="159" t="s">
        <v>60</v>
      </c>
      <c r="D73" s="160"/>
      <c r="E73" s="160"/>
      <c r="F73" s="15"/>
      <c r="G73" s="110">
        <f>SUM(G49:G72)</f>
        <v>0</v>
      </c>
    </row>
    <row r="74" spans="1:9">
      <c r="A74" s="22"/>
      <c r="B74" s="22"/>
      <c r="C74" s="161" t="s">
        <v>326</v>
      </c>
      <c r="D74" s="153"/>
      <c r="E74" s="153"/>
      <c r="F74" s="153"/>
      <c r="G74" s="153"/>
    </row>
    <row r="75" spans="1:9" ht="22.8">
      <c r="A75" s="20" t="s">
        <v>43</v>
      </c>
      <c r="B75" s="18"/>
      <c r="C75" s="19" t="s">
        <v>325</v>
      </c>
      <c r="D75" s="18" t="s">
        <v>253</v>
      </c>
      <c r="E75" s="73">
        <v>5</v>
      </c>
      <c r="F75" s="123">
        <v>0</v>
      </c>
      <c r="G75" s="109">
        <f t="shared" ref="G75:G85" si="3">ROUND(F75*E75,2)</f>
        <v>0</v>
      </c>
      <c r="I75" s="16"/>
    </row>
    <row r="76" spans="1:9" ht="22.8">
      <c r="A76" s="20" t="s">
        <v>39</v>
      </c>
      <c r="B76" s="18"/>
      <c r="C76" s="19" t="s">
        <v>324</v>
      </c>
      <c r="D76" s="18" t="s">
        <v>176</v>
      </c>
      <c r="E76" s="73">
        <v>5</v>
      </c>
      <c r="F76" s="123">
        <v>0</v>
      </c>
      <c r="G76" s="109">
        <f t="shared" si="3"/>
        <v>0</v>
      </c>
      <c r="I76" s="16"/>
    </row>
    <row r="77" spans="1:9" ht="22.8">
      <c r="A77" s="20" t="s">
        <v>36</v>
      </c>
      <c r="B77" s="18"/>
      <c r="C77" s="19" t="s">
        <v>323</v>
      </c>
      <c r="D77" s="18" t="s">
        <v>253</v>
      </c>
      <c r="E77" s="73">
        <v>5</v>
      </c>
      <c r="F77" s="123">
        <v>0</v>
      </c>
      <c r="G77" s="109">
        <f t="shared" si="3"/>
        <v>0</v>
      </c>
      <c r="I77" s="16"/>
    </row>
    <row r="78" spans="1:9" ht="22.8">
      <c r="A78" s="20" t="s">
        <v>33</v>
      </c>
      <c r="B78" s="18"/>
      <c r="C78" s="19" t="s">
        <v>322</v>
      </c>
      <c r="D78" s="18" t="s">
        <v>176</v>
      </c>
      <c r="E78" s="73">
        <v>5</v>
      </c>
      <c r="F78" s="123">
        <v>0</v>
      </c>
      <c r="G78" s="109">
        <f t="shared" si="3"/>
        <v>0</v>
      </c>
      <c r="I78" s="16"/>
    </row>
    <row r="79" spans="1:9" ht="22.8">
      <c r="A79" s="20" t="s">
        <v>29</v>
      </c>
      <c r="B79" s="18"/>
      <c r="C79" s="19" t="s">
        <v>321</v>
      </c>
      <c r="D79" s="18" t="s">
        <v>122</v>
      </c>
      <c r="E79" s="73">
        <v>2</v>
      </c>
      <c r="F79" s="123">
        <v>0</v>
      </c>
      <c r="G79" s="109">
        <f t="shared" si="3"/>
        <v>0</v>
      </c>
      <c r="I79" s="16"/>
    </row>
    <row r="80" spans="1:9">
      <c r="A80" s="20" t="s">
        <v>28</v>
      </c>
      <c r="B80" s="18"/>
      <c r="C80" s="19" t="s">
        <v>320</v>
      </c>
      <c r="D80" s="18" t="s">
        <v>122</v>
      </c>
      <c r="E80" s="73">
        <v>1</v>
      </c>
      <c r="F80" s="123">
        <v>0</v>
      </c>
      <c r="G80" s="109">
        <f t="shared" si="3"/>
        <v>0</v>
      </c>
      <c r="I80" s="16"/>
    </row>
    <row r="81" spans="1:9">
      <c r="A81" s="20" t="s">
        <v>26</v>
      </c>
      <c r="B81" s="18"/>
      <c r="C81" s="19" t="s">
        <v>319</v>
      </c>
      <c r="D81" s="18" t="s">
        <v>122</v>
      </c>
      <c r="E81" s="73">
        <v>1</v>
      </c>
      <c r="F81" s="123">
        <v>0</v>
      </c>
      <c r="G81" s="109">
        <f t="shared" si="3"/>
        <v>0</v>
      </c>
      <c r="I81" s="16"/>
    </row>
    <row r="82" spans="1:9" ht="22.8">
      <c r="A82" s="20" t="s">
        <v>91</v>
      </c>
      <c r="B82" s="18"/>
      <c r="C82" s="19" t="s">
        <v>318</v>
      </c>
      <c r="D82" s="18" t="s">
        <v>253</v>
      </c>
      <c r="E82" s="73">
        <v>5</v>
      </c>
      <c r="F82" s="123">
        <v>0</v>
      </c>
      <c r="G82" s="109">
        <f t="shared" si="3"/>
        <v>0</v>
      </c>
      <c r="I82" s="16"/>
    </row>
    <row r="83" spans="1:9" ht="22.8">
      <c r="A83" s="20" t="s">
        <v>88</v>
      </c>
      <c r="B83" s="18"/>
      <c r="C83" s="19" t="s">
        <v>317</v>
      </c>
      <c r="D83" s="18" t="s">
        <v>176</v>
      </c>
      <c r="E83" s="73">
        <v>5</v>
      </c>
      <c r="F83" s="123">
        <v>0</v>
      </c>
      <c r="G83" s="109">
        <f t="shared" si="3"/>
        <v>0</v>
      </c>
      <c r="I83" s="16"/>
    </row>
    <row r="84" spans="1:9" ht="34.200000000000003">
      <c r="A84" s="20" t="s">
        <v>86</v>
      </c>
      <c r="B84" s="18"/>
      <c r="C84" s="19" t="s">
        <v>316</v>
      </c>
      <c r="D84" s="18" t="s">
        <v>253</v>
      </c>
      <c r="E84" s="73">
        <v>1</v>
      </c>
      <c r="F84" s="123">
        <v>0</v>
      </c>
      <c r="G84" s="109">
        <f t="shared" si="3"/>
        <v>0</v>
      </c>
      <c r="I84" s="16"/>
    </row>
    <row r="85" spans="1:9" ht="22.8">
      <c r="A85" s="20" t="s">
        <v>83</v>
      </c>
      <c r="B85" s="18"/>
      <c r="C85" s="19" t="s">
        <v>315</v>
      </c>
      <c r="D85" s="18" t="s">
        <v>176</v>
      </c>
      <c r="E85" s="73">
        <v>5</v>
      </c>
      <c r="F85" s="123">
        <v>0</v>
      </c>
      <c r="G85" s="109">
        <f t="shared" si="3"/>
        <v>0</v>
      </c>
      <c r="I85" s="16"/>
    </row>
    <row r="86" spans="1:9">
      <c r="A86" s="14"/>
      <c r="B86" s="14"/>
      <c r="C86" s="159" t="s">
        <v>45</v>
      </c>
      <c r="D86" s="160"/>
      <c r="E86" s="160"/>
      <c r="F86" s="15"/>
      <c r="G86" s="110">
        <f>SUM(G75:G85)</f>
        <v>0</v>
      </c>
    </row>
    <row r="87" spans="1:9">
      <c r="A87" s="22"/>
      <c r="B87" s="22"/>
      <c r="C87" s="161" t="s">
        <v>314</v>
      </c>
      <c r="D87" s="153"/>
      <c r="E87" s="153"/>
      <c r="F87" s="153"/>
      <c r="G87" s="153"/>
    </row>
    <row r="88" spans="1:9" ht="45.6">
      <c r="A88" s="20" t="s">
        <v>43</v>
      </c>
      <c r="B88" s="18"/>
      <c r="C88" s="19" t="s">
        <v>313</v>
      </c>
      <c r="D88" s="18" t="s">
        <v>30</v>
      </c>
      <c r="E88" s="73">
        <v>25</v>
      </c>
      <c r="F88" s="123">
        <v>0</v>
      </c>
      <c r="G88" s="109">
        <f t="shared" ref="G88:G120" si="4">ROUND(F88*E88,2)</f>
        <v>0</v>
      </c>
      <c r="I88" s="16"/>
    </row>
    <row r="89" spans="1:9" ht="22.8">
      <c r="A89" s="20" t="s">
        <v>39</v>
      </c>
      <c r="B89" s="18"/>
      <c r="C89" s="19" t="s">
        <v>275</v>
      </c>
      <c r="D89" s="18" t="s">
        <v>122</v>
      </c>
      <c r="E89" s="73">
        <v>25</v>
      </c>
      <c r="F89" s="123">
        <v>0</v>
      </c>
      <c r="G89" s="109">
        <f t="shared" si="4"/>
        <v>0</v>
      </c>
      <c r="I89" s="16"/>
    </row>
    <row r="90" spans="1:9" ht="45.6">
      <c r="A90" s="20" t="s">
        <v>36</v>
      </c>
      <c r="B90" s="18"/>
      <c r="C90" s="19" t="s">
        <v>312</v>
      </c>
      <c r="D90" s="18" t="s">
        <v>30</v>
      </c>
      <c r="E90" s="73">
        <v>91</v>
      </c>
      <c r="F90" s="123">
        <v>0</v>
      </c>
      <c r="G90" s="109">
        <f t="shared" si="4"/>
        <v>0</v>
      </c>
      <c r="I90" s="16"/>
    </row>
    <row r="91" spans="1:9" ht="22.8">
      <c r="A91" s="20" t="s">
        <v>33</v>
      </c>
      <c r="B91" s="18"/>
      <c r="C91" s="19" t="s">
        <v>311</v>
      </c>
      <c r="D91" s="18" t="s">
        <v>122</v>
      </c>
      <c r="E91" s="73">
        <v>91</v>
      </c>
      <c r="F91" s="123">
        <v>0</v>
      </c>
      <c r="G91" s="109">
        <f t="shared" si="4"/>
        <v>0</v>
      </c>
      <c r="I91" s="16"/>
    </row>
    <row r="92" spans="1:9" ht="45.6">
      <c r="A92" s="20" t="s">
        <v>29</v>
      </c>
      <c r="B92" s="18"/>
      <c r="C92" s="19" t="s">
        <v>288</v>
      </c>
      <c r="D92" s="18" t="s">
        <v>30</v>
      </c>
      <c r="E92" s="73">
        <v>79</v>
      </c>
      <c r="F92" s="123">
        <v>0</v>
      </c>
      <c r="G92" s="109">
        <f t="shared" si="4"/>
        <v>0</v>
      </c>
      <c r="I92" s="16"/>
    </row>
    <row r="93" spans="1:9" ht="22.8">
      <c r="A93" s="20" t="s">
        <v>28</v>
      </c>
      <c r="B93" s="18"/>
      <c r="C93" s="19" t="s">
        <v>310</v>
      </c>
      <c r="D93" s="18" t="s">
        <v>122</v>
      </c>
      <c r="E93" s="73">
        <v>79</v>
      </c>
      <c r="F93" s="123">
        <v>0</v>
      </c>
      <c r="G93" s="109">
        <f t="shared" si="4"/>
        <v>0</v>
      </c>
      <c r="I93" s="16"/>
    </row>
    <row r="94" spans="1:9" ht="34.200000000000003">
      <c r="A94" s="20" t="s">
        <v>26</v>
      </c>
      <c r="B94" s="18"/>
      <c r="C94" s="19" t="s">
        <v>309</v>
      </c>
      <c r="D94" s="18" t="s">
        <v>253</v>
      </c>
      <c r="E94" s="73">
        <v>3</v>
      </c>
      <c r="F94" s="123">
        <v>0</v>
      </c>
      <c r="G94" s="109">
        <f t="shared" si="4"/>
        <v>0</v>
      </c>
      <c r="I94" s="16"/>
    </row>
    <row r="95" spans="1:9">
      <c r="A95" s="20" t="s">
        <v>91</v>
      </c>
      <c r="B95" s="18"/>
      <c r="C95" s="19" t="s">
        <v>308</v>
      </c>
      <c r="D95" s="18" t="s">
        <v>122</v>
      </c>
      <c r="E95" s="73">
        <v>3</v>
      </c>
      <c r="F95" s="123">
        <v>0</v>
      </c>
      <c r="G95" s="109">
        <f t="shared" si="4"/>
        <v>0</v>
      </c>
      <c r="I95" s="16"/>
    </row>
    <row r="96" spans="1:9" ht="22.8">
      <c r="A96" s="20" t="s">
        <v>88</v>
      </c>
      <c r="B96" s="18"/>
      <c r="C96" s="19" t="s">
        <v>306</v>
      </c>
      <c r="D96" s="18" t="s">
        <v>122</v>
      </c>
      <c r="E96" s="73">
        <v>3</v>
      </c>
      <c r="F96" s="123">
        <v>0</v>
      </c>
      <c r="G96" s="109">
        <f t="shared" si="4"/>
        <v>0</v>
      </c>
      <c r="I96" s="16"/>
    </row>
    <row r="97" spans="1:9" ht="34.200000000000003">
      <c r="A97" s="20" t="s">
        <v>86</v>
      </c>
      <c r="B97" s="18"/>
      <c r="C97" s="19" t="s">
        <v>299</v>
      </c>
      <c r="D97" s="18" t="s">
        <v>253</v>
      </c>
      <c r="E97" s="73">
        <v>6</v>
      </c>
      <c r="F97" s="123">
        <v>0</v>
      </c>
      <c r="G97" s="109">
        <f t="shared" si="4"/>
        <v>0</v>
      </c>
      <c r="I97" s="16"/>
    </row>
    <row r="98" spans="1:9">
      <c r="A98" s="20" t="s">
        <v>83</v>
      </c>
      <c r="B98" s="18"/>
      <c r="C98" s="19" t="s">
        <v>307</v>
      </c>
      <c r="D98" s="18" t="s">
        <v>122</v>
      </c>
      <c r="E98" s="73">
        <v>1</v>
      </c>
      <c r="F98" s="123">
        <v>0</v>
      </c>
      <c r="G98" s="109">
        <f t="shared" si="4"/>
        <v>0</v>
      </c>
      <c r="I98" s="16"/>
    </row>
    <row r="99" spans="1:9" ht="22.8">
      <c r="A99" s="20" t="s">
        <v>80</v>
      </c>
      <c r="B99" s="18"/>
      <c r="C99" s="19" t="s">
        <v>306</v>
      </c>
      <c r="D99" s="18" t="s">
        <v>122</v>
      </c>
      <c r="E99" s="73">
        <v>3</v>
      </c>
      <c r="F99" s="123">
        <v>0</v>
      </c>
      <c r="G99" s="109">
        <f t="shared" si="4"/>
        <v>0</v>
      </c>
      <c r="I99" s="16"/>
    </row>
    <row r="100" spans="1:9">
      <c r="A100" s="72" t="s">
        <v>77</v>
      </c>
      <c r="B100" s="18"/>
      <c r="C100" s="19" t="s">
        <v>305</v>
      </c>
      <c r="D100" s="18" t="s">
        <v>122</v>
      </c>
      <c r="E100" s="73">
        <v>4</v>
      </c>
      <c r="F100" s="123">
        <v>0</v>
      </c>
      <c r="G100" s="109">
        <f t="shared" si="4"/>
        <v>0</v>
      </c>
      <c r="I100" s="16"/>
    </row>
    <row r="101" spans="1:9">
      <c r="A101" s="72" t="s">
        <v>74</v>
      </c>
      <c r="B101" s="18"/>
      <c r="C101" s="19" t="s">
        <v>304</v>
      </c>
      <c r="D101" s="18" t="s">
        <v>122</v>
      </c>
      <c r="E101" s="73">
        <v>1</v>
      </c>
      <c r="F101" s="123">
        <v>0</v>
      </c>
      <c r="G101" s="109">
        <f t="shared" si="4"/>
        <v>0</v>
      </c>
      <c r="I101" s="16"/>
    </row>
    <row r="102" spans="1:9">
      <c r="A102" s="72" t="s">
        <v>71</v>
      </c>
      <c r="B102" s="18"/>
      <c r="C102" s="19" t="s">
        <v>302</v>
      </c>
      <c r="D102" s="18" t="s">
        <v>176</v>
      </c>
      <c r="E102" s="73">
        <v>13</v>
      </c>
      <c r="F102" s="123">
        <v>0</v>
      </c>
      <c r="G102" s="109">
        <f t="shared" si="4"/>
        <v>0</v>
      </c>
      <c r="I102" s="16"/>
    </row>
    <row r="103" spans="1:9">
      <c r="A103" s="72" t="s">
        <v>68</v>
      </c>
      <c r="B103" s="18"/>
      <c r="C103" s="19" t="s">
        <v>303</v>
      </c>
      <c r="D103" s="18" t="s">
        <v>176</v>
      </c>
      <c r="E103" s="73">
        <v>13</v>
      </c>
      <c r="F103" s="123">
        <v>0</v>
      </c>
      <c r="G103" s="109">
        <f t="shared" si="4"/>
        <v>0</v>
      </c>
      <c r="I103" s="16"/>
    </row>
    <row r="104" spans="1:9">
      <c r="A104" s="72" t="s">
        <v>169</v>
      </c>
      <c r="B104" s="18"/>
      <c r="C104" s="19" t="s">
        <v>302</v>
      </c>
      <c r="D104" s="18" t="s">
        <v>176</v>
      </c>
      <c r="E104" s="73">
        <v>2</v>
      </c>
      <c r="F104" s="123">
        <v>0</v>
      </c>
      <c r="G104" s="109">
        <f t="shared" si="4"/>
        <v>0</v>
      </c>
      <c r="I104" s="16"/>
    </row>
    <row r="105" spans="1:9">
      <c r="A105" s="72" t="s">
        <v>166</v>
      </c>
      <c r="B105" s="18"/>
      <c r="C105" s="19" t="s">
        <v>301</v>
      </c>
      <c r="D105" s="18" t="s">
        <v>176</v>
      </c>
      <c r="E105" s="73">
        <v>1</v>
      </c>
      <c r="F105" s="123">
        <v>0</v>
      </c>
      <c r="G105" s="109">
        <f t="shared" si="4"/>
        <v>0</v>
      </c>
      <c r="I105" s="16"/>
    </row>
    <row r="106" spans="1:9" ht="22.8">
      <c r="A106" s="72" t="s">
        <v>165</v>
      </c>
      <c r="B106" s="18"/>
      <c r="C106" s="19" t="s">
        <v>300</v>
      </c>
      <c r="D106" s="18" t="s">
        <v>122</v>
      </c>
      <c r="E106" s="73">
        <v>1</v>
      </c>
      <c r="F106" s="123">
        <v>0</v>
      </c>
      <c r="G106" s="109">
        <f t="shared" si="4"/>
        <v>0</v>
      </c>
      <c r="I106" s="16"/>
    </row>
    <row r="107" spans="1:9" ht="34.200000000000003">
      <c r="A107" s="72" t="s">
        <v>163</v>
      </c>
      <c r="B107" s="18"/>
      <c r="C107" s="19" t="s">
        <v>299</v>
      </c>
      <c r="D107" s="18" t="s">
        <v>253</v>
      </c>
      <c r="E107" s="73">
        <v>1</v>
      </c>
      <c r="F107" s="123">
        <v>0</v>
      </c>
      <c r="G107" s="109">
        <f t="shared" si="4"/>
        <v>0</v>
      </c>
      <c r="I107" s="16"/>
    </row>
    <row r="108" spans="1:9">
      <c r="A108" s="72" t="s">
        <v>244</v>
      </c>
      <c r="B108" s="18"/>
      <c r="C108" s="19" t="s">
        <v>298</v>
      </c>
      <c r="D108" s="18" t="s">
        <v>253</v>
      </c>
      <c r="E108" s="73">
        <v>1</v>
      </c>
      <c r="F108" s="123">
        <v>0</v>
      </c>
      <c r="G108" s="109">
        <f t="shared" si="4"/>
        <v>0</v>
      </c>
      <c r="I108" s="16"/>
    </row>
    <row r="109" spans="1:9" ht="34.200000000000003">
      <c r="A109" s="72" t="s">
        <v>243</v>
      </c>
      <c r="B109" s="18"/>
      <c r="C109" s="19" t="s">
        <v>297</v>
      </c>
      <c r="D109" s="18" t="s">
        <v>260</v>
      </c>
      <c r="E109" s="17">
        <v>7.4999999999999997E-2</v>
      </c>
      <c r="F109" s="123">
        <v>0</v>
      </c>
      <c r="G109" s="109">
        <f t="shared" si="4"/>
        <v>0</v>
      </c>
      <c r="I109" s="16"/>
    </row>
    <row r="110" spans="1:9" ht="22.8">
      <c r="A110" s="72" t="s">
        <v>241</v>
      </c>
      <c r="B110" s="18"/>
      <c r="C110" s="19" t="s">
        <v>296</v>
      </c>
      <c r="D110" s="18" t="s">
        <v>260</v>
      </c>
      <c r="E110" s="17">
        <v>7.4999999999999997E-2</v>
      </c>
      <c r="F110" s="123">
        <v>0</v>
      </c>
      <c r="G110" s="109">
        <f t="shared" si="4"/>
        <v>0</v>
      </c>
      <c r="I110" s="16"/>
    </row>
    <row r="111" spans="1:9" ht="22.8">
      <c r="A111" s="72" t="s">
        <v>240</v>
      </c>
      <c r="B111" s="18"/>
      <c r="C111" s="19" t="s">
        <v>282</v>
      </c>
      <c r="D111" s="18" t="s">
        <v>266</v>
      </c>
      <c r="E111" s="73">
        <v>1.95</v>
      </c>
      <c r="F111" s="123">
        <v>0</v>
      </c>
      <c r="G111" s="109">
        <f t="shared" si="4"/>
        <v>0</v>
      </c>
      <c r="I111" s="16"/>
    </row>
    <row r="112" spans="1:9" ht="34.200000000000003">
      <c r="A112" s="72" t="s">
        <v>239</v>
      </c>
      <c r="B112" s="18"/>
      <c r="C112" s="19" t="s">
        <v>269</v>
      </c>
      <c r="D112" s="18" t="s">
        <v>266</v>
      </c>
      <c r="E112" s="73">
        <v>1.95</v>
      </c>
      <c r="F112" s="123">
        <v>0</v>
      </c>
      <c r="G112" s="109">
        <f t="shared" si="4"/>
        <v>0</v>
      </c>
      <c r="I112" s="16"/>
    </row>
    <row r="113" spans="1:9" ht="22.8">
      <c r="A113" s="72" t="s">
        <v>238</v>
      </c>
      <c r="B113" s="18"/>
      <c r="C113" s="19" t="s">
        <v>295</v>
      </c>
      <c r="D113" s="18" t="s">
        <v>122</v>
      </c>
      <c r="E113" s="73">
        <v>1</v>
      </c>
      <c r="F113" s="123">
        <v>0</v>
      </c>
      <c r="G113" s="109">
        <f t="shared" si="4"/>
        <v>0</v>
      </c>
      <c r="I113" s="16"/>
    </row>
    <row r="114" spans="1:9" ht="22.8">
      <c r="A114" s="72" t="s">
        <v>236</v>
      </c>
      <c r="B114" s="18"/>
      <c r="C114" s="19" t="s">
        <v>294</v>
      </c>
      <c r="D114" s="18" t="s">
        <v>122</v>
      </c>
      <c r="E114" s="73">
        <v>10</v>
      </c>
      <c r="F114" s="123">
        <v>0</v>
      </c>
      <c r="G114" s="109">
        <f t="shared" si="4"/>
        <v>0</v>
      </c>
      <c r="I114" s="16"/>
    </row>
    <row r="115" spans="1:9" ht="22.8">
      <c r="A115" s="72" t="s">
        <v>235</v>
      </c>
      <c r="B115" s="18"/>
      <c r="C115" s="19" t="s">
        <v>293</v>
      </c>
      <c r="D115" s="18" t="s">
        <v>122</v>
      </c>
      <c r="E115" s="73">
        <v>10</v>
      </c>
      <c r="F115" s="123">
        <v>0</v>
      </c>
      <c r="G115" s="109">
        <f t="shared" si="4"/>
        <v>0</v>
      </c>
      <c r="I115" s="16"/>
    </row>
    <row r="116" spans="1:9" ht="34.200000000000003">
      <c r="A116" s="72" t="s">
        <v>234</v>
      </c>
      <c r="B116" s="18"/>
      <c r="C116" s="19" t="s">
        <v>292</v>
      </c>
      <c r="D116" s="18" t="s">
        <v>253</v>
      </c>
      <c r="E116" s="73">
        <v>10</v>
      </c>
      <c r="F116" s="123">
        <v>0</v>
      </c>
      <c r="G116" s="109">
        <f t="shared" si="4"/>
        <v>0</v>
      </c>
      <c r="I116" s="16"/>
    </row>
    <row r="117" spans="1:9" ht="34.200000000000003">
      <c r="A117" s="72" t="s">
        <v>233</v>
      </c>
      <c r="B117" s="18"/>
      <c r="C117" s="19" t="s">
        <v>291</v>
      </c>
      <c r="D117" s="18" t="s">
        <v>30</v>
      </c>
      <c r="E117" s="132">
        <v>28</v>
      </c>
      <c r="F117" s="123">
        <v>0</v>
      </c>
      <c r="G117" s="109">
        <f t="shared" si="4"/>
        <v>0</v>
      </c>
      <c r="I117" s="16"/>
    </row>
    <row r="118" spans="1:9" ht="34.200000000000003">
      <c r="A118" s="72" t="s">
        <v>232</v>
      </c>
      <c r="B118" s="18"/>
      <c r="C118" s="133" t="s">
        <v>943</v>
      </c>
      <c r="D118" s="18" t="s">
        <v>25</v>
      </c>
      <c r="E118" s="132">
        <v>28</v>
      </c>
      <c r="F118" s="123">
        <v>0</v>
      </c>
      <c r="G118" s="109">
        <f t="shared" si="4"/>
        <v>0</v>
      </c>
      <c r="H118" s="9" t="s">
        <v>945</v>
      </c>
      <c r="I118" s="16"/>
    </row>
    <row r="119" spans="1:9" ht="22.8">
      <c r="A119" s="72" t="s">
        <v>231</v>
      </c>
      <c r="B119" s="18"/>
      <c r="C119" s="19" t="s">
        <v>290</v>
      </c>
      <c r="D119" s="18" t="s">
        <v>30</v>
      </c>
      <c r="E119" s="73">
        <v>195</v>
      </c>
      <c r="F119" s="123">
        <v>0</v>
      </c>
      <c r="G119" s="109">
        <f t="shared" si="4"/>
        <v>0</v>
      </c>
      <c r="I119" s="16"/>
    </row>
    <row r="120" spans="1:9" ht="34.200000000000003">
      <c r="A120" s="72" t="s">
        <v>230</v>
      </c>
      <c r="B120" s="18"/>
      <c r="C120" s="19" t="s">
        <v>108</v>
      </c>
      <c r="D120" s="18" t="s">
        <v>107</v>
      </c>
      <c r="E120" s="73">
        <v>2</v>
      </c>
      <c r="F120" s="123">
        <v>0</v>
      </c>
      <c r="G120" s="109">
        <f t="shared" si="4"/>
        <v>0</v>
      </c>
      <c r="I120" s="16"/>
    </row>
    <row r="121" spans="1:9">
      <c r="C121" s="159" t="s">
        <v>24</v>
      </c>
      <c r="D121" s="160"/>
      <c r="E121" s="160"/>
      <c r="F121" s="15"/>
      <c r="G121" s="115">
        <f>SUM(G88:G120)</f>
        <v>0</v>
      </c>
    </row>
    <row r="122" spans="1:9">
      <c r="A122" s="22"/>
      <c r="B122" s="22"/>
      <c r="C122" s="161" t="s">
        <v>289</v>
      </c>
      <c r="D122" s="153"/>
      <c r="E122" s="153"/>
      <c r="F122" s="153"/>
      <c r="G122" s="153"/>
    </row>
    <row r="123" spans="1:9" ht="45.6">
      <c r="A123" s="72" t="s">
        <v>43</v>
      </c>
      <c r="B123" s="18"/>
      <c r="C123" s="19" t="s">
        <v>288</v>
      </c>
      <c r="D123" s="18" t="s">
        <v>30</v>
      </c>
      <c r="E123" s="73">
        <v>77</v>
      </c>
      <c r="F123" s="123">
        <v>0</v>
      </c>
      <c r="G123" s="109">
        <f t="shared" ref="G123:G130" si="5">ROUND(F123*E123,2)</f>
        <v>0</v>
      </c>
      <c r="I123" s="16"/>
    </row>
    <row r="124" spans="1:9" ht="22.8">
      <c r="A124" s="72" t="s">
        <v>39</v>
      </c>
      <c r="B124" s="18"/>
      <c r="C124" s="19" t="s">
        <v>287</v>
      </c>
      <c r="D124" s="18" t="s">
        <v>30</v>
      </c>
      <c r="E124" s="73">
        <v>10</v>
      </c>
      <c r="F124" s="123">
        <v>0</v>
      </c>
      <c r="G124" s="109">
        <f t="shared" si="5"/>
        <v>0</v>
      </c>
      <c r="I124" s="16"/>
    </row>
    <row r="125" spans="1:9" ht="22.8">
      <c r="A125" s="72" t="s">
        <v>36</v>
      </c>
      <c r="B125" s="18"/>
      <c r="C125" s="19" t="s">
        <v>286</v>
      </c>
      <c r="D125" s="18" t="s">
        <v>30</v>
      </c>
      <c r="E125" s="73">
        <v>37</v>
      </c>
      <c r="F125" s="123">
        <v>0</v>
      </c>
      <c r="G125" s="109">
        <f t="shared" si="5"/>
        <v>0</v>
      </c>
      <c r="I125" s="16"/>
    </row>
    <row r="126" spans="1:9">
      <c r="A126" s="72" t="s">
        <v>33</v>
      </c>
      <c r="B126" s="18"/>
      <c r="C126" s="19" t="s">
        <v>285</v>
      </c>
      <c r="D126" s="18" t="s">
        <v>30</v>
      </c>
      <c r="E126" s="73">
        <v>30</v>
      </c>
      <c r="F126" s="123">
        <v>0</v>
      </c>
      <c r="G126" s="109">
        <f t="shared" si="5"/>
        <v>0</v>
      </c>
      <c r="I126" s="16"/>
    </row>
    <row r="127" spans="1:9">
      <c r="A127" s="72" t="s">
        <v>29</v>
      </c>
      <c r="B127" s="18"/>
      <c r="C127" s="19" t="s">
        <v>284</v>
      </c>
      <c r="D127" s="18" t="s">
        <v>122</v>
      </c>
      <c r="E127" s="73">
        <v>6</v>
      </c>
      <c r="F127" s="123">
        <v>0</v>
      </c>
      <c r="G127" s="109">
        <f t="shared" si="5"/>
        <v>0</v>
      </c>
      <c r="I127" s="16"/>
    </row>
    <row r="128" spans="1:9" ht="34.200000000000003">
      <c r="A128" s="72" t="s">
        <v>28</v>
      </c>
      <c r="B128" s="18"/>
      <c r="C128" s="19" t="s">
        <v>283</v>
      </c>
      <c r="D128" s="18" t="s">
        <v>266</v>
      </c>
      <c r="E128" s="17">
        <v>0.77</v>
      </c>
      <c r="F128" s="123">
        <v>0</v>
      </c>
      <c r="G128" s="109">
        <f t="shared" si="5"/>
        <v>0</v>
      </c>
      <c r="I128" s="16"/>
    </row>
    <row r="129" spans="1:9" ht="22.8">
      <c r="A129" s="72" t="s">
        <v>26</v>
      </c>
      <c r="B129" s="18"/>
      <c r="C129" s="19" t="s">
        <v>282</v>
      </c>
      <c r="D129" s="18" t="s">
        <v>266</v>
      </c>
      <c r="E129" s="17">
        <v>0.77</v>
      </c>
      <c r="F129" s="123">
        <v>0</v>
      </c>
      <c r="G129" s="109">
        <f t="shared" si="5"/>
        <v>0</v>
      </c>
      <c r="I129" s="16"/>
    </row>
    <row r="130" spans="1:9" ht="22.8">
      <c r="A130" s="72" t="s">
        <v>91</v>
      </c>
      <c r="B130" s="18"/>
      <c r="C130" s="19" t="s">
        <v>281</v>
      </c>
      <c r="D130" s="18" t="s">
        <v>122</v>
      </c>
      <c r="E130" s="73">
        <v>4</v>
      </c>
      <c r="F130" s="123">
        <v>0</v>
      </c>
      <c r="G130" s="109">
        <f t="shared" si="5"/>
        <v>0</v>
      </c>
      <c r="I130" s="16"/>
    </row>
    <row r="131" spans="1:9">
      <c r="C131" s="159" t="s">
        <v>280</v>
      </c>
      <c r="D131" s="160"/>
      <c r="E131" s="160"/>
      <c r="F131" s="15"/>
      <c r="G131" s="110">
        <f>SUM(G123:G130)</f>
        <v>0</v>
      </c>
    </row>
    <row r="132" spans="1:9">
      <c r="A132" s="22"/>
      <c r="B132" s="22"/>
      <c r="C132" s="161" t="s">
        <v>279</v>
      </c>
      <c r="D132" s="153"/>
      <c r="E132" s="153"/>
      <c r="F132" s="153"/>
      <c r="G132" s="153"/>
    </row>
    <row r="133" spans="1:9" ht="45.6">
      <c r="A133" s="72" t="s">
        <v>43</v>
      </c>
      <c r="B133" s="18"/>
      <c r="C133" s="19" t="s">
        <v>278</v>
      </c>
      <c r="D133" s="18" t="s">
        <v>277</v>
      </c>
      <c r="E133" s="17">
        <v>9.7999999999999997E-3</v>
      </c>
      <c r="F133" s="123">
        <v>0</v>
      </c>
      <c r="G133" s="109">
        <f t="shared" ref="G133:G150" si="6">ROUND(F133*E133,2)</f>
        <v>0</v>
      </c>
      <c r="I133" s="16"/>
    </row>
    <row r="134" spans="1:9" ht="34.200000000000003">
      <c r="A134" s="72" t="s">
        <v>39</v>
      </c>
      <c r="B134" s="18"/>
      <c r="C134" s="19" t="s">
        <v>276</v>
      </c>
      <c r="D134" s="18" t="s">
        <v>266</v>
      </c>
      <c r="E134" s="134">
        <v>4.9000000000000002E-2</v>
      </c>
      <c r="F134" s="123">
        <v>0</v>
      </c>
      <c r="G134" s="109">
        <f t="shared" si="6"/>
        <v>0</v>
      </c>
      <c r="H134" s="135" t="s">
        <v>944</v>
      </c>
      <c r="I134" s="16"/>
    </row>
    <row r="135" spans="1:9" ht="22.8">
      <c r="A135" s="72" t="s">
        <v>36</v>
      </c>
      <c r="B135" s="18"/>
      <c r="C135" s="19" t="s">
        <v>275</v>
      </c>
      <c r="D135" s="18" t="s">
        <v>122</v>
      </c>
      <c r="E135" s="132">
        <v>5</v>
      </c>
      <c r="F135" s="123">
        <v>0</v>
      </c>
      <c r="G135" s="109">
        <f t="shared" si="6"/>
        <v>0</v>
      </c>
      <c r="H135" s="135"/>
      <c r="I135" s="16"/>
    </row>
    <row r="136" spans="1:9" ht="34.200000000000003">
      <c r="A136" s="72" t="s">
        <v>33</v>
      </c>
      <c r="B136" s="18"/>
      <c r="C136" s="19" t="s">
        <v>274</v>
      </c>
      <c r="D136" s="18" t="s">
        <v>266</v>
      </c>
      <c r="E136" s="134">
        <v>4.9000000000000002E-2</v>
      </c>
      <c r="F136" s="123">
        <v>0</v>
      </c>
      <c r="G136" s="109">
        <f t="shared" si="6"/>
        <v>0</v>
      </c>
      <c r="H136" s="135" t="s">
        <v>944</v>
      </c>
      <c r="I136" s="16"/>
    </row>
    <row r="137" spans="1:9" ht="22.8">
      <c r="A137" s="72" t="s">
        <v>29</v>
      </c>
      <c r="B137" s="18"/>
      <c r="C137" s="19" t="s">
        <v>273</v>
      </c>
      <c r="D137" s="18" t="s">
        <v>122</v>
      </c>
      <c r="E137" s="132">
        <v>5</v>
      </c>
      <c r="F137" s="123">
        <v>0</v>
      </c>
      <c r="G137" s="109">
        <f t="shared" si="6"/>
        <v>0</v>
      </c>
      <c r="H137" s="135"/>
      <c r="I137" s="16"/>
    </row>
    <row r="138" spans="1:9" ht="34.200000000000003">
      <c r="A138" s="72" t="s">
        <v>28</v>
      </c>
      <c r="B138" s="18"/>
      <c r="C138" s="19" t="s">
        <v>272</v>
      </c>
      <c r="D138" s="18" t="s">
        <v>266</v>
      </c>
      <c r="E138" s="134">
        <v>0.04</v>
      </c>
      <c r="F138" s="123">
        <v>0</v>
      </c>
      <c r="G138" s="109">
        <f t="shared" si="6"/>
        <v>0</v>
      </c>
      <c r="H138" s="135" t="s">
        <v>944</v>
      </c>
      <c r="I138" s="16"/>
    </row>
    <row r="139" spans="1:9" ht="22.8">
      <c r="A139" s="72" t="s">
        <v>26</v>
      </c>
      <c r="B139" s="18"/>
      <c r="C139" s="19" t="s">
        <v>271</v>
      </c>
      <c r="D139" s="18" t="s">
        <v>122</v>
      </c>
      <c r="E139" s="132">
        <v>2</v>
      </c>
      <c r="F139" s="123">
        <v>0</v>
      </c>
      <c r="G139" s="109">
        <f t="shared" si="6"/>
        <v>0</v>
      </c>
      <c r="I139" s="16"/>
    </row>
    <row r="140" spans="1:9" ht="34.200000000000003">
      <c r="A140" s="72" t="s">
        <v>91</v>
      </c>
      <c r="B140" s="18"/>
      <c r="C140" s="19" t="s">
        <v>270</v>
      </c>
      <c r="D140" s="18" t="s">
        <v>266</v>
      </c>
      <c r="E140" s="17">
        <v>9.8000000000000004E-2</v>
      </c>
      <c r="F140" s="123">
        <v>0</v>
      </c>
      <c r="G140" s="109">
        <f t="shared" si="6"/>
        <v>0</v>
      </c>
      <c r="I140" s="16"/>
    </row>
    <row r="141" spans="1:9" ht="34.200000000000003">
      <c r="A141" s="72" t="s">
        <v>88</v>
      </c>
      <c r="B141" s="18"/>
      <c r="C141" s="19" t="s">
        <v>269</v>
      </c>
      <c r="D141" s="18" t="s">
        <v>266</v>
      </c>
      <c r="E141" s="17">
        <v>9.8000000000000004E-2</v>
      </c>
      <c r="F141" s="123">
        <v>0</v>
      </c>
      <c r="G141" s="109">
        <f t="shared" si="6"/>
        <v>0</v>
      </c>
      <c r="I141" s="16"/>
    </row>
    <row r="142" spans="1:9" ht="34.200000000000003">
      <c r="A142" s="72" t="s">
        <v>86</v>
      </c>
      <c r="B142" s="18"/>
      <c r="C142" s="19" t="s">
        <v>268</v>
      </c>
      <c r="D142" s="18" t="s">
        <v>266</v>
      </c>
      <c r="E142" s="17">
        <v>9.8000000000000004E-2</v>
      </c>
      <c r="F142" s="123">
        <v>0</v>
      </c>
      <c r="G142" s="109">
        <f t="shared" si="6"/>
        <v>0</v>
      </c>
      <c r="I142" s="16"/>
    </row>
    <row r="143" spans="1:9" ht="34.200000000000003">
      <c r="A143" s="72" t="s">
        <v>83</v>
      </c>
      <c r="B143" s="18"/>
      <c r="C143" s="19" t="s">
        <v>267</v>
      </c>
      <c r="D143" s="18" t="s">
        <v>266</v>
      </c>
      <c r="E143" s="17">
        <v>9.8000000000000004E-2</v>
      </c>
      <c r="F143" s="123">
        <v>0</v>
      </c>
      <c r="G143" s="109">
        <f t="shared" si="6"/>
        <v>0</v>
      </c>
      <c r="I143" s="16"/>
    </row>
    <row r="144" spans="1:9" ht="34.200000000000003">
      <c r="A144" s="72" t="s">
        <v>80</v>
      </c>
      <c r="B144" s="18"/>
      <c r="C144" s="19" t="s">
        <v>265</v>
      </c>
      <c r="D144" s="18" t="s">
        <v>122</v>
      </c>
      <c r="E144" s="73">
        <v>2</v>
      </c>
      <c r="F144" s="123">
        <v>0</v>
      </c>
      <c r="G144" s="109">
        <f t="shared" si="6"/>
        <v>0</v>
      </c>
      <c r="I144" s="16"/>
    </row>
    <row r="145" spans="1:9" ht="22.8">
      <c r="A145" s="72" t="s">
        <v>77</v>
      </c>
      <c r="B145" s="18"/>
      <c r="C145" s="19" t="s">
        <v>264</v>
      </c>
      <c r="D145" s="18" t="s">
        <v>122</v>
      </c>
      <c r="E145" s="73">
        <v>2</v>
      </c>
      <c r="F145" s="123">
        <v>0</v>
      </c>
      <c r="G145" s="109">
        <f t="shared" si="6"/>
        <v>0</v>
      </c>
      <c r="I145" s="16"/>
    </row>
    <row r="146" spans="1:9" ht="45.6">
      <c r="A146" s="72" t="s">
        <v>74</v>
      </c>
      <c r="B146" s="18"/>
      <c r="C146" s="19" t="s">
        <v>263</v>
      </c>
      <c r="D146" s="18" t="s">
        <v>253</v>
      </c>
      <c r="E146" s="73">
        <v>2</v>
      </c>
      <c r="F146" s="123">
        <v>0</v>
      </c>
      <c r="G146" s="109">
        <f t="shared" si="6"/>
        <v>0</v>
      </c>
      <c r="I146" s="16"/>
    </row>
    <row r="147" spans="1:9" ht="22.8">
      <c r="A147" s="72" t="s">
        <v>71</v>
      </c>
      <c r="B147" s="18"/>
      <c r="C147" s="19" t="s">
        <v>262</v>
      </c>
      <c r="D147" s="18" t="s">
        <v>30</v>
      </c>
      <c r="E147" s="73">
        <v>19.600000000000001</v>
      </c>
      <c r="F147" s="123">
        <v>0</v>
      </c>
      <c r="G147" s="109">
        <f t="shared" si="6"/>
        <v>0</v>
      </c>
      <c r="I147" s="16"/>
    </row>
    <row r="148" spans="1:9" ht="34.200000000000003">
      <c r="A148" s="72" t="s">
        <v>68</v>
      </c>
      <c r="B148" s="18"/>
      <c r="C148" s="19" t="s">
        <v>261</v>
      </c>
      <c r="D148" s="18" t="s">
        <v>260</v>
      </c>
      <c r="E148" s="17">
        <v>9.7999999999999997E-3</v>
      </c>
      <c r="F148" s="123">
        <v>0</v>
      </c>
      <c r="G148" s="109">
        <f t="shared" si="6"/>
        <v>0</v>
      </c>
      <c r="I148" s="16"/>
    </row>
    <row r="149" spans="1:9" ht="22.8">
      <c r="A149" s="72" t="s">
        <v>169</v>
      </c>
      <c r="B149" s="18"/>
      <c r="C149" s="19" t="s">
        <v>259</v>
      </c>
      <c r="D149" s="18" t="s">
        <v>27</v>
      </c>
      <c r="E149" s="73">
        <v>9.8000000000000007</v>
      </c>
      <c r="F149" s="123">
        <v>0</v>
      </c>
      <c r="G149" s="109">
        <f t="shared" si="6"/>
        <v>0</v>
      </c>
      <c r="I149" s="16"/>
    </row>
    <row r="150" spans="1:9" ht="34.200000000000003">
      <c r="A150" s="72" t="s">
        <v>166</v>
      </c>
      <c r="B150" s="18"/>
      <c r="C150" s="19" t="s">
        <v>108</v>
      </c>
      <c r="D150" s="18" t="s">
        <v>107</v>
      </c>
      <c r="E150" s="17">
        <v>0.5</v>
      </c>
      <c r="F150" s="123">
        <v>0</v>
      </c>
      <c r="G150" s="109">
        <f t="shared" si="6"/>
        <v>0</v>
      </c>
      <c r="I150" s="16"/>
    </row>
    <row r="151" spans="1:9">
      <c r="C151" s="159" t="s">
        <v>258</v>
      </c>
      <c r="D151" s="160"/>
      <c r="E151" s="160"/>
      <c r="F151" s="15"/>
      <c r="G151" s="110">
        <f>SUM(G133:G150)</f>
        <v>0</v>
      </c>
    </row>
    <row r="152" spans="1:9">
      <c r="A152" s="22"/>
      <c r="B152" s="22"/>
      <c r="C152" s="161" t="s">
        <v>257</v>
      </c>
      <c r="D152" s="153"/>
      <c r="E152" s="153"/>
      <c r="F152" s="153"/>
      <c r="G152" s="153"/>
    </row>
    <row r="153" spans="1:9" ht="22.8">
      <c r="A153" s="72" t="s">
        <v>43</v>
      </c>
      <c r="B153" s="18"/>
      <c r="C153" s="19" t="s">
        <v>256</v>
      </c>
      <c r="D153" s="18" t="s">
        <v>253</v>
      </c>
      <c r="E153" s="73">
        <v>3</v>
      </c>
      <c r="F153" s="123">
        <v>0</v>
      </c>
      <c r="G153" s="109">
        <f t="shared" ref="G153:G157" si="7">ROUND(F153*E153,2)</f>
        <v>0</v>
      </c>
      <c r="I153" s="16"/>
    </row>
    <row r="154" spans="1:9" ht="22.8">
      <c r="A154" s="72" t="s">
        <v>39</v>
      </c>
      <c r="B154" s="18"/>
      <c r="C154" s="19" t="s">
        <v>255</v>
      </c>
      <c r="D154" s="18" t="s">
        <v>253</v>
      </c>
      <c r="E154" s="73">
        <v>1</v>
      </c>
      <c r="F154" s="123">
        <v>0</v>
      </c>
      <c r="G154" s="109">
        <f t="shared" si="7"/>
        <v>0</v>
      </c>
      <c r="I154" s="16"/>
    </row>
    <row r="155" spans="1:9">
      <c r="A155" s="72" t="s">
        <v>36</v>
      </c>
      <c r="B155" s="18"/>
      <c r="C155" s="19" t="s">
        <v>254</v>
      </c>
      <c r="D155" s="18" t="s">
        <v>253</v>
      </c>
      <c r="E155" s="73">
        <v>1</v>
      </c>
      <c r="F155" s="123">
        <v>0</v>
      </c>
      <c r="G155" s="109">
        <f t="shared" si="7"/>
        <v>0</v>
      </c>
      <c r="I155" s="16"/>
    </row>
    <row r="156" spans="1:9" ht="34.200000000000003">
      <c r="A156" s="72" t="s">
        <v>33</v>
      </c>
      <c r="B156" s="18"/>
      <c r="C156" s="19" t="s">
        <v>252</v>
      </c>
      <c r="D156" s="18" t="s">
        <v>30</v>
      </c>
      <c r="E156" s="73">
        <v>1</v>
      </c>
      <c r="F156" s="123">
        <v>0</v>
      </c>
      <c r="G156" s="109">
        <f t="shared" si="7"/>
        <v>0</v>
      </c>
      <c r="I156" s="16"/>
    </row>
    <row r="157" spans="1:9" ht="34.200000000000003">
      <c r="A157" s="72" t="s">
        <v>29</v>
      </c>
      <c r="B157" s="18"/>
      <c r="C157" s="19" t="s">
        <v>108</v>
      </c>
      <c r="D157" s="18" t="s">
        <v>107</v>
      </c>
      <c r="E157" s="17">
        <v>0.5</v>
      </c>
      <c r="F157" s="123"/>
      <c r="G157" s="109">
        <f t="shared" si="7"/>
        <v>0</v>
      </c>
      <c r="I157" s="16"/>
    </row>
    <row r="158" spans="1:9">
      <c r="C158" s="159" t="s">
        <v>251</v>
      </c>
      <c r="D158" s="160"/>
      <c r="E158" s="160"/>
      <c r="F158" s="15"/>
      <c r="G158" s="110">
        <f>SUM(G153:G157)</f>
        <v>0</v>
      </c>
    </row>
    <row r="159" spans="1:9">
      <c r="C159" s="159" t="s">
        <v>910</v>
      </c>
      <c r="D159" s="160"/>
      <c r="E159" s="160"/>
      <c r="F159" s="15"/>
      <c r="G159" s="110">
        <f>G158+G151+G131+G121+G86+G73+G47+G23</f>
        <v>0</v>
      </c>
    </row>
  </sheetData>
  <mergeCells count="23">
    <mergeCell ref="C152:G152"/>
    <mergeCell ref="C158:E158"/>
    <mergeCell ref="C159:E159"/>
    <mergeCell ref="C48:G48"/>
    <mergeCell ref="C73:E73"/>
    <mergeCell ref="C86:E86"/>
    <mergeCell ref="C87:G87"/>
    <mergeCell ref="C121:E121"/>
    <mergeCell ref="C122:G122"/>
    <mergeCell ref="C131:E131"/>
    <mergeCell ref="C132:G132"/>
    <mergeCell ref="C151:E151"/>
    <mergeCell ref="C74:G74"/>
    <mergeCell ref="C24:G24"/>
    <mergeCell ref="C47:E47"/>
    <mergeCell ref="A2:G3"/>
    <mergeCell ref="A4:G5"/>
    <mergeCell ref="A6:G7"/>
    <mergeCell ref="D8:G8"/>
    <mergeCell ref="C11:G11"/>
    <mergeCell ref="F9:G9"/>
    <mergeCell ref="E9:E10"/>
    <mergeCell ref="C23:E2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8965-ABAD-441D-A137-F3EBE40C885A}">
  <sheetPr>
    <tabColor rgb="FF92D050"/>
  </sheetPr>
  <dimension ref="A1:K75"/>
  <sheetViews>
    <sheetView zoomScale="145" zoomScaleNormal="145" workbookViewId="0">
      <selection activeCell="F22" sqref="F22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5.6640625" style="12" customWidth="1"/>
    <col min="4" max="4" width="5" style="12" customWidth="1"/>
    <col min="5" max="5" width="14.88671875" style="11" customWidth="1"/>
    <col min="6" max="6" width="12.6640625" style="10" customWidth="1"/>
    <col min="7" max="7" width="16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666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907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33"/>
      <c r="C8" s="86"/>
      <c r="D8" s="180"/>
      <c r="E8" s="180"/>
      <c r="F8" s="180"/>
      <c r="G8" s="180"/>
      <c r="H8" s="21"/>
    </row>
    <row r="9" spans="1:11" ht="12.75" customHeight="1">
      <c r="A9" s="29" t="s">
        <v>148</v>
      </c>
      <c r="B9" s="29" t="s">
        <v>376</v>
      </c>
      <c r="C9" s="29" t="s">
        <v>375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374</v>
      </c>
      <c r="D10" s="27" t="s">
        <v>122</v>
      </c>
      <c r="E10" s="179"/>
      <c r="F10" s="25"/>
      <c r="G10" s="25"/>
    </row>
    <row r="11" spans="1:11">
      <c r="A11" s="85" t="s">
        <v>370</v>
      </c>
      <c r="B11" s="175" t="s">
        <v>373</v>
      </c>
      <c r="C11" s="176"/>
      <c r="D11" s="176"/>
      <c r="E11" s="176"/>
      <c r="F11" s="176"/>
      <c r="G11" s="176"/>
      <c r="I11" s="23"/>
      <c r="J11" s="23"/>
      <c r="K11" s="23"/>
    </row>
    <row r="12" spans="1:11" ht="22.8">
      <c r="A12" s="84" t="s">
        <v>166</v>
      </c>
      <c r="B12" s="18"/>
      <c r="C12" s="19" t="s">
        <v>372</v>
      </c>
      <c r="D12" s="18" t="s">
        <v>176</v>
      </c>
      <c r="E12" s="83">
        <v>1</v>
      </c>
      <c r="F12" s="124">
        <v>0</v>
      </c>
      <c r="G12" s="109">
        <f t="shared" ref="G12" si="0">ROUND(F12*E12,2)</f>
        <v>0</v>
      </c>
      <c r="I12" s="23"/>
      <c r="J12" s="23"/>
      <c r="K12" s="23"/>
    </row>
    <row r="13" spans="1:11">
      <c r="A13" s="85" t="s">
        <v>370</v>
      </c>
      <c r="B13" s="177" t="s">
        <v>369</v>
      </c>
      <c r="C13" s="178"/>
      <c r="D13" s="178"/>
      <c r="E13" s="178"/>
      <c r="F13" s="178"/>
      <c r="G13" s="178"/>
      <c r="I13" s="23"/>
      <c r="J13" s="23"/>
      <c r="K13" s="23"/>
    </row>
    <row r="14" spans="1:11" ht="20.399999999999999">
      <c r="A14" s="84" t="s">
        <v>164</v>
      </c>
      <c r="B14" s="18"/>
      <c r="C14" s="19" t="s">
        <v>368</v>
      </c>
      <c r="D14" s="18" t="s">
        <v>176</v>
      </c>
      <c r="E14" s="83">
        <v>1</v>
      </c>
      <c r="F14" s="124">
        <v>0</v>
      </c>
      <c r="G14" s="109">
        <f t="shared" ref="G14:G15" si="1">ROUND(F14*E14,2)</f>
        <v>0</v>
      </c>
      <c r="I14" s="23"/>
      <c r="J14" s="23"/>
      <c r="K14" s="23"/>
    </row>
    <row r="15" spans="1:11" ht="20.399999999999999">
      <c r="A15" s="84" t="s">
        <v>245</v>
      </c>
      <c r="B15" s="18"/>
      <c r="C15" s="19" t="s">
        <v>367</v>
      </c>
      <c r="D15" s="18" t="s">
        <v>176</v>
      </c>
      <c r="E15" s="83">
        <v>1</v>
      </c>
      <c r="F15" s="124"/>
      <c r="G15" s="109">
        <f t="shared" si="1"/>
        <v>0</v>
      </c>
    </row>
    <row r="16" spans="1:11">
      <c r="A16" s="82" t="s">
        <v>366</v>
      </c>
      <c r="B16" s="81" t="s">
        <v>366</v>
      </c>
      <c r="C16" s="80" t="s">
        <v>908</v>
      </c>
      <c r="D16" s="12" t="s">
        <v>366</v>
      </c>
      <c r="E16" s="79">
        <v>0</v>
      </c>
      <c r="F16" s="78" t="s">
        <v>904</v>
      </c>
      <c r="G16" s="117">
        <f>SUM(G12:G15)</f>
        <v>0</v>
      </c>
    </row>
    <row r="17" spans="1:7">
      <c r="A17" s="82" t="s">
        <v>366</v>
      </c>
      <c r="B17" s="81" t="s">
        <v>366</v>
      </c>
      <c r="C17" s="80" t="s">
        <v>366</v>
      </c>
      <c r="D17" s="12" t="s">
        <v>366</v>
      </c>
      <c r="E17" s="79">
        <v>0</v>
      </c>
      <c r="F17" s="78">
        <v>0</v>
      </c>
      <c r="G17" s="77"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</sheetData>
  <mergeCells count="8">
    <mergeCell ref="B11:G11"/>
    <mergeCell ref="B13:G13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041F-30F5-49D6-8255-637C4DBD65C4}">
  <sheetPr>
    <tabColor rgb="FF92D050"/>
  </sheetPr>
  <dimension ref="A1:K79"/>
  <sheetViews>
    <sheetView topLeftCell="A32" workbookViewId="0">
      <selection activeCell="A8" sqref="A8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667</v>
      </c>
      <c r="H1" s="8"/>
    </row>
    <row r="2" spans="1:11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11" ht="13.5" customHeight="1">
      <c r="A3" s="153"/>
      <c r="B3" s="153"/>
      <c r="C3" s="153"/>
      <c r="D3" s="153"/>
      <c r="E3" s="153"/>
      <c r="F3" s="153"/>
      <c r="G3" s="153"/>
      <c r="H3" s="8"/>
    </row>
    <row r="4" spans="1:11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11" ht="13.5" customHeight="1">
      <c r="A5" s="153"/>
      <c r="B5" s="153"/>
      <c r="C5" s="153"/>
      <c r="D5" s="153"/>
      <c r="E5" s="153"/>
      <c r="F5" s="153"/>
      <c r="G5" s="153"/>
      <c r="H5" s="8"/>
    </row>
    <row r="6" spans="1:11" ht="13.5" customHeight="1">
      <c r="A6" s="158" t="s">
        <v>927</v>
      </c>
      <c r="B6" s="153"/>
      <c r="C6" s="153"/>
      <c r="D6" s="153"/>
      <c r="E6" s="153"/>
      <c r="F6" s="153"/>
      <c r="G6" s="153"/>
      <c r="H6" s="8"/>
    </row>
    <row r="7" spans="1:11" ht="13.5" customHeight="1">
      <c r="A7" s="153"/>
      <c r="B7" s="153"/>
      <c r="C7" s="153"/>
      <c r="D7" s="153"/>
      <c r="E7" s="153"/>
      <c r="F7" s="153"/>
      <c r="G7" s="153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148</v>
      </c>
      <c r="B9" s="29" t="s">
        <v>147</v>
      </c>
      <c r="C9" s="29" t="s">
        <v>146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11">
      <c r="A10" s="27" t="s">
        <v>143</v>
      </c>
      <c r="B10" s="27" t="s">
        <v>142</v>
      </c>
      <c r="C10" s="27" t="s">
        <v>141</v>
      </c>
      <c r="D10" s="27" t="s">
        <v>122</v>
      </c>
      <c r="E10" s="155"/>
      <c r="F10" s="26" t="s">
        <v>140</v>
      </c>
      <c r="G10" s="25" t="s">
        <v>139</v>
      </c>
    </row>
    <row r="11" spans="1:11">
      <c r="A11" s="22"/>
      <c r="B11" s="22" t="s">
        <v>43</v>
      </c>
      <c r="C11" s="151" t="s">
        <v>443</v>
      </c>
      <c r="D11" s="152"/>
      <c r="E11" s="152"/>
      <c r="F11" s="152"/>
      <c r="G11" s="152"/>
      <c r="I11" s="23"/>
      <c r="J11" s="23"/>
      <c r="K11" s="23"/>
    </row>
    <row r="12" spans="1:11">
      <c r="A12" s="14"/>
      <c r="B12" s="14"/>
      <c r="C12" s="153"/>
      <c r="D12" s="153"/>
      <c r="E12" s="153"/>
      <c r="F12" s="153"/>
      <c r="G12" s="153"/>
      <c r="I12" s="23"/>
      <c r="J12" s="23"/>
      <c r="K12" s="23"/>
    </row>
    <row r="13" spans="1:11" ht="22.8">
      <c r="A13" s="20" t="s">
        <v>43</v>
      </c>
      <c r="B13" s="18" t="s">
        <v>439</v>
      </c>
      <c r="C13" s="19" t="s">
        <v>442</v>
      </c>
      <c r="D13" s="18" t="s">
        <v>253</v>
      </c>
      <c r="E13" s="17">
        <v>2</v>
      </c>
      <c r="F13" s="123">
        <v>0</v>
      </c>
      <c r="G13" s="109">
        <f>ROUND(F13*E13,2)</f>
        <v>0</v>
      </c>
      <c r="I13" s="24"/>
      <c r="J13" s="23"/>
      <c r="K13" s="23"/>
    </row>
    <row r="14" spans="1:11">
      <c r="A14" s="20" t="s">
        <v>39</v>
      </c>
      <c r="B14" s="18" t="s">
        <v>441</v>
      </c>
      <c r="C14" s="19" t="s">
        <v>440</v>
      </c>
      <c r="D14" s="18" t="s">
        <v>122</v>
      </c>
      <c r="E14" s="17">
        <v>2</v>
      </c>
      <c r="F14" s="123">
        <v>0</v>
      </c>
      <c r="G14" s="109">
        <f t="shared" ref="G14:G53" si="0">ROUND(F14*E14,2)</f>
        <v>0</v>
      </c>
      <c r="I14" s="24"/>
      <c r="J14" s="23"/>
      <c r="K14" s="23"/>
    </row>
    <row r="15" spans="1:11" ht="22.8">
      <c r="A15" s="20" t="s">
        <v>36</v>
      </c>
      <c r="B15" s="18" t="s">
        <v>439</v>
      </c>
      <c r="C15" s="19" t="s">
        <v>438</v>
      </c>
      <c r="D15" s="18" t="s">
        <v>253</v>
      </c>
      <c r="E15" s="17">
        <v>28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33</v>
      </c>
      <c r="B16" s="18" t="s">
        <v>437</v>
      </c>
      <c r="C16" s="19" t="s">
        <v>436</v>
      </c>
      <c r="D16" s="18" t="s">
        <v>122</v>
      </c>
      <c r="E16" s="17">
        <v>4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29</v>
      </c>
      <c r="B17" s="18" t="s">
        <v>435</v>
      </c>
      <c r="C17" s="19" t="s">
        <v>434</v>
      </c>
      <c r="D17" s="18" t="s">
        <v>122</v>
      </c>
      <c r="E17" s="17">
        <v>22</v>
      </c>
      <c r="F17" s="123">
        <v>0</v>
      </c>
      <c r="G17" s="109">
        <f t="shared" si="0"/>
        <v>0</v>
      </c>
      <c r="I17" s="16"/>
    </row>
    <row r="18" spans="1:9">
      <c r="A18" s="20" t="s">
        <v>28</v>
      </c>
      <c r="B18" s="18" t="s">
        <v>433</v>
      </c>
      <c r="C18" s="19" t="s">
        <v>432</v>
      </c>
      <c r="D18" s="18" t="s">
        <v>122</v>
      </c>
      <c r="E18" s="17">
        <v>2</v>
      </c>
      <c r="F18" s="123">
        <v>0</v>
      </c>
      <c r="G18" s="109">
        <f t="shared" si="0"/>
        <v>0</v>
      </c>
      <c r="I18" s="16"/>
    </row>
    <row r="19" spans="1:9" ht="22.8">
      <c r="A19" s="20" t="s">
        <v>26</v>
      </c>
      <c r="B19" s="18" t="s">
        <v>421</v>
      </c>
      <c r="C19" s="19" t="s">
        <v>339</v>
      </c>
      <c r="D19" s="18" t="s">
        <v>122</v>
      </c>
      <c r="E19" s="17">
        <v>60</v>
      </c>
      <c r="F19" s="123">
        <v>0</v>
      </c>
      <c r="G19" s="109">
        <f t="shared" si="0"/>
        <v>0</v>
      </c>
      <c r="I19" s="16"/>
    </row>
    <row r="20" spans="1:9" ht="22.8">
      <c r="A20" s="20" t="s">
        <v>91</v>
      </c>
      <c r="B20" s="18" t="s">
        <v>431</v>
      </c>
      <c r="C20" s="19" t="s">
        <v>430</v>
      </c>
      <c r="D20" s="18" t="s">
        <v>122</v>
      </c>
      <c r="E20" s="17">
        <v>30</v>
      </c>
      <c r="F20" s="123">
        <v>0</v>
      </c>
      <c r="G20" s="109">
        <f t="shared" si="0"/>
        <v>0</v>
      </c>
      <c r="I20" s="16"/>
    </row>
    <row r="21" spans="1:9">
      <c r="A21" s="20" t="s">
        <v>88</v>
      </c>
      <c r="B21" s="18" t="s">
        <v>429</v>
      </c>
      <c r="C21" s="19" t="s">
        <v>428</v>
      </c>
      <c r="D21" s="18" t="s">
        <v>122</v>
      </c>
      <c r="E21" s="17">
        <v>30</v>
      </c>
      <c r="F21" s="123">
        <v>0</v>
      </c>
      <c r="G21" s="109">
        <f t="shared" si="0"/>
        <v>0</v>
      </c>
      <c r="I21" s="16"/>
    </row>
    <row r="22" spans="1:9">
      <c r="A22" s="20" t="s">
        <v>86</v>
      </c>
      <c r="B22" s="18" t="s">
        <v>427</v>
      </c>
      <c r="C22" s="19" t="s">
        <v>426</v>
      </c>
      <c r="D22" s="18" t="s">
        <v>122</v>
      </c>
      <c r="E22" s="17">
        <v>30</v>
      </c>
      <c r="F22" s="123">
        <v>0</v>
      </c>
      <c r="G22" s="109">
        <f t="shared" si="0"/>
        <v>0</v>
      </c>
      <c r="I22" s="16"/>
    </row>
    <row r="23" spans="1:9" ht="34.200000000000003">
      <c r="A23" s="20" t="s">
        <v>83</v>
      </c>
      <c r="B23" s="18" t="s">
        <v>425</v>
      </c>
      <c r="C23" s="19" t="s">
        <v>424</v>
      </c>
      <c r="D23" s="18" t="s">
        <v>122</v>
      </c>
      <c r="E23" s="17">
        <v>2</v>
      </c>
      <c r="F23" s="123">
        <v>0</v>
      </c>
      <c r="G23" s="109">
        <f t="shared" si="0"/>
        <v>0</v>
      </c>
      <c r="I23" s="16"/>
    </row>
    <row r="24" spans="1:9" ht="22.8">
      <c r="A24" s="20" t="s">
        <v>80</v>
      </c>
      <c r="B24" s="18" t="s">
        <v>423</v>
      </c>
      <c r="C24" s="19" t="s">
        <v>422</v>
      </c>
      <c r="D24" s="18" t="s">
        <v>122</v>
      </c>
      <c r="E24" s="17">
        <v>2</v>
      </c>
      <c r="F24" s="123">
        <v>0</v>
      </c>
      <c r="G24" s="109">
        <f t="shared" si="0"/>
        <v>0</v>
      </c>
      <c r="I24" s="16"/>
    </row>
    <row r="25" spans="1:9" ht="22.8">
      <c r="A25" s="20" t="s">
        <v>77</v>
      </c>
      <c r="B25" s="18" t="s">
        <v>421</v>
      </c>
      <c r="C25" s="19" t="s">
        <v>339</v>
      </c>
      <c r="D25" s="18" t="s">
        <v>122</v>
      </c>
      <c r="E25" s="17">
        <v>18</v>
      </c>
      <c r="F25" s="123">
        <v>0</v>
      </c>
      <c r="G25" s="109">
        <f t="shared" si="0"/>
        <v>0</v>
      </c>
      <c r="I25" s="16"/>
    </row>
    <row r="26" spans="1:9">
      <c r="A26" s="20" t="s">
        <v>74</v>
      </c>
      <c r="B26" s="18" t="s">
        <v>420</v>
      </c>
      <c r="C26" s="19" t="s">
        <v>338</v>
      </c>
      <c r="D26" s="18" t="s">
        <v>122</v>
      </c>
      <c r="E26" s="17">
        <v>2</v>
      </c>
      <c r="F26" s="123">
        <v>0</v>
      </c>
      <c r="G26" s="109">
        <f t="shared" si="0"/>
        <v>0</v>
      </c>
      <c r="I26" s="16"/>
    </row>
    <row r="27" spans="1:9">
      <c r="A27" s="20" t="s">
        <v>71</v>
      </c>
      <c r="B27" s="18" t="s">
        <v>419</v>
      </c>
      <c r="C27" s="19" t="s">
        <v>418</v>
      </c>
      <c r="D27" s="18" t="s">
        <v>122</v>
      </c>
      <c r="E27" s="17">
        <v>2</v>
      </c>
      <c r="F27" s="123">
        <v>0</v>
      </c>
      <c r="G27" s="109">
        <f t="shared" si="0"/>
        <v>0</v>
      </c>
      <c r="I27" s="16"/>
    </row>
    <row r="28" spans="1:9">
      <c r="A28" s="20" t="s">
        <v>68</v>
      </c>
      <c r="B28" s="18" t="s">
        <v>417</v>
      </c>
      <c r="C28" s="19" t="s">
        <v>337</v>
      </c>
      <c r="D28" s="18" t="s">
        <v>122</v>
      </c>
      <c r="E28" s="17">
        <v>6</v>
      </c>
      <c r="F28" s="123">
        <v>0</v>
      </c>
      <c r="G28" s="109">
        <f t="shared" si="0"/>
        <v>0</v>
      </c>
      <c r="I28" s="16"/>
    </row>
    <row r="29" spans="1:9">
      <c r="A29" s="20" t="s">
        <v>169</v>
      </c>
      <c r="B29" s="18" t="s">
        <v>416</v>
      </c>
      <c r="C29" s="19" t="s">
        <v>336</v>
      </c>
      <c r="D29" s="18" t="s">
        <v>122</v>
      </c>
      <c r="E29" s="17">
        <v>8</v>
      </c>
      <c r="F29" s="123">
        <v>0</v>
      </c>
      <c r="G29" s="109">
        <f t="shared" si="0"/>
        <v>0</v>
      </c>
      <c r="I29" s="16"/>
    </row>
    <row r="30" spans="1:9" ht="34.200000000000003">
      <c r="A30" s="20" t="s">
        <v>166</v>
      </c>
      <c r="B30" s="18" t="s">
        <v>415</v>
      </c>
      <c r="C30" s="19" t="s">
        <v>414</v>
      </c>
      <c r="D30" s="18" t="s">
        <v>253</v>
      </c>
      <c r="E30" s="17">
        <v>1</v>
      </c>
      <c r="F30" s="123">
        <v>0</v>
      </c>
      <c r="G30" s="109">
        <f t="shared" si="0"/>
        <v>0</v>
      </c>
      <c r="I30" s="16"/>
    </row>
    <row r="31" spans="1:9">
      <c r="A31" s="20" t="s">
        <v>165</v>
      </c>
      <c r="B31" s="18" t="s">
        <v>413</v>
      </c>
      <c r="C31" s="19" t="s">
        <v>412</v>
      </c>
      <c r="D31" s="18" t="s">
        <v>122</v>
      </c>
      <c r="E31" s="17">
        <v>6</v>
      </c>
      <c r="F31" s="123">
        <v>0</v>
      </c>
      <c r="G31" s="109">
        <f t="shared" si="0"/>
        <v>0</v>
      </c>
      <c r="I31" s="16"/>
    </row>
    <row r="32" spans="1:9" ht="45.6">
      <c r="A32" s="20" t="s">
        <v>164</v>
      </c>
      <c r="B32" s="18" t="s">
        <v>411</v>
      </c>
      <c r="C32" s="19" t="s">
        <v>410</v>
      </c>
      <c r="D32" s="18" t="s">
        <v>30</v>
      </c>
      <c r="E32" s="17">
        <v>76</v>
      </c>
      <c r="F32" s="123">
        <v>0</v>
      </c>
      <c r="G32" s="109">
        <f t="shared" si="0"/>
        <v>0</v>
      </c>
      <c r="I32" s="16"/>
    </row>
    <row r="33" spans="1:9" ht="22.8">
      <c r="A33" s="20" t="s">
        <v>163</v>
      </c>
      <c r="B33" s="18" t="s">
        <v>409</v>
      </c>
      <c r="C33" s="19" t="s">
        <v>345</v>
      </c>
      <c r="D33" s="18" t="s">
        <v>30</v>
      </c>
      <c r="E33" s="17">
        <v>76</v>
      </c>
      <c r="F33" s="123">
        <v>0</v>
      </c>
      <c r="G33" s="109">
        <f t="shared" si="0"/>
        <v>0</v>
      </c>
      <c r="I33" s="16"/>
    </row>
    <row r="34" spans="1:9" ht="45.6">
      <c r="A34" s="20" t="s">
        <v>245</v>
      </c>
      <c r="B34" s="18" t="s">
        <v>405</v>
      </c>
      <c r="C34" s="19" t="s">
        <v>408</v>
      </c>
      <c r="D34" s="18" t="s">
        <v>30</v>
      </c>
      <c r="E34" s="17">
        <v>5</v>
      </c>
      <c r="F34" s="123">
        <v>0</v>
      </c>
      <c r="G34" s="109">
        <f t="shared" si="0"/>
        <v>0</v>
      </c>
      <c r="I34" s="16"/>
    </row>
    <row r="35" spans="1:9" ht="22.8">
      <c r="A35" s="20" t="s">
        <v>244</v>
      </c>
      <c r="B35" s="18" t="s">
        <v>407</v>
      </c>
      <c r="C35" s="19" t="s">
        <v>406</v>
      </c>
      <c r="D35" s="18" t="s">
        <v>30</v>
      </c>
      <c r="E35" s="17">
        <v>5</v>
      </c>
      <c r="F35" s="123">
        <v>0</v>
      </c>
      <c r="G35" s="109">
        <f t="shared" si="0"/>
        <v>0</v>
      </c>
      <c r="I35" s="16"/>
    </row>
    <row r="36" spans="1:9" ht="45.6">
      <c r="A36" s="20" t="s">
        <v>243</v>
      </c>
      <c r="B36" s="18" t="s">
        <v>405</v>
      </c>
      <c r="C36" s="19" t="s">
        <v>404</v>
      </c>
      <c r="D36" s="18" t="s">
        <v>30</v>
      </c>
      <c r="E36" s="17">
        <v>370</v>
      </c>
      <c r="F36" s="123">
        <v>0</v>
      </c>
      <c r="G36" s="109">
        <f t="shared" si="0"/>
        <v>0</v>
      </c>
      <c r="I36" s="16"/>
    </row>
    <row r="37" spans="1:9" ht="22.8">
      <c r="A37" s="20" t="s">
        <v>241</v>
      </c>
      <c r="B37" s="18" t="s">
        <v>403</v>
      </c>
      <c r="C37" s="19" t="s">
        <v>402</v>
      </c>
      <c r="D37" s="18" t="s">
        <v>30</v>
      </c>
      <c r="E37" s="17">
        <v>197</v>
      </c>
      <c r="F37" s="123">
        <v>0</v>
      </c>
      <c r="G37" s="109">
        <f t="shared" si="0"/>
        <v>0</v>
      </c>
      <c r="I37" s="16"/>
    </row>
    <row r="38" spans="1:9" ht="22.8">
      <c r="A38" s="20" t="s">
        <v>240</v>
      </c>
      <c r="B38" s="18" t="s">
        <v>401</v>
      </c>
      <c r="C38" s="19" t="s">
        <v>400</v>
      </c>
      <c r="D38" s="18" t="s">
        <v>30</v>
      </c>
      <c r="E38" s="17">
        <v>173</v>
      </c>
      <c r="F38" s="123">
        <v>0</v>
      </c>
      <c r="G38" s="109">
        <f t="shared" si="0"/>
        <v>0</v>
      </c>
      <c r="I38" s="16"/>
    </row>
    <row r="39" spans="1:9" ht="22.8">
      <c r="A39" s="20" t="s">
        <v>239</v>
      </c>
      <c r="B39" s="18" t="s">
        <v>399</v>
      </c>
      <c r="C39" s="19" t="s">
        <v>343</v>
      </c>
      <c r="D39" s="18" t="s">
        <v>266</v>
      </c>
      <c r="E39" s="17">
        <v>2.08</v>
      </c>
      <c r="F39" s="123">
        <v>0</v>
      </c>
      <c r="G39" s="109">
        <f t="shared" si="0"/>
        <v>0</v>
      </c>
      <c r="I39" s="16"/>
    </row>
    <row r="40" spans="1:9">
      <c r="A40" s="20" t="s">
        <v>238</v>
      </c>
      <c r="B40" s="18" t="s">
        <v>398</v>
      </c>
      <c r="C40" s="19" t="s">
        <v>397</v>
      </c>
      <c r="D40" s="18" t="s">
        <v>30</v>
      </c>
      <c r="E40" s="17">
        <v>4</v>
      </c>
      <c r="F40" s="123">
        <v>0</v>
      </c>
      <c r="G40" s="109">
        <f t="shared" si="0"/>
        <v>0</v>
      </c>
      <c r="I40" s="16"/>
    </row>
    <row r="41" spans="1:9">
      <c r="A41" s="20" t="s">
        <v>236</v>
      </c>
      <c r="B41" s="18" t="s">
        <v>396</v>
      </c>
      <c r="C41" s="19" t="s">
        <v>395</v>
      </c>
      <c r="D41" s="18" t="s">
        <v>30</v>
      </c>
      <c r="E41" s="17">
        <v>43</v>
      </c>
      <c r="F41" s="123">
        <v>0</v>
      </c>
      <c r="G41" s="109">
        <f t="shared" si="0"/>
        <v>0</v>
      </c>
      <c r="I41" s="16"/>
    </row>
    <row r="42" spans="1:9">
      <c r="A42" s="20" t="s">
        <v>235</v>
      </c>
      <c r="B42" s="18" t="s">
        <v>394</v>
      </c>
      <c r="C42" s="19" t="s">
        <v>393</v>
      </c>
      <c r="D42" s="18" t="s">
        <v>30</v>
      </c>
      <c r="E42" s="17">
        <v>161</v>
      </c>
      <c r="F42" s="123">
        <v>0</v>
      </c>
      <c r="G42" s="109">
        <f t="shared" si="0"/>
        <v>0</v>
      </c>
      <c r="I42" s="16"/>
    </row>
    <row r="43" spans="1:9" ht="34.200000000000003">
      <c r="A43" s="20" t="s">
        <v>234</v>
      </c>
      <c r="B43" s="18" t="s">
        <v>392</v>
      </c>
      <c r="C43" s="19" t="s">
        <v>283</v>
      </c>
      <c r="D43" s="18" t="s">
        <v>266</v>
      </c>
      <c r="E43" s="17">
        <v>4.51</v>
      </c>
      <c r="F43" s="123">
        <v>0</v>
      </c>
      <c r="G43" s="109">
        <f t="shared" si="0"/>
        <v>0</v>
      </c>
      <c r="I43" s="16"/>
    </row>
    <row r="44" spans="1:9" ht="22.8">
      <c r="A44" s="20" t="s">
        <v>233</v>
      </c>
      <c r="B44" s="18" t="s">
        <v>391</v>
      </c>
      <c r="C44" s="19" t="s">
        <v>330</v>
      </c>
      <c r="D44" s="18" t="s">
        <v>266</v>
      </c>
      <c r="E44" s="17">
        <v>4.51</v>
      </c>
      <c r="F44" s="123">
        <v>0</v>
      </c>
      <c r="G44" s="109">
        <f t="shared" si="0"/>
        <v>0</v>
      </c>
      <c r="I44" s="16"/>
    </row>
    <row r="45" spans="1:9">
      <c r="A45" s="20" t="s">
        <v>232</v>
      </c>
      <c r="B45" s="18" t="s">
        <v>390</v>
      </c>
      <c r="C45" s="19" t="s">
        <v>389</v>
      </c>
      <c r="D45" s="18" t="s">
        <v>122</v>
      </c>
      <c r="E45" s="17">
        <v>1</v>
      </c>
      <c r="F45" s="123">
        <v>0</v>
      </c>
      <c r="G45" s="109">
        <f t="shared" si="0"/>
        <v>0</v>
      </c>
      <c r="I45" s="16"/>
    </row>
    <row r="46" spans="1:9" ht="22.8">
      <c r="A46" s="20" t="s">
        <v>231</v>
      </c>
      <c r="B46" s="18" t="s">
        <v>388</v>
      </c>
      <c r="C46" s="19" t="s">
        <v>329</v>
      </c>
      <c r="D46" s="18" t="s">
        <v>122</v>
      </c>
      <c r="E46" s="17">
        <v>1</v>
      </c>
      <c r="F46" s="123">
        <v>0</v>
      </c>
      <c r="G46" s="109">
        <f t="shared" si="0"/>
        <v>0</v>
      </c>
      <c r="I46" s="16"/>
    </row>
    <row r="47" spans="1:9">
      <c r="A47" s="20" t="s">
        <v>230</v>
      </c>
      <c r="B47" s="18" t="s">
        <v>387</v>
      </c>
      <c r="C47" s="19" t="s">
        <v>386</v>
      </c>
      <c r="D47" s="18" t="s">
        <v>122</v>
      </c>
      <c r="E47" s="17">
        <v>30</v>
      </c>
      <c r="F47" s="123">
        <v>0</v>
      </c>
      <c r="G47" s="109">
        <f t="shared" si="0"/>
        <v>0</v>
      </c>
      <c r="I47" s="16"/>
    </row>
    <row r="48" spans="1:9" ht="22.8">
      <c r="A48" s="20" t="s">
        <v>229</v>
      </c>
      <c r="B48" s="18" t="s">
        <v>385</v>
      </c>
      <c r="C48" s="19" t="s">
        <v>384</v>
      </c>
      <c r="D48" s="18" t="s">
        <v>30</v>
      </c>
      <c r="E48" s="17">
        <v>4.51</v>
      </c>
      <c r="F48" s="123">
        <v>0</v>
      </c>
      <c r="G48" s="109">
        <f t="shared" si="0"/>
        <v>0</v>
      </c>
      <c r="I48" s="16"/>
    </row>
    <row r="49" spans="1:9" ht="22.8">
      <c r="A49" s="20" t="s">
        <v>228</v>
      </c>
      <c r="B49" s="18" t="s">
        <v>383</v>
      </c>
      <c r="C49" s="19" t="s">
        <v>294</v>
      </c>
      <c r="D49" s="18" t="s">
        <v>122</v>
      </c>
      <c r="E49" s="17">
        <v>60</v>
      </c>
      <c r="F49" s="123">
        <v>0</v>
      </c>
      <c r="G49" s="109">
        <f t="shared" si="0"/>
        <v>0</v>
      </c>
      <c r="I49" s="16"/>
    </row>
    <row r="50" spans="1:9" ht="22.8">
      <c r="A50" s="20" t="s">
        <v>227</v>
      </c>
      <c r="B50" s="18" t="s">
        <v>382</v>
      </c>
      <c r="C50" s="19" t="s">
        <v>293</v>
      </c>
      <c r="D50" s="18" t="s">
        <v>122</v>
      </c>
      <c r="E50" s="17">
        <v>60</v>
      </c>
      <c r="F50" s="123">
        <v>0</v>
      </c>
      <c r="G50" s="109">
        <f t="shared" si="0"/>
        <v>0</v>
      </c>
      <c r="I50" s="16"/>
    </row>
    <row r="51" spans="1:9" ht="45.6">
      <c r="A51" s="20" t="s">
        <v>226</v>
      </c>
      <c r="B51" s="18" t="s">
        <v>381</v>
      </c>
      <c r="C51" s="19" t="s">
        <v>380</v>
      </c>
      <c r="D51" s="18" t="s">
        <v>253</v>
      </c>
      <c r="E51" s="17">
        <v>60</v>
      </c>
      <c r="F51" s="123">
        <v>0</v>
      </c>
      <c r="G51" s="109">
        <f t="shared" si="0"/>
        <v>0</v>
      </c>
      <c r="I51" s="16"/>
    </row>
    <row r="52" spans="1:9">
      <c r="A52" s="20" t="s">
        <v>225</v>
      </c>
      <c r="B52" s="18" t="s">
        <v>379</v>
      </c>
      <c r="C52" s="19" t="s">
        <v>378</v>
      </c>
      <c r="D52" s="18" t="s">
        <v>253</v>
      </c>
      <c r="E52" s="17">
        <v>60</v>
      </c>
      <c r="F52" s="123">
        <v>0</v>
      </c>
      <c r="G52" s="109">
        <f t="shared" si="0"/>
        <v>0</v>
      </c>
      <c r="I52" s="16"/>
    </row>
    <row r="53" spans="1:9" ht="34.200000000000003">
      <c r="A53" s="20" t="s">
        <v>224</v>
      </c>
      <c r="B53" s="18" t="s">
        <v>109</v>
      </c>
      <c r="C53" s="19" t="s">
        <v>108</v>
      </c>
      <c r="D53" s="18" t="s">
        <v>107</v>
      </c>
      <c r="E53" s="17">
        <v>5</v>
      </c>
      <c r="F53" s="123"/>
      <c r="G53" s="109">
        <f t="shared" si="0"/>
        <v>0</v>
      </c>
      <c r="I53" s="16"/>
    </row>
    <row r="54" spans="1:9">
      <c r="A54" s="14"/>
      <c r="B54" s="14"/>
      <c r="C54" s="159" t="s">
        <v>911</v>
      </c>
      <c r="D54" s="160"/>
      <c r="E54" s="160"/>
      <c r="F54" s="15" t="s">
        <v>904</v>
      </c>
      <c r="G54" s="115">
        <f>SUM(G13:G53)</f>
        <v>0</v>
      </c>
    </row>
    <row r="55" spans="1:9">
      <c r="A55" s="14"/>
      <c r="B55" s="14"/>
    </row>
    <row r="56" spans="1:9">
      <c r="A56" s="14"/>
      <c r="B56" s="14"/>
    </row>
    <row r="57" spans="1:9">
      <c r="A57" s="14"/>
      <c r="B57" s="14"/>
    </row>
    <row r="58" spans="1:9">
      <c r="A58" s="14"/>
      <c r="B58" s="14"/>
    </row>
    <row r="59" spans="1:9">
      <c r="A59" s="14"/>
      <c r="B59" s="14"/>
    </row>
    <row r="60" spans="1:9">
      <c r="A60" s="14"/>
      <c r="B60" s="14"/>
    </row>
    <row r="61" spans="1:9">
      <c r="A61" s="14"/>
      <c r="B61" s="14"/>
    </row>
    <row r="62" spans="1:9">
      <c r="A62" s="14"/>
      <c r="B62" s="14"/>
    </row>
    <row r="63" spans="1:9">
      <c r="A63" s="14"/>
      <c r="B63" s="14"/>
    </row>
    <row r="64" spans="1:9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</sheetData>
  <mergeCells count="7">
    <mergeCell ref="C54:E54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3ABE-3DDC-41FB-8F05-C83D80C04322}">
  <sheetPr>
    <tabColor rgb="FF92D050"/>
  </sheetPr>
  <dimension ref="A1:I229"/>
  <sheetViews>
    <sheetView topLeftCell="A218" workbookViewId="0">
      <selection activeCell="K123" sqref="K123"/>
    </sheetView>
  </sheetViews>
  <sheetFormatPr defaultColWidth="8.77734375" defaultRowHeight="13.2"/>
  <cols>
    <col min="1" max="1" width="4" style="13" customWidth="1"/>
    <col min="2" max="2" width="9.44140625" style="13" customWidth="1"/>
    <col min="3" max="3" width="36.6640625" style="12" customWidth="1"/>
    <col min="4" max="4" width="5.88671875" style="12" customWidth="1"/>
    <col min="5" max="5" width="14.88671875" style="11" customWidth="1"/>
    <col min="6" max="6" width="12.6640625" style="10" customWidth="1"/>
    <col min="7" max="7" width="15.44140625" style="9" customWidth="1"/>
    <col min="8" max="8" width="11.88671875" style="9" customWidth="1"/>
    <col min="9" max="16384" width="8.77734375" style="8"/>
  </cols>
  <sheetData>
    <row r="1" spans="1:9">
      <c r="A1" s="8"/>
      <c r="B1" s="8"/>
      <c r="C1" s="8"/>
      <c r="D1" s="8"/>
      <c r="E1" s="8"/>
      <c r="F1" s="8"/>
      <c r="G1" s="87" t="s">
        <v>668</v>
      </c>
      <c r="H1" s="8"/>
    </row>
    <row r="2" spans="1:9" ht="15.6">
      <c r="A2" s="8"/>
      <c r="B2" s="8"/>
      <c r="C2" s="8"/>
      <c r="D2" s="76"/>
      <c r="E2" s="71" t="s">
        <v>365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5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58" t="s">
        <v>150</v>
      </c>
      <c r="B5" s="153"/>
      <c r="C5" s="153"/>
      <c r="D5" s="153"/>
      <c r="E5" s="153"/>
      <c r="F5" s="153"/>
      <c r="G5" s="153"/>
      <c r="H5" s="8"/>
    </row>
    <row r="6" spans="1:9" ht="13.5" customHeight="1">
      <c r="A6" s="153"/>
      <c r="B6" s="153"/>
      <c r="C6" s="153"/>
      <c r="D6" s="153"/>
      <c r="E6" s="153"/>
      <c r="F6" s="153"/>
      <c r="G6" s="153"/>
      <c r="H6" s="8"/>
    </row>
    <row r="7" spans="1:9" ht="13.5" customHeight="1">
      <c r="A7" s="158" t="s">
        <v>149</v>
      </c>
      <c r="B7" s="153"/>
      <c r="C7" s="153"/>
      <c r="D7" s="153"/>
      <c r="E7" s="153"/>
      <c r="F7" s="153"/>
      <c r="G7" s="153"/>
      <c r="H7" s="8"/>
    </row>
    <row r="8" spans="1:9" ht="13.5" customHeight="1">
      <c r="A8" s="153"/>
      <c r="B8" s="153"/>
      <c r="C8" s="153"/>
      <c r="D8" s="153"/>
      <c r="E8" s="153"/>
      <c r="F8" s="153"/>
      <c r="G8" s="153"/>
      <c r="H8" s="8"/>
    </row>
    <row r="9" spans="1:9" ht="13.5" customHeight="1">
      <c r="A9" s="158" t="s">
        <v>928</v>
      </c>
      <c r="B9" s="153"/>
      <c r="C9" s="153"/>
      <c r="D9" s="153"/>
      <c r="E9" s="153"/>
      <c r="F9" s="153"/>
      <c r="G9" s="153"/>
      <c r="H9" s="8"/>
    </row>
    <row r="10" spans="1:9" ht="13.5" customHeight="1">
      <c r="A10" s="153"/>
      <c r="B10" s="153"/>
      <c r="C10" s="153"/>
      <c r="D10" s="153"/>
      <c r="E10" s="153"/>
      <c r="F10" s="153"/>
      <c r="G10" s="153"/>
      <c r="H10" s="8"/>
    </row>
    <row r="11" spans="1:9">
      <c r="A11" s="33"/>
      <c r="B11" s="75"/>
      <c r="C11" s="21"/>
      <c r="D11" s="173"/>
      <c r="E11" s="174"/>
      <c r="F11" s="174"/>
      <c r="G11" s="174"/>
      <c r="H11" s="21"/>
    </row>
    <row r="12" spans="1:9" ht="12.75" customHeight="1">
      <c r="A12" s="29" t="s">
        <v>148</v>
      </c>
      <c r="B12" s="29" t="s">
        <v>147</v>
      </c>
      <c r="C12" s="29" t="s">
        <v>146</v>
      </c>
      <c r="D12" s="29" t="s">
        <v>145</v>
      </c>
      <c r="E12" s="154" t="s">
        <v>144</v>
      </c>
      <c r="F12" s="156" t="s">
        <v>903</v>
      </c>
      <c r="G12" s="157"/>
      <c r="H12" s="28"/>
    </row>
    <row r="13" spans="1:9">
      <c r="A13" s="27" t="s">
        <v>143</v>
      </c>
      <c r="B13" s="27" t="s">
        <v>142</v>
      </c>
      <c r="C13" s="27" t="s">
        <v>141</v>
      </c>
      <c r="D13" s="27" t="s">
        <v>122</v>
      </c>
      <c r="E13" s="155"/>
      <c r="F13" s="74" t="s">
        <v>363</v>
      </c>
      <c r="G13" s="25" t="s">
        <v>139</v>
      </c>
    </row>
    <row r="14" spans="1:9">
      <c r="A14" s="22"/>
      <c r="B14" s="22"/>
      <c r="C14" s="161" t="s">
        <v>605</v>
      </c>
      <c r="D14" s="153"/>
      <c r="E14" s="153"/>
      <c r="F14" s="153"/>
      <c r="G14" s="153"/>
    </row>
    <row r="15" spans="1:9" ht="45.6">
      <c r="A15" s="72" t="s">
        <v>43</v>
      </c>
      <c r="B15" s="18"/>
      <c r="C15" s="19" t="s">
        <v>604</v>
      </c>
      <c r="D15" s="18" t="s">
        <v>176</v>
      </c>
      <c r="E15" s="73">
        <v>1</v>
      </c>
      <c r="F15" s="123">
        <v>0</v>
      </c>
      <c r="G15" s="109">
        <f t="shared" ref="G15:G78" si="0">ROUND(F15*E15,2)</f>
        <v>0</v>
      </c>
      <c r="I15" s="16"/>
    </row>
    <row r="16" spans="1:9" ht="34.200000000000003">
      <c r="A16" s="72" t="s">
        <v>39</v>
      </c>
      <c r="B16" s="18"/>
      <c r="C16" s="19" t="s">
        <v>603</v>
      </c>
      <c r="D16" s="18" t="s">
        <v>253</v>
      </c>
      <c r="E16" s="73">
        <v>1</v>
      </c>
      <c r="F16" s="123">
        <v>0</v>
      </c>
      <c r="G16" s="109">
        <f t="shared" si="0"/>
        <v>0</v>
      </c>
      <c r="I16" s="16"/>
    </row>
    <row r="17" spans="1:9" ht="34.200000000000003">
      <c r="A17" s="72" t="s">
        <v>33</v>
      </c>
      <c r="B17" s="18"/>
      <c r="C17" s="19" t="s">
        <v>602</v>
      </c>
      <c r="D17" s="18" t="s">
        <v>253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72" t="s">
        <v>29</v>
      </c>
      <c r="B18" s="18"/>
      <c r="C18" s="19" t="s">
        <v>601</v>
      </c>
      <c r="D18" s="18" t="s">
        <v>122</v>
      </c>
      <c r="E18" s="73">
        <v>2</v>
      </c>
      <c r="F18" s="123">
        <v>0</v>
      </c>
      <c r="G18" s="109">
        <f t="shared" si="0"/>
        <v>0</v>
      </c>
      <c r="I18" s="16"/>
    </row>
    <row r="19" spans="1:9" ht="34.200000000000003">
      <c r="A19" s="72" t="s">
        <v>28</v>
      </c>
      <c r="B19" s="18"/>
      <c r="C19" s="19" t="s">
        <v>600</v>
      </c>
      <c r="D19" s="18" t="s">
        <v>253</v>
      </c>
      <c r="E19" s="73">
        <v>2</v>
      </c>
      <c r="F19" s="123">
        <v>0</v>
      </c>
      <c r="G19" s="109">
        <f t="shared" si="0"/>
        <v>0</v>
      </c>
      <c r="I19" s="16"/>
    </row>
    <row r="20" spans="1:9">
      <c r="A20" s="72" t="s">
        <v>26</v>
      </c>
      <c r="B20" s="18"/>
      <c r="C20" s="19" t="s">
        <v>599</v>
      </c>
      <c r="D20" s="18" t="s">
        <v>122</v>
      </c>
      <c r="E20" s="73">
        <v>2</v>
      </c>
      <c r="F20" s="123">
        <v>0</v>
      </c>
      <c r="G20" s="109">
        <f t="shared" si="0"/>
        <v>0</v>
      </c>
      <c r="I20" s="16"/>
    </row>
    <row r="21" spans="1:9" ht="22.8">
      <c r="A21" s="72" t="s">
        <v>91</v>
      </c>
      <c r="B21" s="18"/>
      <c r="C21" s="19" t="s">
        <v>494</v>
      </c>
      <c r="D21" s="18" t="s">
        <v>253</v>
      </c>
      <c r="E21" s="73">
        <v>12</v>
      </c>
      <c r="F21" s="123">
        <v>0</v>
      </c>
      <c r="G21" s="109">
        <f t="shared" si="0"/>
        <v>0</v>
      </c>
      <c r="I21" s="16"/>
    </row>
    <row r="22" spans="1:9">
      <c r="A22" s="72" t="s">
        <v>88</v>
      </c>
      <c r="B22" s="18"/>
      <c r="C22" s="19" t="s">
        <v>493</v>
      </c>
      <c r="D22" s="18" t="s">
        <v>30</v>
      </c>
      <c r="E22" s="73">
        <v>15</v>
      </c>
      <c r="F22" s="123">
        <v>0</v>
      </c>
      <c r="G22" s="109">
        <f t="shared" si="0"/>
        <v>0</v>
      </c>
      <c r="I22" s="16"/>
    </row>
    <row r="23" spans="1:9">
      <c r="A23" s="72" t="s">
        <v>86</v>
      </c>
      <c r="B23" s="18"/>
      <c r="C23" s="19" t="s">
        <v>492</v>
      </c>
      <c r="D23" s="18" t="s">
        <v>30</v>
      </c>
      <c r="E23" s="73">
        <v>6</v>
      </c>
      <c r="F23" s="123">
        <v>0</v>
      </c>
      <c r="G23" s="109">
        <f t="shared" si="0"/>
        <v>0</v>
      </c>
      <c r="I23" s="16"/>
    </row>
    <row r="24" spans="1:9">
      <c r="A24" s="72" t="s">
        <v>83</v>
      </c>
      <c r="B24" s="18"/>
      <c r="C24" s="19" t="s">
        <v>598</v>
      </c>
      <c r="D24" s="18" t="s">
        <v>30</v>
      </c>
      <c r="E24" s="73">
        <v>3</v>
      </c>
      <c r="F24" s="123">
        <v>0</v>
      </c>
      <c r="G24" s="109">
        <f t="shared" si="0"/>
        <v>0</v>
      </c>
      <c r="I24" s="16"/>
    </row>
    <row r="25" spans="1:9" ht="34.200000000000003">
      <c r="A25" s="72" t="s">
        <v>80</v>
      </c>
      <c r="B25" s="18"/>
      <c r="C25" s="19" t="s">
        <v>466</v>
      </c>
      <c r="D25" s="18" t="s">
        <v>30</v>
      </c>
      <c r="E25" s="73">
        <v>29</v>
      </c>
      <c r="F25" s="123">
        <v>0</v>
      </c>
      <c r="G25" s="109">
        <f t="shared" si="0"/>
        <v>0</v>
      </c>
      <c r="I25" s="16"/>
    </row>
    <row r="26" spans="1:9" ht="22.8">
      <c r="A26" s="72" t="s">
        <v>77</v>
      </c>
      <c r="B26" s="18"/>
      <c r="C26" s="19" t="s">
        <v>465</v>
      </c>
      <c r="D26" s="18" t="s">
        <v>30</v>
      </c>
      <c r="E26" s="73">
        <v>29</v>
      </c>
      <c r="F26" s="123">
        <v>0</v>
      </c>
      <c r="G26" s="109">
        <f t="shared" si="0"/>
        <v>0</v>
      </c>
      <c r="I26" s="16"/>
    </row>
    <row r="27" spans="1:9" ht="34.200000000000003">
      <c r="A27" s="72" t="s">
        <v>74</v>
      </c>
      <c r="B27" s="18"/>
      <c r="C27" s="19" t="s">
        <v>464</v>
      </c>
      <c r="D27" s="18" t="s">
        <v>30</v>
      </c>
      <c r="E27" s="73">
        <v>30</v>
      </c>
      <c r="F27" s="123">
        <v>0</v>
      </c>
      <c r="G27" s="109">
        <f t="shared" si="0"/>
        <v>0</v>
      </c>
      <c r="I27" s="16"/>
    </row>
    <row r="28" spans="1:9" ht="22.8">
      <c r="A28" s="72" t="s">
        <v>71</v>
      </c>
      <c r="B28" s="18"/>
      <c r="C28" s="19" t="s">
        <v>597</v>
      </c>
      <c r="D28" s="18" t="s">
        <v>30</v>
      </c>
      <c r="E28" s="73">
        <v>19</v>
      </c>
      <c r="F28" s="123">
        <v>0</v>
      </c>
      <c r="G28" s="109">
        <f t="shared" si="0"/>
        <v>0</v>
      </c>
      <c r="I28" s="16"/>
    </row>
    <row r="29" spans="1:9" ht="22.8">
      <c r="A29" s="72" t="s">
        <v>68</v>
      </c>
      <c r="B29" s="18"/>
      <c r="C29" s="19" t="s">
        <v>491</v>
      </c>
      <c r="D29" s="18" t="s">
        <v>30</v>
      </c>
      <c r="E29" s="73">
        <v>11</v>
      </c>
      <c r="F29" s="123">
        <v>0</v>
      </c>
      <c r="G29" s="109">
        <f t="shared" si="0"/>
        <v>0</v>
      </c>
      <c r="I29" s="16"/>
    </row>
    <row r="30" spans="1:9" ht="22.8">
      <c r="A30" s="72" t="s">
        <v>169</v>
      </c>
      <c r="B30" s="18"/>
      <c r="C30" s="19" t="s">
        <v>490</v>
      </c>
      <c r="D30" s="18" t="s">
        <v>30</v>
      </c>
      <c r="E30" s="73">
        <v>83</v>
      </c>
      <c r="F30" s="123">
        <v>0</v>
      </c>
      <c r="G30" s="109">
        <f t="shared" si="0"/>
        <v>0</v>
      </c>
      <c r="I30" s="16"/>
    </row>
    <row r="31" spans="1:9" ht="22.8">
      <c r="A31" s="72" t="s">
        <v>166</v>
      </c>
      <c r="B31" s="18"/>
      <c r="C31" s="19" t="s">
        <v>489</v>
      </c>
      <c r="D31" s="18" t="s">
        <v>30</v>
      </c>
      <c r="E31" s="73">
        <v>46</v>
      </c>
      <c r="F31" s="123">
        <v>0</v>
      </c>
      <c r="G31" s="109">
        <f t="shared" si="0"/>
        <v>0</v>
      </c>
      <c r="I31" s="16"/>
    </row>
    <row r="32" spans="1:9" ht="22.8">
      <c r="A32" s="72" t="s">
        <v>165</v>
      </c>
      <c r="B32" s="18"/>
      <c r="C32" s="19" t="s">
        <v>488</v>
      </c>
      <c r="D32" s="18" t="s">
        <v>30</v>
      </c>
      <c r="E32" s="73">
        <v>30</v>
      </c>
      <c r="F32" s="123">
        <v>0</v>
      </c>
      <c r="G32" s="109">
        <f t="shared" si="0"/>
        <v>0</v>
      </c>
      <c r="I32" s="16"/>
    </row>
    <row r="33" spans="1:9" ht="22.8">
      <c r="A33" s="72" t="s">
        <v>164</v>
      </c>
      <c r="B33" s="18"/>
      <c r="C33" s="19" t="s">
        <v>596</v>
      </c>
      <c r="D33" s="18" t="s">
        <v>30</v>
      </c>
      <c r="E33" s="73">
        <v>7</v>
      </c>
      <c r="F33" s="123">
        <v>0</v>
      </c>
      <c r="G33" s="109">
        <f t="shared" si="0"/>
        <v>0</v>
      </c>
      <c r="I33" s="16"/>
    </row>
    <row r="34" spans="1:9" ht="34.200000000000003">
      <c r="A34" s="72" t="s">
        <v>163</v>
      </c>
      <c r="B34" s="18"/>
      <c r="C34" s="19" t="s">
        <v>595</v>
      </c>
      <c r="D34" s="18" t="s">
        <v>30</v>
      </c>
      <c r="E34" s="73">
        <v>14</v>
      </c>
      <c r="F34" s="123">
        <v>0</v>
      </c>
      <c r="G34" s="109">
        <f t="shared" si="0"/>
        <v>0</v>
      </c>
      <c r="I34" s="16"/>
    </row>
    <row r="35" spans="1:9" ht="22.8">
      <c r="A35" s="72" t="s">
        <v>245</v>
      </c>
      <c r="B35" s="18"/>
      <c r="C35" s="19" t="s">
        <v>594</v>
      </c>
      <c r="D35" s="18" t="s">
        <v>30</v>
      </c>
      <c r="E35" s="73">
        <v>14</v>
      </c>
      <c r="F35" s="123">
        <v>0</v>
      </c>
      <c r="G35" s="109">
        <f t="shared" si="0"/>
        <v>0</v>
      </c>
      <c r="I35" s="16"/>
    </row>
    <row r="36" spans="1:9" ht="34.200000000000003">
      <c r="A36" s="72" t="s">
        <v>244</v>
      </c>
      <c r="B36" s="18"/>
      <c r="C36" s="19" t="s">
        <v>593</v>
      </c>
      <c r="D36" s="18" t="s">
        <v>30</v>
      </c>
      <c r="E36" s="73">
        <v>16</v>
      </c>
      <c r="F36" s="123">
        <v>0</v>
      </c>
      <c r="G36" s="109">
        <f t="shared" si="0"/>
        <v>0</v>
      </c>
      <c r="I36" s="16"/>
    </row>
    <row r="37" spans="1:9" ht="22.8">
      <c r="A37" s="72" t="s">
        <v>243</v>
      </c>
      <c r="B37" s="18"/>
      <c r="C37" s="19" t="s">
        <v>592</v>
      </c>
      <c r="D37" s="18" t="s">
        <v>30</v>
      </c>
      <c r="E37" s="73">
        <v>3</v>
      </c>
      <c r="F37" s="123">
        <v>0</v>
      </c>
      <c r="G37" s="109">
        <f t="shared" si="0"/>
        <v>0</v>
      </c>
      <c r="I37" s="16"/>
    </row>
    <row r="38" spans="1:9" ht="22.8">
      <c r="A38" s="72" t="s">
        <v>241</v>
      </c>
      <c r="B38" s="18"/>
      <c r="C38" s="19" t="s">
        <v>591</v>
      </c>
      <c r="D38" s="18" t="s">
        <v>30</v>
      </c>
      <c r="E38" s="73">
        <v>5</v>
      </c>
      <c r="F38" s="123">
        <v>0</v>
      </c>
      <c r="G38" s="109">
        <f t="shared" si="0"/>
        <v>0</v>
      </c>
      <c r="I38" s="16"/>
    </row>
    <row r="39" spans="1:9" ht="22.8">
      <c r="A39" s="72" t="s">
        <v>240</v>
      </c>
      <c r="B39" s="18"/>
      <c r="C39" s="19" t="s">
        <v>590</v>
      </c>
      <c r="D39" s="18" t="s">
        <v>30</v>
      </c>
      <c r="E39" s="73">
        <v>8</v>
      </c>
      <c r="F39" s="123">
        <v>0</v>
      </c>
      <c r="G39" s="109">
        <f t="shared" si="0"/>
        <v>0</v>
      </c>
      <c r="I39" s="16"/>
    </row>
    <row r="40" spans="1:9" ht="34.200000000000003">
      <c r="A40" s="72" t="s">
        <v>239</v>
      </c>
      <c r="B40" s="18"/>
      <c r="C40" s="19" t="s">
        <v>589</v>
      </c>
      <c r="D40" s="18" t="s">
        <v>30</v>
      </c>
      <c r="E40" s="73">
        <v>12</v>
      </c>
      <c r="F40" s="123">
        <v>0</v>
      </c>
      <c r="G40" s="109">
        <f t="shared" si="0"/>
        <v>0</v>
      </c>
      <c r="I40" s="16"/>
    </row>
    <row r="41" spans="1:9" ht="22.8">
      <c r="A41" s="72" t="s">
        <v>238</v>
      </c>
      <c r="B41" s="18"/>
      <c r="C41" s="19" t="s">
        <v>588</v>
      </c>
      <c r="D41" s="18" t="s">
        <v>30</v>
      </c>
      <c r="E41" s="73">
        <v>7</v>
      </c>
      <c r="F41" s="123">
        <v>0</v>
      </c>
      <c r="G41" s="109">
        <f t="shared" si="0"/>
        <v>0</v>
      </c>
      <c r="I41" s="16"/>
    </row>
    <row r="42" spans="1:9" ht="22.8">
      <c r="A42" s="72" t="s">
        <v>236</v>
      </c>
      <c r="B42" s="18"/>
      <c r="C42" s="19" t="s">
        <v>587</v>
      </c>
      <c r="D42" s="18" t="s">
        <v>30</v>
      </c>
      <c r="E42" s="73">
        <v>5</v>
      </c>
      <c r="F42" s="123">
        <v>0</v>
      </c>
      <c r="G42" s="109">
        <f t="shared" si="0"/>
        <v>0</v>
      </c>
      <c r="I42" s="16"/>
    </row>
    <row r="43" spans="1:9" ht="34.200000000000003">
      <c r="A43" s="72" t="s">
        <v>235</v>
      </c>
      <c r="B43" s="18"/>
      <c r="C43" s="19" t="s">
        <v>458</v>
      </c>
      <c r="D43" s="18" t="s">
        <v>253</v>
      </c>
      <c r="E43" s="73">
        <v>11</v>
      </c>
      <c r="F43" s="123">
        <v>0</v>
      </c>
      <c r="G43" s="109">
        <f t="shared" si="0"/>
        <v>0</v>
      </c>
      <c r="I43" s="16"/>
    </row>
    <row r="44" spans="1:9">
      <c r="A44" s="72" t="s">
        <v>234</v>
      </c>
      <c r="B44" s="18"/>
      <c r="C44" s="19" t="s">
        <v>457</v>
      </c>
      <c r="D44" s="18" t="s">
        <v>122</v>
      </c>
      <c r="E44" s="73">
        <v>11</v>
      </c>
      <c r="F44" s="123">
        <v>0</v>
      </c>
      <c r="G44" s="109">
        <f t="shared" si="0"/>
        <v>0</v>
      </c>
      <c r="I44" s="16"/>
    </row>
    <row r="45" spans="1:9" ht="34.200000000000003">
      <c r="A45" s="72" t="s">
        <v>233</v>
      </c>
      <c r="B45" s="18"/>
      <c r="C45" s="19" t="s">
        <v>456</v>
      </c>
      <c r="D45" s="18" t="s">
        <v>253</v>
      </c>
      <c r="E45" s="73">
        <v>12</v>
      </c>
      <c r="F45" s="123">
        <v>0</v>
      </c>
      <c r="G45" s="109">
        <f t="shared" si="0"/>
        <v>0</v>
      </c>
      <c r="I45" s="16"/>
    </row>
    <row r="46" spans="1:9">
      <c r="A46" s="72" t="s">
        <v>232</v>
      </c>
      <c r="B46" s="18"/>
      <c r="C46" s="19" t="s">
        <v>586</v>
      </c>
      <c r="D46" s="18" t="s">
        <v>122</v>
      </c>
      <c r="E46" s="73">
        <v>8</v>
      </c>
      <c r="F46" s="123">
        <v>0</v>
      </c>
      <c r="G46" s="109">
        <f t="shared" si="0"/>
        <v>0</v>
      </c>
      <c r="I46" s="16"/>
    </row>
    <row r="47" spans="1:9">
      <c r="A47" s="72" t="s">
        <v>231</v>
      </c>
      <c r="B47" s="18"/>
      <c r="C47" s="19" t="s">
        <v>487</v>
      </c>
      <c r="D47" s="18" t="s">
        <v>122</v>
      </c>
      <c r="E47" s="73">
        <v>4</v>
      </c>
      <c r="F47" s="123">
        <v>0</v>
      </c>
      <c r="G47" s="109">
        <f t="shared" si="0"/>
        <v>0</v>
      </c>
      <c r="I47" s="16"/>
    </row>
    <row r="48" spans="1:9" ht="34.200000000000003">
      <c r="A48" s="72" t="s">
        <v>230</v>
      </c>
      <c r="B48" s="18"/>
      <c r="C48" s="19" t="s">
        <v>480</v>
      </c>
      <c r="D48" s="18" t="s">
        <v>253</v>
      </c>
      <c r="E48" s="73">
        <v>22</v>
      </c>
      <c r="F48" s="123">
        <v>0</v>
      </c>
      <c r="G48" s="109">
        <f t="shared" si="0"/>
        <v>0</v>
      </c>
      <c r="I48" s="16"/>
    </row>
    <row r="49" spans="1:9">
      <c r="A49" s="72" t="s">
        <v>229</v>
      </c>
      <c r="B49" s="18"/>
      <c r="C49" s="19" t="s">
        <v>486</v>
      </c>
      <c r="D49" s="18" t="s">
        <v>122</v>
      </c>
      <c r="E49" s="73">
        <v>16</v>
      </c>
      <c r="F49" s="123">
        <v>0</v>
      </c>
      <c r="G49" s="109">
        <f t="shared" si="0"/>
        <v>0</v>
      </c>
      <c r="I49" s="16"/>
    </row>
    <row r="50" spans="1:9">
      <c r="A50" s="72" t="s">
        <v>228</v>
      </c>
      <c r="B50" s="18"/>
      <c r="C50" s="19" t="s">
        <v>485</v>
      </c>
      <c r="D50" s="18" t="s">
        <v>122</v>
      </c>
      <c r="E50" s="73">
        <v>6</v>
      </c>
      <c r="F50" s="123">
        <v>0</v>
      </c>
      <c r="G50" s="109">
        <f t="shared" si="0"/>
        <v>0</v>
      </c>
      <c r="I50" s="16"/>
    </row>
    <row r="51" spans="1:9" ht="45.6">
      <c r="A51" s="72" t="s">
        <v>227</v>
      </c>
      <c r="B51" s="18"/>
      <c r="C51" s="19" t="s">
        <v>585</v>
      </c>
      <c r="D51" s="18" t="s">
        <v>253</v>
      </c>
      <c r="E51" s="73">
        <v>7</v>
      </c>
      <c r="F51" s="123">
        <v>0</v>
      </c>
      <c r="G51" s="109">
        <f t="shared" si="0"/>
        <v>0</v>
      </c>
      <c r="I51" s="16"/>
    </row>
    <row r="52" spans="1:9">
      <c r="A52" s="72" t="s">
        <v>226</v>
      </c>
      <c r="B52" s="18"/>
      <c r="C52" s="19" t="s">
        <v>584</v>
      </c>
      <c r="D52" s="18" t="s">
        <v>122</v>
      </c>
      <c r="E52" s="73">
        <v>5</v>
      </c>
      <c r="F52" s="123">
        <v>0</v>
      </c>
      <c r="G52" s="109">
        <f t="shared" si="0"/>
        <v>0</v>
      </c>
      <c r="I52" s="16"/>
    </row>
    <row r="53" spans="1:9">
      <c r="A53" s="72" t="s">
        <v>225</v>
      </c>
      <c r="B53" s="18"/>
      <c r="C53" s="19" t="s">
        <v>583</v>
      </c>
      <c r="D53" s="18" t="s">
        <v>122</v>
      </c>
      <c r="E53" s="73">
        <v>2</v>
      </c>
      <c r="F53" s="123">
        <v>0</v>
      </c>
      <c r="G53" s="109">
        <f t="shared" si="0"/>
        <v>0</v>
      </c>
      <c r="I53" s="16"/>
    </row>
    <row r="54" spans="1:9" ht="45.6">
      <c r="A54" s="72" t="s">
        <v>224</v>
      </c>
      <c r="B54" s="18"/>
      <c r="C54" s="19" t="s">
        <v>582</v>
      </c>
      <c r="D54" s="18" t="s">
        <v>253</v>
      </c>
      <c r="E54" s="73">
        <v>8</v>
      </c>
      <c r="F54" s="123">
        <v>0</v>
      </c>
      <c r="G54" s="109">
        <f t="shared" si="0"/>
        <v>0</v>
      </c>
      <c r="I54" s="16"/>
    </row>
    <row r="55" spans="1:9">
      <c r="A55" s="72" t="s">
        <v>223</v>
      </c>
      <c r="B55" s="18"/>
      <c r="C55" s="19" t="s">
        <v>581</v>
      </c>
      <c r="D55" s="18" t="s">
        <v>122</v>
      </c>
      <c r="E55" s="73">
        <v>4</v>
      </c>
      <c r="F55" s="123">
        <v>0</v>
      </c>
      <c r="G55" s="109">
        <f t="shared" si="0"/>
        <v>0</v>
      </c>
      <c r="I55" s="16"/>
    </row>
    <row r="56" spans="1:9">
      <c r="A56" s="72" t="s">
        <v>222</v>
      </c>
      <c r="B56" s="18"/>
      <c r="C56" s="19" t="s">
        <v>580</v>
      </c>
      <c r="D56" s="18" t="s">
        <v>122</v>
      </c>
      <c r="E56" s="73">
        <v>4</v>
      </c>
      <c r="F56" s="123">
        <v>0</v>
      </c>
      <c r="G56" s="109">
        <f t="shared" si="0"/>
        <v>0</v>
      </c>
      <c r="I56" s="16"/>
    </row>
    <row r="57" spans="1:9" ht="45.6">
      <c r="A57" s="72" t="s">
        <v>219</v>
      </c>
      <c r="B57" s="18"/>
      <c r="C57" s="19" t="s">
        <v>564</v>
      </c>
      <c r="D57" s="18" t="s">
        <v>253</v>
      </c>
      <c r="E57" s="73">
        <v>1</v>
      </c>
      <c r="F57" s="123">
        <v>0</v>
      </c>
      <c r="G57" s="109">
        <f t="shared" si="0"/>
        <v>0</v>
      </c>
      <c r="I57" s="16"/>
    </row>
    <row r="58" spans="1:9">
      <c r="A58" s="72" t="s">
        <v>217</v>
      </c>
      <c r="B58" s="18"/>
      <c r="C58" s="19" t="s">
        <v>579</v>
      </c>
      <c r="D58" s="18" t="s">
        <v>122</v>
      </c>
      <c r="E58" s="73">
        <v>1</v>
      </c>
      <c r="F58" s="123">
        <v>0</v>
      </c>
      <c r="G58" s="109">
        <f t="shared" si="0"/>
        <v>0</v>
      </c>
      <c r="I58" s="16"/>
    </row>
    <row r="59" spans="1:9" ht="34.200000000000003">
      <c r="A59" s="72" t="s">
        <v>216</v>
      </c>
      <c r="B59" s="18"/>
      <c r="C59" s="19" t="s">
        <v>458</v>
      </c>
      <c r="D59" s="18" t="s">
        <v>253</v>
      </c>
      <c r="E59" s="73">
        <v>5</v>
      </c>
      <c r="F59" s="123">
        <v>0</v>
      </c>
      <c r="G59" s="109">
        <f t="shared" si="0"/>
        <v>0</v>
      </c>
      <c r="I59" s="16"/>
    </row>
    <row r="60" spans="1:9">
      <c r="A60" s="72" t="s">
        <v>215</v>
      </c>
      <c r="B60" s="18"/>
      <c r="C60" s="19" t="s">
        <v>578</v>
      </c>
      <c r="D60" s="18" t="s">
        <v>122</v>
      </c>
      <c r="E60" s="73">
        <v>2</v>
      </c>
      <c r="F60" s="123">
        <v>0</v>
      </c>
      <c r="G60" s="109">
        <f t="shared" si="0"/>
        <v>0</v>
      </c>
      <c r="I60" s="16"/>
    </row>
    <row r="61" spans="1:9">
      <c r="A61" s="72" t="s">
        <v>214</v>
      </c>
      <c r="B61" s="18"/>
      <c r="C61" s="19" t="s">
        <v>577</v>
      </c>
      <c r="D61" s="18" t="s">
        <v>122</v>
      </c>
      <c r="E61" s="73">
        <v>1</v>
      </c>
      <c r="F61" s="123">
        <v>0</v>
      </c>
      <c r="G61" s="109">
        <f t="shared" si="0"/>
        <v>0</v>
      </c>
      <c r="I61" s="16"/>
    </row>
    <row r="62" spans="1:9">
      <c r="A62" s="72" t="s">
        <v>213</v>
      </c>
      <c r="B62" s="18"/>
      <c r="C62" s="19" t="s">
        <v>576</v>
      </c>
      <c r="D62" s="18" t="s">
        <v>122</v>
      </c>
      <c r="E62" s="73">
        <v>1</v>
      </c>
      <c r="F62" s="123">
        <v>0</v>
      </c>
      <c r="G62" s="109">
        <f t="shared" si="0"/>
        <v>0</v>
      </c>
      <c r="I62" s="16"/>
    </row>
    <row r="63" spans="1:9">
      <c r="A63" s="72" t="s">
        <v>212</v>
      </c>
      <c r="B63" s="18"/>
      <c r="C63" s="19" t="s">
        <v>575</v>
      </c>
      <c r="D63" s="18" t="s">
        <v>122</v>
      </c>
      <c r="E63" s="73">
        <v>1</v>
      </c>
      <c r="F63" s="123">
        <v>0</v>
      </c>
      <c r="G63" s="109">
        <f t="shared" si="0"/>
        <v>0</v>
      </c>
      <c r="I63" s="16"/>
    </row>
    <row r="64" spans="1:9" ht="34.200000000000003">
      <c r="A64" s="72" t="s">
        <v>210</v>
      </c>
      <c r="B64" s="18"/>
      <c r="C64" s="19" t="s">
        <v>511</v>
      </c>
      <c r="D64" s="18" t="s">
        <v>253</v>
      </c>
      <c r="E64" s="73">
        <v>10</v>
      </c>
      <c r="F64" s="123">
        <v>0</v>
      </c>
      <c r="G64" s="109">
        <f t="shared" si="0"/>
        <v>0</v>
      </c>
      <c r="I64" s="16"/>
    </row>
    <row r="65" spans="1:9">
      <c r="A65" s="72" t="s">
        <v>209</v>
      </c>
      <c r="B65" s="18"/>
      <c r="C65" s="19" t="s">
        <v>574</v>
      </c>
      <c r="D65" s="18" t="s">
        <v>122</v>
      </c>
      <c r="E65" s="73">
        <v>1</v>
      </c>
      <c r="F65" s="123">
        <v>0</v>
      </c>
      <c r="G65" s="109">
        <f t="shared" si="0"/>
        <v>0</v>
      </c>
      <c r="I65" s="16"/>
    </row>
    <row r="66" spans="1:9">
      <c r="A66" s="72" t="s">
        <v>208</v>
      </c>
      <c r="B66" s="18"/>
      <c r="C66" s="19" t="s">
        <v>573</v>
      </c>
      <c r="D66" s="18" t="s">
        <v>122</v>
      </c>
      <c r="E66" s="73">
        <v>1</v>
      </c>
      <c r="F66" s="123">
        <v>0</v>
      </c>
      <c r="G66" s="109">
        <f t="shared" si="0"/>
        <v>0</v>
      </c>
      <c r="I66" s="16"/>
    </row>
    <row r="67" spans="1:9">
      <c r="A67" s="72" t="s">
        <v>207</v>
      </c>
      <c r="B67" s="18"/>
      <c r="C67" s="19" t="s">
        <v>572</v>
      </c>
      <c r="D67" s="18" t="s">
        <v>122</v>
      </c>
      <c r="E67" s="73">
        <v>1</v>
      </c>
      <c r="F67" s="123">
        <v>0</v>
      </c>
      <c r="G67" s="109">
        <f t="shared" si="0"/>
        <v>0</v>
      </c>
      <c r="I67" s="16"/>
    </row>
    <row r="68" spans="1:9">
      <c r="A68" s="72" t="s">
        <v>206</v>
      </c>
      <c r="B68" s="18"/>
      <c r="C68" s="19" t="s">
        <v>571</v>
      </c>
      <c r="D68" s="18" t="s">
        <v>122</v>
      </c>
      <c r="E68" s="73">
        <v>1</v>
      </c>
      <c r="F68" s="123">
        <v>0</v>
      </c>
      <c r="G68" s="109">
        <f t="shared" si="0"/>
        <v>0</v>
      </c>
      <c r="I68" s="16"/>
    </row>
    <row r="69" spans="1:9">
      <c r="A69" s="72" t="s">
        <v>205</v>
      </c>
      <c r="B69" s="18"/>
      <c r="C69" s="19" t="s">
        <v>570</v>
      </c>
      <c r="D69" s="18" t="s">
        <v>122</v>
      </c>
      <c r="E69" s="73">
        <v>1</v>
      </c>
      <c r="F69" s="123">
        <v>0</v>
      </c>
      <c r="G69" s="109">
        <f t="shared" si="0"/>
        <v>0</v>
      </c>
      <c r="I69" s="16"/>
    </row>
    <row r="70" spans="1:9">
      <c r="A70" s="72" t="s">
        <v>204</v>
      </c>
      <c r="B70" s="18"/>
      <c r="C70" s="19" t="s">
        <v>510</v>
      </c>
      <c r="D70" s="18" t="s">
        <v>122</v>
      </c>
      <c r="E70" s="73">
        <v>4</v>
      </c>
      <c r="F70" s="123">
        <v>0</v>
      </c>
      <c r="G70" s="109">
        <f t="shared" si="0"/>
        <v>0</v>
      </c>
      <c r="I70" s="16"/>
    </row>
    <row r="71" spans="1:9">
      <c r="A71" s="72" t="s">
        <v>203</v>
      </c>
      <c r="B71" s="18"/>
      <c r="C71" s="19" t="s">
        <v>569</v>
      </c>
      <c r="D71" s="18" t="s">
        <v>122</v>
      </c>
      <c r="E71" s="73">
        <v>1</v>
      </c>
      <c r="F71" s="123">
        <v>0</v>
      </c>
      <c r="G71" s="109">
        <f t="shared" si="0"/>
        <v>0</v>
      </c>
      <c r="I71" s="16"/>
    </row>
    <row r="72" spans="1:9" ht="34.200000000000003">
      <c r="A72" s="72" t="s">
        <v>202</v>
      </c>
      <c r="B72" s="18"/>
      <c r="C72" s="19" t="s">
        <v>480</v>
      </c>
      <c r="D72" s="18" t="s">
        <v>253</v>
      </c>
      <c r="E72" s="73">
        <v>16</v>
      </c>
      <c r="F72" s="123">
        <v>0</v>
      </c>
      <c r="G72" s="109">
        <f t="shared" si="0"/>
        <v>0</v>
      </c>
      <c r="I72" s="16"/>
    </row>
    <row r="73" spans="1:9">
      <c r="A73" s="72" t="s">
        <v>201</v>
      </c>
      <c r="B73" s="18"/>
      <c r="C73" s="19" t="s">
        <v>568</v>
      </c>
      <c r="D73" s="18" t="s">
        <v>122</v>
      </c>
      <c r="E73" s="73">
        <v>7</v>
      </c>
      <c r="F73" s="123">
        <v>0</v>
      </c>
      <c r="G73" s="109">
        <f t="shared" si="0"/>
        <v>0</v>
      </c>
      <c r="I73" s="16"/>
    </row>
    <row r="74" spans="1:9">
      <c r="A74" s="72" t="s">
        <v>200</v>
      </c>
      <c r="B74" s="18"/>
      <c r="C74" s="19" t="s">
        <v>567</v>
      </c>
      <c r="D74" s="18" t="s">
        <v>122</v>
      </c>
      <c r="E74" s="73">
        <v>5</v>
      </c>
      <c r="F74" s="123">
        <v>0</v>
      </c>
      <c r="G74" s="109">
        <f t="shared" si="0"/>
        <v>0</v>
      </c>
      <c r="I74" s="16"/>
    </row>
    <row r="75" spans="1:9">
      <c r="A75" s="72" t="s">
        <v>197</v>
      </c>
      <c r="B75" s="18"/>
      <c r="C75" s="19" t="s">
        <v>566</v>
      </c>
      <c r="D75" s="18" t="s">
        <v>122</v>
      </c>
      <c r="E75" s="73">
        <v>3</v>
      </c>
      <c r="F75" s="123">
        <v>0</v>
      </c>
      <c r="G75" s="109">
        <f t="shared" si="0"/>
        <v>0</v>
      </c>
      <c r="I75" s="16"/>
    </row>
    <row r="76" spans="1:9">
      <c r="A76" s="72" t="s">
        <v>195</v>
      </c>
      <c r="B76" s="18"/>
      <c r="C76" s="19" t="s">
        <v>565</v>
      </c>
      <c r="D76" s="18" t="s">
        <v>122</v>
      </c>
      <c r="E76" s="73">
        <v>1</v>
      </c>
      <c r="F76" s="123">
        <v>0</v>
      </c>
      <c r="G76" s="109">
        <f t="shared" si="0"/>
        <v>0</v>
      </c>
      <c r="I76" s="16"/>
    </row>
    <row r="77" spans="1:9" ht="45.6">
      <c r="A77" s="72" t="s">
        <v>194</v>
      </c>
      <c r="B77" s="18"/>
      <c r="C77" s="19" t="s">
        <v>564</v>
      </c>
      <c r="D77" s="18" t="s">
        <v>253</v>
      </c>
      <c r="E77" s="73">
        <v>4</v>
      </c>
      <c r="F77" s="123">
        <v>0</v>
      </c>
      <c r="G77" s="109">
        <f t="shared" si="0"/>
        <v>0</v>
      </c>
      <c r="I77" s="16"/>
    </row>
    <row r="78" spans="1:9">
      <c r="A78" s="72" t="s">
        <v>191</v>
      </c>
      <c r="B78" s="18"/>
      <c r="C78" s="19" t="s">
        <v>563</v>
      </c>
      <c r="D78" s="18" t="s">
        <v>122</v>
      </c>
      <c r="E78" s="73">
        <v>1</v>
      </c>
      <c r="F78" s="123">
        <v>0</v>
      </c>
      <c r="G78" s="109">
        <f t="shared" si="0"/>
        <v>0</v>
      </c>
      <c r="I78" s="16"/>
    </row>
    <row r="79" spans="1:9">
      <c r="A79" s="72" t="s">
        <v>190</v>
      </c>
      <c r="B79" s="18"/>
      <c r="C79" s="19" t="s">
        <v>562</v>
      </c>
      <c r="D79" s="18" t="s">
        <v>122</v>
      </c>
      <c r="E79" s="73">
        <v>1</v>
      </c>
      <c r="F79" s="123">
        <v>0</v>
      </c>
      <c r="G79" s="109">
        <f t="shared" ref="G79:G107" si="1">ROUND(F79*E79,2)</f>
        <v>0</v>
      </c>
      <c r="I79" s="16"/>
    </row>
    <row r="80" spans="1:9">
      <c r="A80" s="72" t="s">
        <v>189</v>
      </c>
      <c r="B80" s="18"/>
      <c r="C80" s="19" t="s">
        <v>561</v>
      </c>
      <c r="D80" s="18" t="s">
        <v>122</v>
      </c>
      <c r="E80" s="73">
        <v>2</v>
      </c>
      <c r="F80" s="123">
        <v>0</v>
      </c>
      <c r="G80" s="109">
        <f t="shared" si="1"/>
        <v>0</v>
      </c>
      <c r="I80" s="16"/>
    </row>
    <row r="81" spans="1:9" ht="34.200000000000003">
      <c r="A81" s="72" t="s">
        <v>188</v>
      </c>
      <c r="B81" s="18"/>
      <c r="C81" s="19" t="s">
        <v>528</v>
      </c>
      <c r="D81" s="18" t="s">
        <v>253</v>
      </c>
      <c r="E81" s="73">
        <v>1</v>
      </c>
      <c r="F81" s="123">
        <v>0</v>
      </c>
      <c r="G81" s="109">
        <f t="shared" si="1"/>
        <v>0</v>
      </c>
      <c r="I81" s="16"/>
    </row>
    <row r="82" spans="1:9">
      <c r="A82" s="72" t="s">
        <v>187</v>
      </c>
      <c r="B82" s="18"/>
      <c r="C82" s="19" t="s">
        <v>560</v>
      </c>
      <c r="D82" s="18" t="s">
        <v>122</v>
      </c>
      <c r="E82" s="73">
        <v>1</v>
      </c>
      <c r="F82" s="123">
        <v>0</v>
      </c>
      <c r="G82" s="109">
        <f t="shared" si="1"/>
        <v>0</v>
      </c>
      <c r="I82" s="16"/>
    </row>
    <row r="83" spans="1:9" ht="22.8">
      <c r="A83" s="72" t="s">
        <v>186</v>
      </c>
      <c r="B83" s="18"/>
      <c r="C83" s="19" t="s">
        <v>478</v>
      </c>
      <c r="D83" s="18" t="s">
        <v>253</v>
      </c>
      <c r="E83" s="73">
        <v>25</v>
      </c>
      <c r="F83" s="123">
        <v>0</v>
      </c>
      <c r="G83" s="109">
        <f t="shared" si="1"/>
        <v>0</v>
      </c>
      <c r="I83" s="16"/>
    </row>
    <row r="84" spans="1:9">
      <c r="A84" s="72" t="s">
        <v>185</v>
      </c>
      <c r="B84" s="18"/>
      <c r="C84" s="19" t="s">
        <v>503</v>
      </c>
      <c r="D84" s="18" t="s">
        <v>122</v>
      </c>
      <c r="E84" s="73">
        <v>12</v>
      </c>
      <c r="F84" s="123">
        <v>0</v>
      </c>
      <c r="G84" s="109">
        <f t="shared" si="1"/>
        <v>0</v>
      </c>
      <c r="I84" s="16"/>
    </row>
    <row r="85" spans="1:9">
      <c r="A85" s="72" t="s">
        <v>184</v>
      </c>
      <c r="B85" s="18"/>
      <c r="C85" s="19" t="s">
        <v>559</v>
      </c>
      <c r="D85" s="18" t="s">
        <v>122</v>
      </c>
      <c r="E85" s="73">
        <v>1</v>
      </c>
      <c r="F85" s="123">
        <v>0</v>
      </c>
      <c r="G85" s="109">
        <f t="shared" si="1"/>
        <v>0</v>
      </c>
      <c r="I85" s="16"/>
    </row>
    <row r="86" spans="1:9">
      <c r="A86" s="72" t="s">
        <v>183</v>
      </c>
      <c r="B86" s="18"/>
      <c r="C86" s="19" t="s">
        <v>477</v>
      </c>
      <c r="D86" s="18" t="s">
        <v>122</v>
      </c>
      <c r="E86" s="73">
        <v>2</v>
      </c>
      <c r="F86" s="123">
        <v>0</v>
      </c>
      <c r="G86" s="109">
        <f t="shared" si="1"/>
        <v>0</v>
      </c>
      <c r="I86" s="16"/>
    </row>
    <row r="87" spans="1:9">
      <c r="A87" s="72" t="s">
        <v>180</v>
      </c>
      <c r="B87" s="18"/>
      <c r="C87" s="19" t="s">
        <v>476</v>
      </c>
      <c r="D87" s="18" t="s">
        <v>122</v>
      </c>
      <c r="E87" s="73">
        <v>5</v>
      </c>
      <c r="F87" s="123">
        <v>0</v>
      </c>
      <c r="G87" s="109">
        <f t="shared" si="1"/>
        <v>0</v>
      </c>
      <c r="I87" s="16"/>
    </row>
    <row r="88" spans="1:9">
      <c r="A88" s="72" t="s">
        <v>177</v>
      </c>
      <c r="B88" s="18"/>
      <c r="C88" s="19" t="s">
        <v>558</v>
      </c>
      <c r="D88" s="18" t="s">
        <v>122</v>
      </c>
      <c r="E88" s="73">
        <v>4</v>
      </c>
      <c r="F88" s="123">
        <v>0</v>
      </c>
      <c r="G88" s="109">
        <f t="shared" si="1"/>
        <v>0</v>
      </c>
      <c r="I88" s="16"/>
    </row>
    <row r="89" spans="1:9" ht="34.200000000000003">
      <c r="A89" s="72" t="s">
        <v>557</v>
      </c>
      <c r="B89" s="18"/>
      <c r="C89" s="19" t="s">
        <v>556</v>
      </c>
      <c r="D89" s="18" t="s">
        <v>253</v>
      </c>
      <c r="E89" s="73">
        <v>2</v>
      </c>
      <c r="F89" s="123">
        <v>0</v>
      </c>
      <c r="G89" s="109">
        <f t="shared" si="1"/>
        <v>0</v>
      </c>
      <c r="I89" s="16"/>
    </row>
    <row r="90" spans="1:9">
      <c r="A90" s="72" t="s">
        <v>555</v>
      </c>
      <c r="B90" s="18"/>
      <c r="C90" s="19" t="s">
        <v>554</v>
      </c>
      <c r="D90" s="18" t="s">
        <v>122</v>
      </c>
      <c r="E90" s="73">
        <v>2</v>
      </c>
      <c r="F90" s="123">
        <v>0</v>
      </c>
      <c r="G90" s="109">
        <f t="shared" si="1"/>
        <v>0</v>
      </c>
      <c r="I90" s="16"/>
    </row>
    <row r="91" spans="1:9" ht="34.200000000000003">
      <c r="A91" s="72" t="s">
        <v>553</v>
      </c>
      <c r="B91" s="18"/>
      <c r="C91" s="19" t="s">
        <v>475</v>
      </c>
      <c r="D91" s="18" t="s">
        <v>253</v>
      </c>
      <c r="E91" s="73">
        <v>21</v>
      </c>
      <c r="F91" s="123">
        <v>0</v>
      </c>
      <c r="G91" s="109">
        <f t="shared" si="1"/>
        <v>0</v>
      </c>
      <c r="I91" s="16"/>
    </row>
    <row r="92" spans="1:9">
      <c r="A92" s="72" t="s">
        <v>552</v>
      </c>
      <c r="B92" s="18"/>
      <c r="C92" s="19" t="s">
        <v>474</v>
      </c>
      <c r="D92" s="18" t="s">
        <v>253</v>
      </c>
      <c r="E92" s="73">
        <v>13</v>
      </c>
      <c r="F92" s="123">
        <v>0</v>
      </c>
      <c r="G92" s="109">
        <f t="shared" si="1"/>
        <v>0</v>
      </c>
      <c r="I92" s="16"/>
    </row>
    <row r="93" spans="1:9">
      <c r="A93" s="72" t="s">
        <v>551</v>
      </c>
      <c r="B93" s="18"/>
      <c r="C93" s="19" t="s">
        <v>473</v>
      </c>
      <c r="D93" s="18" t="s">
        <v>253</v>
      </c>
      <c r="E93" s="73">
        <v>5</v>
      </c>
      <c r="F93" s="123">
        <v>0</v>
      </c>
      <c r="G93" s="109">
        <f t="shared" si="1"/>
        <v>0</v>
      </c>
      <c r="I93" s="16"/>
    </row>
    <row r="94" spans="1:9">
      <c r="A94" s="72" t="s">
        <v>550</v>
      </c>
      <c r="B94" s="18"/>
      <c r="C94" s="19" t="s">
        <v>549</v>
      </c>
      <c r="D94" s="18" t="s">
        <v>253</v>
      </c>
      <c r="E94" s="73">
        <v>3</v>
      </c>
      <c r="F94" s="123">
        <v>0</v>
      </c>
      <c r="G94" s="109">
        <f t="shared" si="1"/>
        <v>0</v>
      </c>
      <c r="I94" s="16"/>
    </row>
    <row r="95" spans="1:9" ht="34.200000000000003">
      <c r="A95" s="72" t="s">
        <v>548</v>
      </c>
      <c r="B95" s="18"/>
      <c r="C95" s="19" t="s">
        <v>452</v>
      </c>
      <c r="D95" s="18" t="s">
        <v>253</v>
      </c>
      <c r="E95" s="73">
        <v>2</v>
      </c>
      <c r="F95" s="123">
        <v>0</v>
      </c>
      <c r="G95" s="109">
        <f t="shared" si="1"/>
        <v>0</v>
      </c>
      <c r="I95" s="16"/>
    </row>
    <row r="96" spans="1:9" ht="22.8">
      <c r="A96" s="72" t="s">
        <v>547</v>
      </c>
      <c r="B96" s="18"/>
      <c r="C96" s="19" t="s">
        <v>529</v>
      </c>
      <c r="D96" s="18" t="s">
        <v>176</v>
      </c>
      <c r="E96" s="73">
        <v>2</v>
      </c>
      <c r="F96" s="123">
        <v>0</v>
      </c>
      <c r="G96" s="109">
        <f t="shared" si="1"/>
        <v>0</v>
      </c>
      <c r="I96" s="16"/>
    </row>
    <row r="97" spans="1:9" ht="22.8">
      <c r="A97" s="72" t="s">
        <v>546</v>
      </c>
      <c r="B97" s="18"/>
      <c r="C97" s="19" t="s">
        <v>545</v>
      </c>
      <c r="D97" s="18" t="s">
        <v>253</v>
      </c>
      <c r="E97" s="73">
        <v>2</v>
      </c>
      <c r="F97" s="123">
        <v>0</v>
      </c>
      <c r="G97" s="109">
        <f t="shared" si="1"/>
        <v>0</v>
      </c>
      <c r="I97" s="16"/>
    </row>
    <row r="98" spans="1:9">
      <c r="A98" s="72" t="s">
        <v>544</v>
      </c>
      <c r="B98" s="18"/>
      <c r="C98" s="19" t="s">
        <v>448</v>
      </c>
      <c r="D98" s="18" t="s">
        <v>122</v>
      </c>
      <c r="E98" s="73">
        <v>2</v>
      </c>
      <c r="F98" s="123">
        <v>0</v>
      </c>
      <c r="G98" s="109">
        <f t="shared" si="1"/>
        <v>0</v>
      </c>
      <c r="I98" s="16"/>
    </row>
    <row r="99" spans="1:9">
      <c r="A99" s="72" t="s">
        <v>543</v>
      </c>
      <c r="B99" s="18"/>
      <c r="C99" s="19" t="s">
        <v>542</v>
      </c>
      <c r="D99" s="18" t="s">
        <v>253</v>
      </c>
      <c r="E99" s="73">
        <v>1</v>
      </c>
      <c r="F99" s="123">
        <v>0</v>
      </c>
      <c r="G99" s="109">
        <f t="shared" si="1"/>
        <v>0</v>
      </c>
      <c r="I99" s="16"/>
    </row>
    <row r="100" spans="1:9">
      <c r="A100" s="72" t="s">
        <v>541</v>
      </c>
      <c r="B100" s="18"/>
      <c r="C100" s="19" t="s">
        <v>540</v>
      </c>
      <c r="D100" s="18" t="s">
        <v>253</v>
      </c>
      <c r="E100" s="73">
        <v>1</v>
      </c>
      <c r="F100" s="123">
        <v>0</v>
      </c>
      <c r="G100" s="109">
        <f t="shared" si="1"/>
        <v>0</v>
      </c>
      <c r="I100" s="16"/>
    </row>
    <row r="101" spans="1:9" ht="34.200000000000003">
      <c r="A101" s="72" t="s">
        <v>539</v>
      </c>
      <c r="B101" s="18"/>
      <c r="C101" s="19" t="s">
        <v>527</v>
      </c>
      <c r="D101" s="18" t="s">
        <v>25</v>
      </c>
      <c r="E101" s="73">
        <v>1.43</v>
      </c>
      <c r="F101" s="123">
        <v>0</v>
      </c>
      <c r="G101" s="109">
        <f t="shared" si="1"/>
        <v>0</v>
      </c>
      <c r="I101" s="16"/>
    </row>
    <row r="102" spans="1:9" ht="34.200000000000003">
      <c r="A102" s="72" t="s">
        <v>538</v>
      </c>
      <c r="B102" s="18"/>
      <c r="C102" s="19" t="s">
        <v>537</v>
      </c>
      <c r="D102" s="18" t="s">
        <v>25</v>
      </c>
      <c r="E102" s="17">
        <v>0.4</v>
      </c>
      <c r="F102" s="123">
        <v>0</v>
      </c>
      <c r="G102" s="109">
        <f t="shared" si="1"/>
        <v>0</v>
      </c>
      <c r="I102" s="16"/>
    </row>
    <row r="103" spans="1:9" ht="45.6">
      <c r="A103" s="72" t="s">
        <v>536</v>
      </c>
      <c r="B103" s="18"/>
      <c r="C103" s="19" t="s">
        <v>535</v>
      </c>
      <c r="D103" s="18" t="s">
        <v>40</v>
      </c>
      <c r="E103" s="17">
        <v>0.21299999999999999</v>
      </c>
      <c r="F103" s="123">
        <v>0</v>
      </c>
      <c r="G103" s="109">
        <f t="shared" si="1"/>
        <v>0</v>
      </c>
      <c r="I103" s="16"/>
    </row>
    <row r="104" spans="1:9" ht="22.8">
      <c r="A104" s="72" t="s">
        <v>534</v>
      </c>
      <c r="B104" s="18"/>
      <c r="C104" s="19" t="s">
        <v>533</v>
      </c>
      <c r="D104" s="18" t="s">
        <v>253</v>
      </c>
      <c r="E104" s="73">
        <v>1</v>
      </c>
      <c r="F104" s="123">
        <v>0</v>
      </c>
      <c r="G104" s="109">
        <f t="shared" si="1"/>
        <v>0</v>
      </c>
      <c r="I104" s="16"/>
    </row>
    <row r="105" spans="1:9" ht="22.8">
      <c r="A105" s="72" t="s">
        <v>532</v>
      </c>
      <c r="B105" s="18"/>
      <c r="C105" s="19" t="s">
        <v>294</v>
      </c>
      <c r="D105" s="18" t="s">
        <v>122</v>
      </c>
      <c r="E105" s="73">
        <v>20</v>
      </c>
      <c r="F105" s="123">
        <v>0</v>
      </c>
      <c r="G105" s="109">
        <f t="shared" si="1"/>
        <v>0</v>
      </c>
      <c r="I105" s="16"/>
    </row>
    <row r="106" spans="1:9" ht="22.8">
      <c r="A106" s="72" t="s">
        <v>531</v>
      </c>
      <c r="B106" s="18"/>
      <c r="C106" s="19" t="s">
        <v>293</v>
      </c>
      <c r="D106" s="18" t="s">
        <v>122</v>
      </c>
      <c r="E106" s="73">
        <v>20</v>
      </c>
      <c r="F106" s="123">
        <v>0</v>
      </c>
      <c r="G106" s="109">
        <f t="shared" si="1"/>
        <v>0</v>
      </c>
      <c r="I106" s="16"/>
    </row>
    <row r="107" spans="1:9" ht="34.200000000000003">
      <c r="A107" s="72" t="s">
        <v>530</v>
      </c>
      <c r="B107" s="18"/>
      <c r="C107" s="19" t="s">
        <v>445</v>
      </c>
      <c r="D107" s="18" t="s">
        <v>253</v>
      </c>
      <c r="E107" s="73">
        <v>20</v>
      </c>
      <c r="F107" s="123">
        <v>0</v>
      </c>
      <c r="G107" s="109">
        <f t="shared" si="1"/>
        <v>0</v>
      </c>
      <c r="I107" s="16"/>
    </row>
    <row r="108" spans="1:9">
      <c r="C108" s="159" t="s">
        <v>60</v>
      </c>
      <c r="D108" s="160"/>
      <c r="E108" s="160"/>
      <c r="F108" s="15"/>
      <c r="G108" s="110">
        <f>SUM(G15:G107)</f>
        <v>0</v>
      </c>
    </row>
    <row r="109" spans="1:9">
      <c r="A109" s="22"/>
      <c r="B109" s="22"/>
      <c r="C109" s="161" t="s">
        <v>526</v>
      </c>
      <c r="D109" s="153"/>
      <c r="E109" s="153"/>
      <c r="F109" s="153"/>
      <c r="G109" s="153"/>
    </row>
    <row r="110" spans="1:9" ht="34.200000000000003">
      <c r="A110" s="72" t="s">
        <v>43</v>
      </c>
      <c r="B110" s="18"/>
      <c r="C110" s="19" t="s">
        <v>525</v>
      </c>
      <c r="D110" s="18" t="s">
        <v>253</v>
      </c>
      <c r="E110" s="73">
        <v>1</v>
      </c>
      <c r="F110" s="123">
        <v>0</v>
      </c>
      <c r="G110" s="109">
        <f t="shared" ref="G110:G163" si="2">ROUND(F110*E110,2)</f>
        <v>0</v>
      </c>
      <c r="I110" s="16"/>
    </row>
    <row r="111" spans="1:9" ht="34.200000000000003">
      <c r="A111" s="72" t="s">
        <v>36</v>
      </c>
      <c r="B111" s="18"/>
      <c r="C111" s="19" t="s">
        <v>524</v>
      </c>
      <c r="D111" s="18" t="s">
        <v>253</v>
      </c>
      <c r="E111" s="73">
        <v>2</v>
      </c>
      <c r="F111" s="123">
        <v>0</v>
      </c>
      <c r="G111" s="109">
        <f t="shared" si="2"/>
        <v>0</v>
      </c>
      <c r="I111" s="16"/>
    </row>
    <row r="112" spans="1:9">
      <c r="A112" s="72" t="s">
        <v>33</v>
      </c>
      <c r="B112" s="18"/>
      <c r="C112" s="19" t="s">
        <v>523</v>
      </c>
      <c r="D112" s="18" t="s">
        <v>122</v>
      </c>
      <c r="E112" s="73">
        <v>1</v>
      </c>
      <c r="F112" s="123">
        <v>0</v>
      </c>
      <c r="G112" s="109">
        <f t="shared" si="2"/>
        <v>0</v>
      </c>
      <c r="I112" s="16"/>
    </row>
    <row r="113" spans="1:9">
      <c r="A113" s="72" t="s">
        <v>29</v>
      </c>
      <c r="B113" s="18"/>
      <c r="C113" s="19" t="s">
        <v>522</v>
      </c>
      <c r="D113" s="18" t="s">
        <v>122</v>
      </c>
      <c r="E113" s="73">
        <v>1</v>
      </c>
      <c r="F113" s="123">
        <v>0</v>
      </c>
      <c r="G113" s="109">
        <f t="shared" si="2"/>
        <v>0</v>
      </c>
      <c r="I113" s="16"/>
    </row>
    <row r="114" spans="1:9" ht="22.8">
      <c r="A114" s="72" t="s">
        <v>28</v>
      </c>
      <c r="B114" s="18"/>
      <c r="C114" s="19" t="s">
        <v>494</v>
      </c>
      <c r="D114" s="18" t="s">
        <v>253</v>
      </c>
      <c r="E114" s="73">
        <v>3</v>
      </c>
      <c r="F114" s="123">
        <v>0</v>
      </c>
      <c r="G114" s="109">
        <f t="shared" si="2"/>
        <v>0</v>
      </c>
      <c r="I114" s="16"/>
    </row>
    <row r="115" spans="1:9">
      <c r="A115" s="72" t="s">
        <v>26</v>
      </c>
      <c r="B115" s="18"/>
      <c r="C115" s="19" t="s">
        <v>521</v>
      </c>
      <c r="D115" s="18" t="s">
        <v>30</v>
      </c>
      <c r="E115" s="73">
        <v>2</v>
      </c>
      <c r="F115" s="123">
        <v>0</v>
      </c>
      <c r="G115" s="109">
        <f t="shared" si="2"/>
        <v>0</v>
      </c>
      <c r="I115" s="16"/>
    </row>
    <row r="116" spans="1:9">
      <c r="A116" s="72" t="s">
        <v>91</v>
      </c>
      <c r="B116" s="18"/>
      <c r="C116" s="19" t="s">
        <v>493</v>
      </c>
      <c r="D116" s="18" t="s">
        <v>30</v>
      </c>
      <c r="E116" s="73">
        <v>4</v>
      </c>
      <c r="F116" s="123">
        <v>0</v>
      </c>
      <c r="G116" s="109">
        <f t="shared" si="2"/>
        <v>0</v>
      </c>
      <c r="I116" s="16"/>
    </row>
    <row r="117" spans="1:9" ht="34.200000000000003">
      <c r="A117" s="72" t="s">
        <v>88</v>
      </c>
      <c r="B117" s="18"/>
      <c r="C117" s="19" t="s">
        <v>468</v>
      </c>
      <c r="D117" s="18" t="s">
        <v>30</v>
      </c>
      <c r="E117" s="73">
        <v>7</v>
      </c>
      <c r="F117" s="123">
        <v>0</v>
      </c>
      <c r="G117" s="109">
        <f t="shared" si="2"/>
        <v>0</v>
      </c>
      <c r="I117" s="16"/>
    </row>
    <row r="118" spans="1:9" ht="22.8">
      <c r="A118" s="72" t="s">
        <v>86</v>
      </c>
      <c r="B118" s="18"/>
      <c r="C118" s="19" t="s">
        <v>520</v>
      </c>
      <c r="D118" s="18" t="s">
        <v>30</v>
      </c>
      <c r="E118" s="73">
        <v>3</v>
      </c>
      <c r="F118" s="123">
        <v>0</v>
      </c>
      <c r="G118" s="109">
        <f t="shared" si="2"/>
        <v>0</v>
      </c>
      <c r="I118" s="16"/>
    </row>
    <row r="119" spans="1:9" ht="22.8">
      <c r="A119" s="72" t="s">
        <v>83</v>
      </c>
      <c r="B119" s="18"/>
      <c r="C119" s="19" t="s">
        <v>519</v>
      </c>
      <c r="D119" s="18" t="s">
        <v>30</v>
      </c>
      <c r="E119" s="73">
        <v>4</v>
      </c>
      <c r="F119" s="123">
        <v>0</v>
      </c>
      <c r="G119" s="109">
        <f t="shared" si="2"/>
        <v>0</v>
      </c>
      <c r="I119" s="16"/>
    </row>
    <row r="120" spans="1:9" ht="34.200000000000003">
      <c r="A120" s="72" t="s">
        <v>80</v>
      </c>
      <c r="B120" s="18"/>
      <c r="C120" s="19" t="s">
        <v>464</v>
      </c>
      <c r="D120" s="18" t="s">
        <v>30</v>
      </c>
      <c r="E120" s="73">
        <v>3</v>
      </c>
      <c r="F120" s="123">
        <v>0</v>
      </c>
      <c r="G120" s="109">
        <f t="shared" si="2"/>
        <v>0</v>
      </c>
      <c r="I120" s="16"/>
    </row>
    <row r="121" spans="1:9" ht="22.8">
      <c r="A121" s="72" t="s">
        <v>77</v>
      </c>
      <c r="B121" s="18"/>
      <c r="C121" s="19" t="s">
        <v>463</v>
      </c>
      <c r="D121" s="18" t="s">
        <v>30</v>
      </c>
      <c r="E121" s="73">
        <v>1</v>
      </c>
      <c r="F121" s="123">
        <v>0</v>
      </c>
      <c r="G121" s="109">
        <f t="shared" si="2"/>
        <v>0</v>
      </c>
      <c r="I121" s="16"/>
    </row>
    <row r="122" spans="1:9" ht="22.8">
      <c r="A122" s="72" t="s">
        <v>74</v>
      </c>
      <c r="B122" s="18"/>
      <c r="C122" s="19" t="s">
        <v>491</v>
      </c>
      <c r="D122" s="18" t="s">
        <v>30</v>
      </c>
      <c r="E122" s="73">
        <v>2</v>
      </c>
      <c r="F122" s="123">
        <v>0</v>
      </c>
      <c r="G122" s="109">
        <f t="shared" si="2"/>
        <v>0</v>
      </c>
      <c r="I122" s="16"/>
    </row>
    <row r="123" spans="1:9" ht="22.8">
      <c r="A123" s="72" t="s">
        <v>71</v>
      </c>
      <c r="B123" s="18"/>
      <c r="C123" s="19" t="s">
        <v>490</v>
      </c>
      <c r="D123" s="18" t="s">
        <v>30</v>
      </c>
      <c r="E123" s="73">
        <v>4</v>
      </c>
      <c r="F123" s="123">
        <v>0</v>
      </c>
      <c r="G123" s="109">
        <f t="shared" si="2"/>
        <v>0</v>
      </c>
      <c r="I123" s="16"/>
    </row>
    <row r="124" spans="1:9" ht="22.8">
      <c r="A124" s="72" t="s">
        <v>68</v>
      </c>
      <c r="B124" s="18"/>
      <c r="C124" s="19" t="s">
        <v>489</v>
      </c>
      <c r="D124" s="18" t="s">
        <v>30</v>
      </c>
      <c r="E124" s="73">
        <v>4</v>
      </c>
      <c r="F124" s="123">
        <v>0</v>
      </c>
      <c r="G124" s="109">
        <f t="shared" si="2"/>
        <v>0</v>
      </c>
      <c r="I124" s="16"/>
    </row>
    <row r="125" spans="1:9" ht="34.200000000000003">
      <c r="A125" s="72" t="s">
        <v>169</v>
      </c>
      <c r="B125" s="18"/>
      <c r="C125" s="19" t="s">
        <v>462</v>
      </c>
      <c r="D125" s="18" t="s">
        <v>30</v>
      </c>
      <c r="E125" s="73">
        <v>6</v>
      </c>
      <c r="F125" s="123">
        <v>0</v>
      </c>
      <c r="G125" s="109">
        <f t="shared" si="2"/>
        <v>0</v>
      </c>
      <c r="I125" s="16"/>
    </row>
    <row r="126" spans="1:9" ht="22.8">
      <c r="A126" s="72" t="s">
        <v>166</v>
      </c>
      <c r="B126" s="18"/>
      <c r="C126" s="19" t="s">
        <v>518</v>
      </c>
      <c r="D126" s="18" t="s">
        <v>30</v>
      </c>
      <c r="E126" s="73">
        <v>5</v>
      </c>
      <c r="F126" s="123">
        <v>0</v>
      </c>
      <c r="G126" s="109">
        <f t="shared" si="2"/>
        <v>0</v>
      </c>
      <c r="I126" s="16"/>
    </row>
    <row r="127" spans="1:9" ht="22.8">
      <c r="A127" s="72" t="s">
        <v>165</v>
      </c>
      <c r="B127" s="18"/>
      <c r="C127" s="19" t="s">
        <v>460</v>
      </c>
      <c r="D127" s="18" t="s">
        <v>30</v>
      </c>
      <c r="E127" s="73">
        <v>1</v>
      </c>
      <c r="F127" s="123">
        <v>0</v>
      </c>
      <c r="G127" s="109">
        <f t="shared" si="2"/>
        <v>0</v>
      </c>
      <c r="I127" s="16"/>
    </row>
    <row r="128" spans="1:9" ht="34.200000000000003">
      <c r="A128" s="72" t="s">
        <v>164</v>
      </c>
      <c r="B128" s="18"/>
      <c r="C128" s="19" t="s">
        <v>513</v>
      </c>
      <c r="D128" s="18" t="s">
        <v>253</v>
      </c>
      <c r="E128" s="73">
        <v>4</v>
      </c>
      <c r="F128" s="123">
        <v>0</v>
      </c>
      <c r="G128" s="109">
        <f t="shared" si="2"/>
        <v>0</v>
      </c>
      <c r="I128" s="16"/>
    </row>
    <row r="129" spans="1:9">
      <c r="A129" s="72" t="s">
        <v>163</v>
      </c>
      <c r="B129" s="18"/>
      <c r="C129" s="19" t="s">
        <v>517</v>
      </c>
      <c r="D129" s="18" t="s">
        <v>122</v>
      </c>
      <c r="E129" s="73">
        <v>1</v>
      </c>
      <c r="F129" s="123">
        <v>0</v>
      </c>
      <c r="G129" s="109">
        <f t="shared" si="2"/>
        <v>0</v>
      </c>
      <c r="I129" s="16"/>
    </row>
    <row r="130" spans="1:9">
      <c r="A130" s="72" t="s">
        <v>245</v>
      </c>
      <c r="B130" s="18"/>
      <c r="C130" s="19" t="s">
        <v>516</v>
      </c>
      <c r="D130" s="18" t="s">
        <v>122</v>
      </c>
      <c r="E130" s="73">
        <v>3</v>
      </c>
      <c r="F130" s="123">
        <v>0</v>
      </c>
      <c r="G130" s="109">
        <f t="shared" si="2"/>
        <v>0</v>
      </c>
      <c r="I130" s="16"/>
    </row>
    <row r="131" spans="1:9" ht="34.200000000000003">
      <c r="A131" s="72" t="s">
        <v>244</v>
      </c>
      <c r="B131" s="18"/>
      <c r="C131" s="19" t="s">
        <v>456</v>
      </c>
      <c r="D131" s="18" t="s">
        <v>253</v>
      </c>
      <c r="E131" s="73">
        <v>1</v>
      </c>
      <c r="F131" s="123">
        <v>0</v>
      </c>
      <c r="G131" s="109">
        <f t="shared" si="2"/>
        <v>0</v>
      </c>
      <c r="I131" s="16"/>
    </row>
    <row r="132" spans="1:9">
      <c r="A132" s="72" t="s">
        <v>243</v>
      </c>
      <c r="B132" s="18"/>
      <c r="C132" s="19" t="s">
        <v>487</v>
      </c>
      <c r="D132" s="18" t="s">
        <v>122</v>
      </c>
      <c r="E132" s="73">
        <v>1</v>
      </c>
      <c r="F132" s="123">
        <v>0</v>
      </c>
      <c r="G132" s="109">
        <f t="shared" si="2"/>
        <v>0</v>
      </c>
      <c r="I132" s="16"/>
    </row>
    <row r="133" spans="1:9" ht="34.200000000000003">
      <c r="A133" s="72" t="s">
        <v>241</v>
      </c>
      <c r="B133" s="18"/>
      <c r="C133" s="19" t="s">
        <v>480</v>
      </c>
      <c r="D133" s="18" t="s">
        <v>253</v>
      </c>
      <c r="E133" s="73">
        <v>1</v>
      </c>
      <c r="F133" s="123">
        <v>0</v>
      </c>
      <c r="G133" s="109">
        <f t="shared" si="2"/>
        <v>0</v>
      </c>
      <c r="I133" s="16"/>
    </row>
    <row r="134" spans="1:9">
      <c r="A134" s="72" t="s">
        <v>240</v>
      </c>
      <c r="B134" s="18"/>
      <c r="C134" s="19" t="s">
        <v>486</v>
      </c>
      <c r="D134" s="18" t="s">
        <v>122</v>
      </c>
      <c r="E134" s="73">
        <v>1</v>
      </c>
      <c r="F134" s="123">
        <v>0</v>
      </c>
      <c r="G134" s="109">
        <f t="shared" si="2"/>
        <v>0</v>
      </c>
      <c r="I134" s="16"/>
    </row>
    <row r="135" spans="1:9" ht="34.200000000000003">
      <c r="A135" s="72" t="s">
        <v>239</v>
      </c>
      <c r="B135" s="18"/>
      <c r="C135" s="19" t="s">
        <v>515</v>
      </c>
      <c r="D135" s="18" t="s">
        <v>253</v>
      </c>
      <c r="E135" s="73">
        <v>1</v>
      </c>
      <c r="F135" s="123">
        <v>0</v>
      </c>
      <c r="G135" s="109">
        <f t="shared" si="2"/>
        <v>0</v>
      </c>
      <c r="I135" s="16"/>
    </row>
    <row r="136" spans="1:9">
      <c r="A136" s="72" t="s">
        <v>238</v>
      </c>
      <c r="B136" s="18"/>
      <c r="C136" s="19" t="s">
        <v>514</v>
      </c>
      <c r="D136" s="18" t="s">
        <v>122</v>
      </c>
      <c r="E136" s="73">
        <v>1</v>
      </c>
      <c r="F136" s="123">
        <v>0</v>
      </c>
      <c r="G136" s="109">
        <f t="shared" si="2"/>
        <v>0</v>
      </c>
      <c r="I136" s="16"/>
    </row>
    <row r="137" spans="1:9" ht="34.200000000000003">
      <c r="A137" s="72" t="s">
        <v>236</v>
      </c>
      <c r="B137" s="18"/>
      <c r="C137" s="19" t="s">
        <v>484</v>
      </c>
      <c r="D137" s="18" t="s">
        <v>253</v>
      </c>
      <c r="E137" s="73">
        <v>1</v>
      </c>
      <c r="F137" s="123">
        <v>0</v>
      </c>
      <c r="G137" s="109">
        <f t="shared" si="2"/>
        <v>0</v>
      </c>
      <c r="I137" s="16"/>
    </row>
    <row r="138" spans="1:9">
      <c r="A138" s="72" t="s">
        <v>235</v>
      </c>
      <c r="B138" s="18"/>
      <c r="C138" s="19" t="s">
        <v>483</v>
      </c>
      <c r="D138" s="18" t="s">
        <v>122</v>
      </c>
      <c r="E138" s="73">
        <v>1</v>
      </c>
      <c r="F138" s="123">
        <v>0</v>
      </c>
      <c r="G138" s="109">
        <f t="shared" si="2"/>
        <v>0</v>
      </c>
      <c r="I138" s="16"/>
    </row>
    <row r="139" spans="1:9" ht="34.200000000000003">
      <c r="A139" s="72" t="s">
        <v>234</v>
      </c>
      <c r="B139" s="18"/>
      <c r="C139" s="19" t="s">
        <v>513</v>
      </c>
      <c r="D139" s="18" t="s">
        <v>253</v>
      </c>
      <c r="E139" s="73">
        <v>4</v>
      </c>
      <c r="F139" s="123">
        <v>0</v>
      </c>
      <c r="G139" s="109">
        <f t="shared" si="2"/>
        <v>0</v>
      </c>
      <c r="I139" s="16"/>
    </row>
    <row r="140" spans="1:9">
      <c r="A140" s="72" t="s">
        <v>233</v>
      </c>
      <c r="B140" s="18"/>
      <c r="C140" s="19" t="s">
        <v>512</v>
      </c>
      <c r="D140" s="18" t="s">
        <v>122</v>
      </c>
      <c r="E140" s="73">
        <v>1</v>
      </c>
      <c r="F140" s="123">
        <v>0</v>
      </c>
      <c r="G140" s="109">
        <f t="shared" si="2"/>
        <v>0</v>
      </c>
      <c r="I140" s="16"/>
    </row>
    <row r="141" spans="1:9" ht="34.200000000000003">
      <c r="A141" s="72" t="s">
        <v>232</v>
      </c>
      <c r="B141" s="18"/>
      <c r="C141" s="19" t="s">
        <v>511</v>
      </c>
      <c r="D141" s="18" t="s">
        <v>253</v>
      </c>
      <c r="E141" s="73">
        <v>2</v>
      </c>
      <c r="F141" s="123">
        <v>0</v>
      </c>
      <c r="G141" s="109">
        <f t="shared" si="2"/>
        <v>0</v>
      </c>
      <c r="I141" s="16"/>
    </row>
    <row r="142" spans="1:9">
      <c r="A142" s="72" t="s">
        <v>231</v>
      </c>
      <c r="B142" s="18"/>
      <c r="C142" s="19" t="s">
        <v>510</v>
      </c>
      <c r="D142" s="18" t="s">
        <v>122</v>
      </c>
      <c r="E142" s="73">
        <v>2</v>
      </c>
      <c r="F142" s="123">
        <v>0</v>
      </c>
      <c r="G142" s="109">
        <f t="shared" si="2"/>
        <v>0</v>
      </c>
      <c r="I142" s="16"/>
    </row>
    <row r="143" spans="1:9" ht="45.6">
      <c r="A143" s="72" t="s">
        <v>230</v>
      </c>
      <c r="B143" s="18"/>
      <c r="C143" s="19" t="s">
        <v>509</v>
      </c>
      <c r="D143" s="18" t="s">
        <v>253</v>
      </c>
      <c r="E143" s="73">
        <v>2</v>
      </c>
      <c r="F143" s="123">
        <v>0</v>
      </c>
      <c r="G143" s="109">
        <f t="shared" si="2"/>
        <v>0</v>
      </c>
      <c r="I143" s="16"/>
    </row>
    <row r="144" spans="1:9">
      <c r="A144" s="72" t="s">
        <v>229</v>
      </c>
      <c r="B144" s="18"/>
      <c r="C144" s="19" t="s">
        <v>508</v>
      </c>
      <c r="D144" s="18" t="s">
        <v>122</v>
      </c>
      <c r="E144" s="73">
        <v>1</v>
      </c>
      <c r="F144" s="123">
        <v>0</v>
      </c>
      <c r="G144" s="109">
        <f t="shared" si="2"/>
        <v>0</v>
      </c>
      <c r="I144" s="16"/>
    </row>
    <row r="145" spans="1:9">
      <c r="A145" s="72" t="s">
        <v>228</v>
      </c>
      <c r="B145" s="18"/>
      <c r="C145" s="19" t="s">
        <v>507</v>
      </c>
      <c r="D145" s="18" t="s">
        <v>122</v>
      </c>
      <c r="E145" s="73">
        <v>1</v>
      </c>
      <c r="F145" s="123">
        <v>0</v>
      </c>
      <c r="G145" s="109">
        <f t="shared" si="2"/>
        <v>0</v>
      </c>
      <c r="I145" s="16"/>
    </row>
    <row r="146" spans="1:9" ht="22.8">
      <c r="A146" s="72" t="s">
        <v>227</v>
      </c>
      <c r="B146" s="18"/>
      <c r="C146" s="19" t="s">
        <v>506</v>
      </c>
      <c r="D146" s="18" t="s">
        <v>253</v>
      </c>
      <c r="E146" s="73">
        <v>9</v>
      </c>
      <c r="F146" s="123">
        <v>0</v>
      </c>
      <c r="G146" s="109">
        <f t="shared" si="2"/>
        <v>0</v>
      </c>
      <c r="I146" s="16"/>
    </row>
    <row r="147" spans="1:9">
      <c r="A147" s="72" t="s">
        <v>226</v>
      </c>
      <c r="B147" s="18"/>
      <c r="C147" s="19" t="s">
        <v>505</v>
      </c>
      <c r="D147" s="18" t="s">
        <v>122</v>
      </c>
      <c r="E147" s="73">
        <v>1</v>
      </c>
      <c r="F147" s="123">
        <v>0</v>
      </c>
      <c r="G147" s="109">
        <f t="shared" si="2"/>
        <v>0</v>
      </c>
      <c r="I147" s="16"/>
    </row>
    <row r="148" spans="1:9">
      <c r="A148" s="72" t="s">
        <v>225</v>
      </c>
      <c r="B148" s="18"/>
      <c r="C148" s="19" t="s">
        <v>504</v>
      </c>
      <c r="D148" s="18" t="s">
        <v>122</v>
      </c>
      <c r="E148" s="73">
        <v>8</v>
      </c>
      <c r="F148" s="123">
        <v>0</v>
      </c>
      <c r="G148" s="109">
        <f t="shared" si="2"/>
        <v>0</v>
      </c>
      <c r="I148" s="16"/>
    </row>
    <row r="149" spans="1:9" ht="22.8">
      <c r="A149" s="72" t="s">
        <v>224</v>
      </c>
      <c r="B149" s="18"/>
      <c r="C149" s="19" t="s">
        <v>478</v>
      </c>
      <c r="D149" s="18" t="s">
        <v>253</v>
      </c>
      <c r="E149" s="73">
        <v>3</v>
      </c>
      <c r="F149" s="123">
        <v>0</v>
      </c>
      <c r="G149" s="109">
        <f t="shared" si="2"/>
        <v>0</v>
      </c>
      <c r="I149" s="16"/>
    </row>
    <row r="150" spans="1:9">
      <c r="A150" s="72" t="s">
        <v>223</v>
      </c>
      <c r="B150" s="18"/>
      <c r="C150" s="19" t="s">
        <v>503</v>
      </c>
      <c r="D150" s="18" t="s">
        <v>122</v>
      </c>
      <c r="E150" s="73">
        <v>3</v>
      </c>
      <c r="F150" s="123">
        <v>0</v>
      </c>
      <c r="G150" s="109">
        <f t="shared" si="2"/>
        <v>0</v>
      </c>
      <c r="I150" s="16"/>
    </row>
    <row r="151" spans="1:9" ht="34.200000000000003">
      <c r="A151" s="72" t="s">
        <v>222</v>
      </c>
      <c r="B151" s="18"/>
      <c r="C151" s="19" t="s">
        <v>450</v>
      </c>
      <c r="D151" s="18" t="s">
        <v>253</v>
      </c>
      <c r="E151" s="73">
        <v>2</v>
      </c>
      <c r="F151" s="123">
        <v>0</v>
      </c>
      <c r="G151" s="109">
        <f t="shared" si="2"/>
        <v>0</v>
      </c>
      <c r="I151" s="16"/>
    </row>
    <row r="152" spans="1:9">
      <c r="A152" s="72" t="s">
        <v>219</v>
      </c>
      <c r="B152" s="18"/>
      <c r="C152" s="19" t="s">
        <v>449</v>
      </c>
      <c r="D152" s="18" t="s">
        <v>253</v>
      </c>
      <c r="E152" s="73">
        <v>1</v>
      </c>
      <c r="F152" s="123">
        <v>0</v>
      </c>
      <c r="G152" s="109">
        <f t="shared" si="2"/>
        <v>0</v>
      </c>
      <c r="I152" s="16"/>
    </row>
    <row r="153" spans="1:9">
      <c r="A153" s="72" t="s">
        <v>217</v>
      </c>
      <c r="B153" s="18"/>
      <c r="C153" s="19" t="s">
        <v>502</v>
      </c>
      <c r="D153" s="18" t="s">
        <v>253</v>
      </c>
      <c r="E153" s="73">
        <v>1</v>
      </c>
      <c r="F153" s="123">
        <v>0</v>
      </c>
      <c r="G153" s="109">
        <f t="shared" si="2"/>
        <v>0</v>
      </c>
      <c r="I153" s="16"/>
    </row>
    <row r="154" spans="1:9" ht="34.200000000000003">
      <c r="A154" s="72" t="s">
        <v>216</v>
      </c>
      <c r="B154" s="18"/>
      <c r="C154" s="19" t="s">
        <v>475</v>
      </c>
      <c r="D154" s="18" t="s">
        <v>253</v>
      </c>
      <c r="E154" s="73">
        <v>1</v>
      </c>
      <c r="F154" s="123">
        <v>0</v>
      </c>
      <c r="G154" s="109">
        <f t="shared" si="2"/>
        <v>0</v>
      </c>
      <c r="I154" s="16"/>
    </row>
    <row r="155" spans="1:9">
      <c r="A155" s="72" t="s">
        <v>215</v>
      </c>
      <c r="B155" s="18"/>
      <c r="C155" s="19" t="s">
        <v>474</v>
      </c>
      <c r="D155" s="18" t="s">
        <v>253</v>
      </c>
      <c r="E155" s="73">
        <v>1</v>
      </c>
      <c r="F155" s="123">
        <v>0</v>
      </c>
      <c r="G155" s="109">
        <f t="shared" si="2"/>
        <v>0</v>
      </c>
      <c r="I155" s="16"/>
    </row>
    <row r="156" spans="1:9" ht="34.200000000000003">
      <c r="A156" s="72" t="s">
        <v>214</v>
      </c>
      <c r="B156" s="18"/>
      <c r="C156" s="19" t="s">
        <v>501</v>
      </c>
      <c r="D156" s="18" t="s">
        <v>253</v>
      </c>
      <c r="E156" s="73">
        <v>1</v>
      </c>
      <c r="F156" s="123">
        <v>0</v>
      </c>
      <c r="G156" s="109">
        <f t="shared" si="2"/>
        <v>0</v>
      </c>
      <c r="I156" s="16"/>
    </row>
    <row r="157" spans="1:9">
      <c r="A157" s="72" t="s">
        <v>213</v>
      </c>
      <c r="B157" s="18"/>
      <c r="C157" s="19" t="s">
        <v>500</v>
      </c>
      <c r="D157" s="18" t="s">
        <v>253</v>
      </c>
      <c r="E157" s="73">
        <v>1</v>
      </c>
      <c r="F157" s="123">
        <v>0</v>
      </c>
      <c r="G157" s="109">
        <f t="shared" si="2"/>
        <v>0</v>
      </c>
      <c r="I157" s="16"/>
    </row>
    <row r="158" spans="1:9">
      <c r="A158" s="72" t="s">
        <v>212</v>
      </c>
      <c r="B158" s="18"/>
      <c r="C158" s="19" t="s">
        <v>448</v>
      </c>
      <c r="D158" s="18" t="s">
        <v>122</v>
      </c>
      <c r="E158" s="73">
        <v>2</v>
      </c>
      <c r="F158" s="123">
        <v>0</v>
      </c>
      <c r="G158" s="109">
        <f t="shared" si="2"/>
        <v>0</v>
      </c>
      <c r="I158" s="16"/>
    </row>
    <row r="159" spans="1:9">
      <c r="A159" s="72" t="s">
        <v>210</v>
      </c>
      <c r="B159" s="18"/>
      <c r="C159" s="19" t="s">
        <v>499</v>
      </c>
      <c r="D159" s="18" t="s">
        <v>253</v>
      </c>
      <c r="E159" s="73">
        <v>1</v>
      </c>
      <c r="F159" s="123">
        <v>0</v>
      </c>
      <c r="G159" s="109">
        <f t="shared" si="2"/>
        <v>0</v>
      </c>
      <c r="I159" s="16"/>
    </row>
    <row r="160" spans="1:9" ht="22.8">
      <c r="A160" s="72" t="s">
        <v>209</v>
      </c>
      <c r="B160" s="18"/>
      <c r="C160" s="19" t="s">
        <v>446</v>
      </c>
      <c r="D160" s="18" t="s">
        <v>253</v>
      </c>
      <c r="E160" s="73">
        <v>1</v>
      </c>
      <c r="F160" s="123">
        <v>0</v>
      </c>
      <c r="G160" s="109">
        <f t="shared" si="2"/>
        <v>0</v>
      </c>
      <c r="I160" s="16"/>
    </row>
    <row r="161" spans="1:9" ht="22.8">
      <c r="A161" s="72" t="s">
        <v>208</v>
      </c>
      <c r="B161" s="18"/>
      <c r="C161" s="19" t="s">
        <v>294</v>
      </c>
      <c r="D161" s="18" t="s">
        <v>122</v>
      </c>
      <c r="E161" s="73">
        <v>2</v>
      </c>
      <c r="F161" s="123">
        <v>0</v>
      </c>
      <c r="G161" s="109">
        <f t="shared" si="2"/>
        <v>0</v>
      </c>
      <c r="I161" s="16"/>
    </row>
    <row r="162" spans="1:9" ht="22.8">
      <c r="A162" s="72" t="s">
        <v>207</v>
      </c>
      <c r="B162" s="18"/>
      <c r="C162" s="19" t="s">
        <v>293</v>
      </c>
      <c r="D162" s="18" t="s">
        <v>122</v>
      </c>
      <c r="E162" s="73">
        <v>2</v>
      </c>
      <c r="F162" s="123">
        <v>0</v>
      </c>
      <c r="G162" s="109">
        <f t="shared" si="2"/>
        <v>0</v>
      </c>
      <c r="I162" s="16"/>
    </row>
    <row r="163" spans="1:9" ht="34.200000000000003">
      <c r="A163" s="72" t="s">
        <v>206</v>
      </c>
      <c r="B163" s="18"/>
      <c r="C163" s="19" t="s">
        <v>445</v>
      </c>
      <c r="D163" s="18" t="s">
        <v>253</v>
      </c>
      <c r="E163" s="73">
        <v>2</v>
      </c>
      <c r="F163" s="123">
        <v>0</v>
      </c>
      <c r="G163" s="109">
        <f t="shared" si="2"/>
        <v>0</v>
      </c>
      <c r="I163" s="16"/>
    </row>
    <row r="164" spans="1:9">
      <c r="C164" s="159" t="s">
        <v>24</v>
      </c>
      <c r="D164" s="160"/>
      <c r="E164" s="160"/>
      <c r="F164" s="15"/>
      <c r="G164" s="110">
        <f>SUM(G110:G163)</f>
        <v>0</v>
      </c>
    </row>
    <row r="165" spans="1:9">
      <c r="A165" s="22"/>
      <c r="B165" s="22"/>
      <c r="C165" s="161" t="s">
        <v>498</v>
      </c>
      <c r="D165" s="153"/>
      <c r="E165" s="153"/>
      <c r="F165" s="153"/>
      <c r="G165" s="153"/>
    </row>
    <row r="166" spans="1:9" ht="34.200000000000003">
      <c r="A166" s="72" t="s">
        <v>43</v>
      </c>
      <c r="B166" s="18"/>
      <c r="C166" s="19" t="s">
        <v>497</v>
      </c>
      <c r="D166" s="18" t="s">
        <v>253</v>
      </c>
      <c r="E166" s="73">
        <v>1</v>
      </c>
      <c r="F166" s="123">
        <v>0</v>
      </c>
      <c r="G166" s="109">
        <f t="shared" ref="G166:G199" si="3">ROUND(F166*E166,2)</f>
        <v>0</v>
      </c>
      <c r="I166" s="16"/>
    </row>
    <row r="167" spans="1:9" ht="34.200000000000003">
      <c r="A167" s="72" t="s">
        <v>36</v>
      </c>
      <c r="B167" s="18"/>
      <c r="C167" s="19" t="s">
        <v>496</v>
      </c>
      <c r="D167" s="18" t="s">
        <v>253</v>
      </c>
      <c r="E167" s="73">
        <v>1</v>
      </c>
      <c r="F167" s="123">
        <v>0</v>
      </c>
      <c r="G167" s="109">
        <f t="shared" si="3"/>
        <v>0</v>
      </c>
      <c r="I167" s="16"/>
    </row>
    <row r="168" spans="1:9">
      <c r="A168" s="72" t="s">
        <v>33</v>
      </c>
      <c r="B168" s="18"/>
      <c r="C168" s="19" t="s">
        <v>495</v>
      </c>
      <c r="D168" s="18" t="s">
        <v>122</v>
      </c>
      <c r="E168" s="73">
        <v>1</v>
      </c>
      <c r="F168" s="123">
        <v>0</v>
      </c>
      <c r="G168" s="109">
        <f t="shared" si="3"/>
        <v>0</v>
      </c>
      <c r="I168" s="16"/>
    </row>
    <row r="169" spans="1:9" ht="22.8">
      <c r="A169" s="72" t="s">
        <v>29</v>
      </c>
      <c r="B169" s="18"/>
      <c r="C169" s="19" t="s">
        <v>494</v>
      </c>
      <c r="D169" s="18" t="s">
        <v>253</v>
      </c>
      <c r="E169" s="73">
        <v>3</v>
      </c>
      <c r="F169" s="123">
        <v>0</v>
      </c>
      <c r="G169" s="109">
        <f t="shared" si="3"/>
        <v>0</v>
      </c>
      <c r="I169" s="16"/>
    </row>
    <row r="170" spans="1:9">
      <c r="A170" s="72" t="s">
        <v>28</v>
      </c>
      <c r="B170" s="18"/>
      <c r="C170" s="19" t="s">
        <v>493</v>
      </c>
      <c r="D170" s="18" t="s">
        <v>30</v>
      </c>
      <c r="E170" s="73">
        <v>5</v>
      </c>
      <c r="F170" s="123">
        <v>0</v>
      </c>
      <c r="G170" s="109">
        <f t="shared" si="3"/>
        <v>0</v>
      </c>
      <c r="I170" s="16"/>
    </row>
    <row r="171" spans="1:9">
      <c r="A171" s="72" t="s">
        <v>26</v>
      </c>
      <c r="B171" s="18"/>
      <c r="C171" s="19" t="s">
        <v>492</v>
      </c>
      <c r="D171" s="18" t="s">
        <v>30</v>
      </c>
      <c r="E171" s="73">
        <v>1</v>
      </c>
      <c r="F171" s="123">
        <v>0</v>
      </c>
      <c r="G171" s="109">
        <f t="shared" si="3"/>
        <v>0</v>
      </c>
      <c r="I171" s="16"/>
    </row>
    <row r="172" spans="1:9" ht="34.200000000000003">
      <c r="A172" s="72" t="s">
        <v>91</v>
      </c>
      <c r="B172" s="18"/>
      <c r="C172" s="19" t="s">
        <v>464</v>
      </c>
      <c r="D172" s="18" t="s">
        <v>30</v>
      </c>
      <c r="E172" s="73">
        <v>19</v>
      </c>
      <c r="F172" s="123">
        <v>0</v>
      </c>
      <c r="G172" s="109">
        <f t="shared" si="3"/>
        <v>0</v>
      </c>
      <c r="I172" s="16"/>
    </row>
    <row r="173" spans="1:9" ht="22.8">
      <c r="A173" s="72" t="s">
        <v>88</v>
      </c>
      <c r="B173" s="18"/>
      <c r="C173" s="19" t="s">
        <v>491</v>
      </c>
      <c r="D173" s="18" t="s">
        <v>30</v>
      </c>
      <c r="E173" s="73">
        <v>19</v>
      </c>
      <c r="F173" s="123">
        <v>0</v>
      </c>
      <c r="G173" s="109">
        <f t="shared" si="3"/>
        <v>0</v>
      </c>
      <c r="I173" s="16"/>
    </row>
    <row r="174" spans="1:9" ht="22.8">
      <c r="A174" s="72" t="s">
        <v>86</v>
      </c>
      <c r="B174" s="18"/>
      <c r="C174" s="19" t="s">
        <v>490</v>
      </c>
      <c r="D174" s="18" t="s">
        <v>30</v>
      </c>
      <c r="E174" s="73">
        <v>39</v>
      </c>
      <c r="F174" s="123">
        <v>0</v>
      </c>
      <c r="G174" s="109">
        <f t="shared" si="3"/>
        <v>0</v>
      </c>
      <c r="I174" s="16"/>
    </row>
    <row r="175" spans="1:9" ht="22.8">
      <c r="A175" s="72" t="s">
        <v>83</v>
      </c>
      <c r="B175" s="18"/>
      <c r="C175" s="19" t="s">
        <v>489</v>
      </c>
      <c r="D175" s="18" t="s">
        <v>30</v>
      </c>
      <c r="E175" s="73">
        <v>38</v>
      </c>
      <c r="F175" s="123">
        <v>0</v>
      </c>
      <c r="G175" s="109">
        <f t="shared" si="3"/>
        <v>0</v>
      </c>
      <c r="I175" s="16"/>
    </row>
    <row r="176" spans="1:9" ht="22.8">
      <c r="A176" s="72" t="s">
        <v>80</v>
      </c>
      <c r="B176" s="18"/>
      <c r="C176" s="19" t="s">
        <v>488</v>
      </c>
      <c r="D176" s="18" t="s">
        <v>30</v>
      </c>
      <c r="E176" s="73">
        <v>1</v>
      </c>
      <c r="F176" s="123">
        <v>0</v>
      </c>
      <c r="G176" s="109">
        <f t="shared" si="3"/>
        <v>0</v>
      </c>
      <c r="I176" s="16"/>
    </row>
    <row r="177" spans="1:9" ht="34.200000000000003">
      <c r="A177" s="72" t="s">
        <v>77</v>
      </c>
      <c r="B177" s="18"/>
      <c r="C177" s="19" t="s">
        <v>456</v>
      </c>
      <c r="D177" s="18" t="s">
        <v>253</v>
      </c>
      <c r="E177" s="73">
        <v>13</v>
      </c>
      <c r="F177" s="123">
        <v>0</v>
      </c>
      <c r="G177" s="109">
        <f t="shared" si="3"/>
        <v>0</v>
      </c>
      <c r="I177" s="16"/>
    </row>
    <row r="178" spans="1:9">
      <c r="A178" s="72" t="s">
        <v>74</v>
      </c>
      <c r="B178" s="18"/>
      <c r="C178" s="19" t="s">
        <v>487</v>
      </c>
      <c r="D178" s="18" t="s">
        <v>122</v>
      </c>
      <c r="E178" s="73">
        <v>13</v>
      </c>
      <c r="F178" s="123">
        <v>0</v>
      </c>
      <c r="G178" s="109">
        <f t="shared" si="3"/>
        <v>0</v>
      </c>
      <c r="I178" s="16"/>
    </row>
    <row r="179" spans="1:9" ht="34.200000000000003">
      <c r="A179" s="72" t="s">
        <v>71</v>
      </c>
      <c r="B179" s="18"/>
      <c r="C179" s="19" t="s">
        <v>480</v>
      </c>
      <c r="D179" s="18" t="s">
        <v>253</v>
      </c>
      <c r="E179" s="73">
        <v>8</v>
      </c>
      <c r="F179" s="123">
        <v>0</v>
      </c>
      <c r="G179" s="109">
        <f t="shared" si="3"/>
        <v>0</v>
      </c>
      <c r="I179" s="16"/>
    </row>
    <row r="180" spans="1:9">
      <c r="A180" s="72" t="s">
        <v>68</v>
      </c>
      <c r="B180" s="18"/>
      <c r="C180" s="19" t="s">
        <v>486</v>
      </c>
      <c r="D180" s="18" t="s">
        <v>122</v>
      </c>
      <c r="E180" s="73">
        <v>7</v>
      </c>
      <c r="F180" s="123">
        <v>0</v>
      </c>
      <c r="G180" s="109">
        <f t="shared" si="3"/>
        <v>0</v>
      </c>
      <c r="I180" s="16"/>
    </row>
    <row r="181" spans="1:9">
      <c r="A181" s="72" t="s">
        <v>169</v>
      </c>
      <c r="B181" s="18"/>
      <c r="C181" s="19" t="s">
        <v>485</v>
      </c>
      <c r="D181" s="18" t="s">
        <v>122</v>
      </c>
      <c r="E181" s="73">
        <v>1</v>
      </c>
      <c r="F181" s="123">
        <v>0</v>
      </c>
      <c r="G181" s="109">
        <f t="shared" si="3"/>
        <v>0</v>
      </c>
      <c r="I181" s="16"/>
    </row>
    <row r="182" spans="1:9" ht="34.200000000000003">
      <c r="A182" s="72" t="s">
        <v>166</v>
      </c>
      <c r="B182" s="18"/>
      <c r="C182" s="19" t="s">
        <v>484</v>
      </c>
      <c r="D182" s="18" t="s">
        <v>253</v>
      </c>
      <c r="E182" s="73">
        <v>5</v>
      </c>
      <c r="F182" s="123">
        <v>0</v>
      </c>
      <c r="G182" s="109">
        <f t="shared" si="3"/>
        <v>0</v>
      </c>
      <c r="I182" s="16"/>
    </row>
    <row r="183" spans="1:9">
      <c r="A183" s="72" t="s">
        <v>165</v>
      </c>
      <c r="B183" s="18"/>
      <c r="C183" s="19" t="s">
        <v>483</v>
      </c>
      <c r="D183" s="18" t="s">
        <v>122</v>
      </c>
      <c r="E183" s="73">
        <v>2</v>
      </c>
      <c r="F183" s="123">
        <v>0</v>
      </c>
      <c r="G183" s="109">
        <f t="shared" si="3"/>
        <v>0</v>
      </c>
      <c r="I183" s="16"/>
    </row>
    <row r="184" spans="1:9">
      <c r="A184" s="72" t="s">
        <v>164</v>
      </c>
      <c r="B184" s="18"/>
      <c r="C184" s="19" t="s">
        <v>482</v>
      </c>
      <c r="D184" s="18" t="s">
        <v>122</v>
      </c>
      <c r="E184" s="73">
        <v>1</v>
      </c>
      <c r="F184" s="123">
        <v>0</v>
      </c>
      <c r="G184" s="109">
        <f t="shared" si="3"/>
        <v>0</v>
      </c>
      <c r="I184" s="16"/>
    </row>
    <row r="185" spans="1:9">
      <c r="A185" s="72" t="s">
        <v>163</v>
      </c>
      <c r="B185" s="18"/>
      <c r="C185" s="19" t="s">
        <v>481</v>
      </c>
      <c r="D185" s="18" t="s">
        <v>122</v>
      </c>
      <c r="E185" s="73">
        <v>2</v>
      </c>
      <c r="F185" s="123">
        <v>0</v>
      </c>
      <c r="G185" s="109">
        <f t="shared" si="3"/>
        <v>0</v>
      </c>
      <c r="I185" s="16"/>
    </row>
    <row r="186" spans="1:9" ht="34.200000000000003">
      <c r="A186" s="72" t="s">
        <v>245</v>
      </c>
      <c r="B186" s="18"/>
      <c r="C186" s="19" t="s">
        <v>480</v>
      </c>
      <c r="D186" s="18" t="s">
        <v>253</v>
      </c>
      <c r="E186" s="73">
        <v>3</v>
      </c>
      <c r="F186" s="123">
        <v>0</v>
      </c>
      <c r="G186" s="109">
        <f t="shared" si="3"/>
        <v>0</v>
      </c>
      <c r="I186" s="16"/>
    </row>
    <row r="187" spans="1:9">
      <c r="A187" s="72" t="s">
        <v>244</v>
      </c>
      <c r="B187" s="18"/>
      <c r="C187" s="19" t="s">
        <v>479</v>
      </c>
      <c r="D187" s="18" t="s">
        <v>122</v>
      </c>
      <c r="E187" s="73">
        <v>3</v>
      </c>
      <c r="F187" s="123">
        <v>0</v>
      </c>
      <c r="G187" s="109">
        <f t="shared" si="3"/>
        <v>0</v>
      </c>
      <c r="I187" s="16"/>
    </row>
    <row r="188" spans="1:9" ht="22.8">
      <c r="A188" s="72" t="s">
        <v>243</v>
      </c>
      <c r="B188" s="18"/>
      <c r="C188" s="19" t="s">
        <v>478</v>
      </c>
      <c r="D188" s="18" t="s">
        <v>253</v>
      </c>
      <c r="E188" s="73">
        <v>6</v>
      </c>
      <c r="F188" s="123">
        <v>0</v>
      </c>
      <c r="G188" s="109">
        <f t="shared" si="3"/>
        <v>0</v>
      </c>
      <c r="I188" s="16"/>
    </row>
    <row r="189" spans="1:9">
      <c r="A189" s="72" t="s">
        <v>241</v>
      </c>
      <c r="B189" s="18"/>
      <c r="C189" s="19" t="s">
        <v>477</v>
      </c>
      <c r="D189" s="18" t="s">
        <v>122</v>
      </c>
      <c r="E189" s="73">
        <v>5</v>
      </c>
      <c r="F189" s="123">
        <v>0</v>
      </c>
      <c r="G189" s="109">
        <f t="shared" si="3"/>
        <v>0</v>
      </c>
      <c r="I189" s="16"/>
    </row>
    <row r="190" spans="1:9">
      <c r="A190" s="72" t="s">
        <v>240</v>
      </c>
      <c r="B190" s="18"/>
      <c r="C190" s="19" t="s">
        <v>476</v>
      </c>
      <c r="D190" s="18" t="s">
        <v>122</v>
      </c>
      <c r="E190" s="73">
        <v>1</v>
      </c>
      <c r="F190" s="123">
        <v>0</v>
      </c>
      <c r="G190" s="109">
        <f t="shared" si="3"/>
        <v>0</v>
      </c>
      <c r="I190" s="16"/>
    </row>
    <row r="191" spans="1:9" ht="34.200000000000003">
      <c r="A191" s="72" t="s">
        <v>239</v>
      </c>
      <c r="B191" s="18"/>
      <c r="C191" s="19" t="s">
        <v>475</v>
      </c>
      <c r="D191" s="18" t="s">
        <v>253</v>
      </c>
      <c r="E191" s="73">
        <v>6</v>
      </c>
      <c r="F191" s="123">
        <v>0</v>
      </c>
      <c r="G191" s="109">
        <f t="shared" si="3"/>
        <v>0</v>
      </c>
      <c r="I191" s="16"/>
    </row>
    <row r="192" spans="1:9">
      <c r="A192" s="72" t="s">
        <v>238</v>
      </c>
      <c r="B192" s="18"/>
      <c r="C192" s="19" t="s">
        <v>474</v>
      </c>
      <c r="D192" s="18" t="s">
        <v>253</v>
      </c>
      <c r="E192" s="73">
        <v>5</v>
      </c>
      <c r="F192" s="123">
        <v>0</v>
      </c>
      <c r="G192" s="109">
        <f t="shared" si="3"/>
        <v>0</v>
      </c>
      <c r="I192" s="16"/>
    </row>
    <row r="193" spans="1:9">
      <c r="A193" s="72" t="s">
        <v>236</v>
      </c>
      <c r="B193" s="18"/>
      <c r="C193" s="19" t="s">
        <v>473</v>
      </c>
      <c r="D193" s="18" t="s">
        <v>253</v>
      </c>
      <c r="E193" s="73">
        <v>1</v>
      </c>
      <c r="F193" s="123">
        <v>0</v>
      </c>
      <c r="G193" s="109">
        <f t="shared" si="3"/>
        <v>0</v>
      </c>
      <c r="I193" s="16"/>
    </row>
    <row r="194" spans="1:9">
      <c r="A194" s="72" t="s">
        <v>235</v>
      </c>
      <c r="B194" s="18"/>
      <c r="C194" s="19" t="s">
        <v>448</v>
      </c>
      <c r="D194" s="18" t="s">
        <v>122</v>
      </c>
      <c r="E194" s="73">
        <v>1</v>
      </c>
      <c r="F194" s="123">
        <v>0</v>
      </c>
      <c r="G194" s="109">
        <f t="shared" si="3"/>
        <v>0</v>
      </c>
      <c r="I194" s="16"/>
    </row>
    <row r="195" spans="1:9">
      <c r="A195" s="72" t="s">
        <v>234</v>
      </c>
      <c r="B195" s="18"/>
      <c r="C195" s="19" t="s">
        <v>472</v>
      </c>
      <c r="D195" s="18" t="s">
        <v>253</v>
      </c>
      <c r="E195" s="73">
        <v>1</v>
      </c>
      <c r="F195" s="123">
        <v>0</v>
      </c>
      <c r="G195" s="109">
        <f t="shared" si="3"/>
        <v>0</v>
      </c>
      <c r="I195" s="16"/>
    </row>
    <row r="196" spans="1:9" ht="22.8">
      <c r="A196" s="72" t="s">
        <v>233</v>
      </c>
      <c r="B196" s="18"/>
      <c r="C196" s="19" t="s">
        <v>471</v>
      </c>
      <c r="D196" s="18" t="s">
        <v>253</v>
      </c>
      <c r="E196" s="73">
        <v>1</v>
      </c>
      <c r="F196" s="123">
        <v>0</v>
      </c>
      <c r="G196" s="109">
        <f t="shared" si="3"/>
        <v>0</v>
      </c>
      <c r="I196" s="16"/>
    </row>
    <row r="197" spans="1:9" ht="22.8">
      <c r="A197" s="72" t="s">
        <v>232</v>
      </c>
      <c r="B197" s="18"/>
      <c r="C197" s="19" t="s">
        <v>294</v>
      </c>
      <c r="D197" s="18" t="s">
        <v>122</v>
      </c>
      <c r="E197" s="73">
        <v>10</v>
      </c>
      <c r="F197" s="123">
        <v>0</v>
      </c>
      <c r="G197" s="109">
        <f t="shared" si="3"/>
        <v>0</v>
      </c>
      <c r="I197" s="16"/>
    </row>
    <row r="198" spans="1:9" ht="22.8">
      <c r="A198" s="72" t="s">
        <v>231</v>
      </c>
      <c r="B198" s="18"/>
      <c r="C198" s="19" t="s">
        <v>293</v>
      </c>
      <c r="D198" s="18" t="s">
        <v>122</v>
      </c>
      <c r="E198" s="73">
        <v>10</v>
      </c>
      <c r="F198" s="123">
        <v>0</v>
      </c>
      <c r="G198" s="109">
        <f t="shared" si="3"/>
        <v>0</v>
      </c>
      <c r="I198" s="16"/>
    </row>
    <row r="199" spans="1:9" ht="34.200000000000003">
      <c r="A199" s="72" t="s">
        <v>230</v>
      </c>
      <c r="B199" s="18"/>
      <c r="C199" s="19" t="s">
        <v>445</v>
      </c>
      <c r="D199" s="18" t="s">
        <v>253</v>
      </c>
      <c r="E199" s="73">
        <v>10</v>
      </c>
      <c r="F199" s="123">
        <v>0</v>
      </c>
      <c r="G199" s="109">
        <f t="shared" si="3"/>
        <v>0</v>
      </c>
      <c r="I199" s="16"/>
    </row>
    <row r="200" spans="1:9">
      <c r="C200" s="159" t="s">
        <v>470</v>
      </c>
      <c r="D200" s="160"/>
      <c r="E200" s="160"/>
      <c r="F200" s="15"/>
      <c r="G200" s="110">
        <f>SUM(G166:G199)</f>
        <v>0</v>
      </c>
    </row>
    <row r="201" spans="1:9">
      <c r="A201" s="22"/>
      <c r="B201" s="22"/>
      <c r="C201" s="161" t="s">
        <v>469</v>
      </c>
      <c r="D201" s="153"/>
      <c r="E201" s="153"/>
      <c r="F201" s="153"/>
      <c r="G201" s="153"/>
    </row>
    <row r="202" spans="1:9" ht="34.200000000000003">
      <c r="A202" s="72" t="s">
        <v>43</v>
      </c>
      <c r="B202" s="18"/>
      <c r="C202" s="19" t="s">
        <v>468</v>
      </c>
      <c r="D202" s="18" t="s">
        <v>30</v>
      </c>
      <c r="E202" s="73">
        <v>25</v>
      </c>
      <c r="F202" s="123">
        <v>0</v>
      </c>
      <c r="G202" s="109">
        <f t="shared" ref="G202:G227" si="4">ROUND(F202*E202,2)</f>
        <v>0</v>
      </c>
      <c r="I202" s="16"/>
    </row>
    <row r="203" spans="1:9" ht="22.8">
      <c r="A203" s="72" t="s">
        <v>39</v>
      </c>
      <c r="B203" s="18"/>
      <c r="C203" s="19" t="s">
        <v>467</v>
      </c>
      <c r="D203" s="18" t="s">
        <v>30</v>
      </c>
      <c r="E203" s="73">
        <v>25</v>
      </c>
      <c r="F203" s="123">
        <v>0</v>
      </c>
      <c r="G203" s="109">
        <f t="shared" si="4"/>
        <v>0</v>
      </c>
      <c r="I203" s="16"/>
    </row>
    <row r="204" spans="1:9" ht="34.200000000000003">
      <c r="A204" s="72" t="s">
        <v>36</v>
      </c>
      <c r="B204" s="18"/>
      <c r="C204" s="19" t="s">
        <v>466</v>
      </c>
      <c r="D204" s="18" t="s">
        <v>30</v>
      </c>
      <c r="E204" s="73">
        <v>12</v>
      </c>
      <c r="F204" s="123">
        <v>0</v>
      </c>
      <c r="G204" s="109">
        <f t="shared" si="4"/>
        <v>0</v>
      </c>
      <c r="I204" s="16"/>
    </row>
    <row r="205" spans="1:9" ht="22.8">
      <c r="A205" s="72" t="s">
        <v>33</v>
      </c>
      <c r="B205" s="18"/>
      <c r="C205" s="19" t="s">
        <v>465</v>
      </c>
      <c r="D205" s="18" t="s">
        <v>30</v>
      </c>
      <c r="E205" s="73">
        <v>12</v>
      </c>
      <c r="F205" s="123">
        <v>0</v>
      </c>
      <c r="G205" s="109">
        <f t="shared" si="4"/>
        <v>0</v>
      </c>
      <c r="I205" s="16"/>
    </row>
    <row r="206" spans="1:9" ht="34.200000000000003">
      <c r="A206" s="72" t="s">
        <v>29</v>
      </c>
      <c r="B206" s="18"/>
      <c r="C206" s="19" t="s">
        <v>464</v>
      </c>
      <c r="D206" s="18" t="s">
        <v>30</v>
      </c>
      <c r="E206" s="73">
        <v>12</v>
      </c>
      <c r="F206" s="123">
        <v>0</v>
      </c>
      <c r="G206" s="109">
        <f t="shared" si="4"/>
        <v>0</v>
      </c>
      <c r="I206" s="16"/>
    </row>
    <row r="207" spans="1:9" ht="22.8">
      <c r="A207" s="72" t="s">
        <v>28</v>
      </c>
      <c r="B207" s="18"/>
      <c r="C207" s="19" t="s">
        <v>463</v>
      </c>
      <c r="D207" s="18" t="s">
        <v>30</v>
      </c>
      <c r="E207" s="73">
        <v>12</v>
      </c>
      <c r="F207" s="123">
        <v>0</v>
      </c>
      <c r="G207" s="109">
        <f t="shared" si="4"/>
        <v>0</v>
      </c>
      <c r="I207" s="16"/>
    </row>
    <row r="208" spans="1:9" ht="34.200000000000003">
      <c r="A208" s="72" t="s">
        <v>26</v>
      </c>
      <c r="B208" s="18"/>
      <c r="C208" s="19" t="s">
        <v>462</v>
      </c>
      <c r="D208" s="18" t="s">
        <v>30</v>
      </c>
      <c r="E208" s="73">
        <v>1</v>
      </c>
      <c r="F208" s="123">
        <v>0</v>
      </c>
      <c r="G208" s="109">
        <f t="shared" si="4"/>
        <v>0</v>
      </c>
      <c r="I208" s="16"/>
    </row>
    <row r="209" spans="1:9" ht="22.8">
      <c r="A209" s="72" t="s">
        <v>91</v>
      </c>
      <c r="B209" s="18"/>
      <c r="C209" s="19" t="s">
        <v>461</v>
      </c>
      <c r="D209" s="18" t="s">
        <v>30</v>
      </c>
      <c r="E209" s="73">
        <v>2</v>
      </c>
      <c r="F209" s="123">
        <v>0</v>
      </c>
      <c r="G209" s="109">
        <f t="shared" si="4"/>
        <v>0</v>
      </c>
      <c r="I209" s="16"/>
    </row>
    <row r="210" spans="1:9" ht="22.8">
      <c r="A210" s="72" t="s">
        <v>88</v>
      </c>
      <c r="B210" s="18"/>
      <c r="C210" s="19" t="s">
        <v>460</v>
      </c>
      <c r="D210" s="18" t="s">
        <v>30</v>
      </c>
      <c r="E210" s="73">
        <v>6</v>
      </c>
      <c r="F210" s="123">
        <v>0</v>
      </c>
      <c r="G210" s="109">
        <f t="shared" si="4"/>
        <v>0</v>
      </c>
      <c r="I210" s="16"/>
    </row>
    <row r="211" spans="1:9" ht="22.8">
      <c r="A211" s="72" t="s">
        <v>86</v>
      </c>
      <c r="B211" s="18"/>
      <c r="C211" s="19" t="s">
        <v>459</v>
      </c>
      <c r="D211" s="18" t="s">
        <v>30</v>
      </c>
      <c r="E211" s="73">
        <v>6</v>
      </c>
      <c r="F211" s="123">
        <v>0</v>
      </c>
      <c r="G211" s="109">
        <f t="shared" si="4"/>
        <v>0</v>
      </c>
      <c r="I211" s="16"/>
    </row>
    <row r="212" spans="1:9" ht="34.200000000000003">
      <c r="A212" s="72" t="s">
        <v>83</v>
      </c>
      <c r="B212" s="18"/>
      <c r="C212" s="19" t="s">
        <v>458</v>
      </c>
      <c r="D212" s="18" t="s">
        <v>253</v>
      </c>
      <c r="E212" s="73">
        <v>5</v>
      </c>
      <c r="F212" s="123">
        <v>0</v>
      </c>
      <c r="G212" s="109">
        <f t="shared" si="4"/>
        <v>0</v>
      </c>
      <c r="I212" s="16"/>
    </row>
    <row r="213" spans="1:9">
      <c r="A213" s="72" t="s">
        <v>80</v>
      </c>
      <c r="B213" s="18"/>
      <c r="C213" s="19" t="s">
        <v>457</v>
      </c>
      <c r="D213" s="18" t="s">
        <v>122</v>
      </c>
      <c r="E213" s="73">
        <v>5</v>
      </c>
      <c r="F213" s="123">
        <v>0</v>
      </c>
      <c r="G213" s="109">
        <f t="shared" si="4"/>
        <v>0</v>
      </c>
      <c r="I213" s="16"/>
    </row>
    <row r="214" spans="1:9" ht="34.200000000000003">
      <c r="A214" s="72" t="s">
        <v>77</v>
      </c>
      <c r="B214" s="18"/>
      <c r="C214" s="19" t="s">
        <v>456</v>
      </c>
      <c r="D214" s="18" t="s">
        <v>253</v>
      </c>
      <c r="E214" s="73">
        <v>5</v>
      </c>
      <c r="F214" s="123">
        <v>0</v>
      </c>
      <c r="G214" s="109">
        <f t="shared" si="4"/>
        <v>0</v>
      </c>
      <c r="I214" s="16"/>
    </row>
    <row r="215" spans="1:9">
      <c r="A215" s="72" t="s">
        <v>74</v>
      </c>
      <c r="B215" s="18"/>
      <c r="C215" s="19" t="s">
        <v>455</v>
      </c>
      <c r="D215" s="18" t="s">
        <v>122</v>
      </c>
      <c r="E215" s="73">
        <v>5</v>
      </c>
      <c r="F215" s="123">
        <v>0</v>
      </c>
      <c r="G215" s="109">
        <f t="shared" si="4"/>
        <v>0</v>
      </c>
      <c r="I215" s="16"/>
    </row>
    <row r="216" spans="1:9" ht="45.6">
      <c r="A216" s="72" t="s">
        <v>71</v>
      </c>
      <c r="B216" s="18"/>
      <c r="C216" s="19" t="s">
        <v>454</v>
      </c>
      <c r="D216" s="18" t="s">
        <v>253</v>
      </c>
      <c r="E216" s="73">
        <v>1</v>
      </c>
      <c r="F216" s="123">
        <v>0</v>
      </c>
      <c r="G216" s="109">
        <f t="shared" si="4"/>
        <v>0</v>
      </c>
      <c r="I216" s="16"/>
    </row>
    <row r="217" spans="1:9">
      <c r="A217" s="72" t="s">
        <v>68</v>
      </c>
      <c r="B217" s="18"/>
      <c r="C217" s="19" t="s">
        <v>453</v>
      </c>
      <c r="D217" s="18" t="s">
        <v>122</v>
      </c>
      <c r="E217" s="73">
        <v>1</v>
      </c>
      <c r="F217" s="123">
        <v>0</v>
      </c>
      <c r="G217" s="109">
        <f t="shared" si="4"/>
        <v>0</v>
      </c>
      <c r="I217" s="16"/>
    </row>
    <row r="218" spans="1:9" ht="34.200000000000003">
      <c r="A218" s="72" t="s">
        <v>169</v>
      </c>
      <c r="B218" s="18"/>
      <c r="C218" s="19" t="s">
        <v>452</v>
      </c>
      <c r="D218" s="18" t="s">
        <v>253</v>
      </c>
      <c r="E218" s="73">
        <v>5</v>
      </c>
      <c r="F218" s="123">
        <v>0</v>
      </c>
      <c r="G218" s="109">
        <f t="shared" si="4"/>
        <v>0</v>
      </c>
      <c r="I218" s="16"/>
    </row>
    <row r="219" spans="1:9">
      <c r="A219" s="72" t="s">
        <v>166</v>
      </c>
      <c r="B219" s="18"/>
      <c r="C219" s="19" t="s">
        <v>451</v>
      </c>
      <c r="D219" s="18" t="s">
        <v>253</v>
      </c>
      <c r="E219" s="73">
        <v>1</v>
      </c>
      <c r="F219" s="123">
        <v>0</v>
      </c>
      <c r="G219" s="109">
        <f t="shared" si="4"/>
        <v>0</v>
      </c>
      <c r="I219" s="16"/>
    </row>
    <row r="220" spans="1:9" ht="34.200000000000003">
      <c r="A220" s="72" t="s">
        <v>165</v>
      </c>
      <c r="B220" s="18"/>
      <c r="C220" s="19" t="s">
        <v>450</v>
      </c>
      <c r="D220" s="18" t="s">
        <v>253</v>
      </c>
      <c r="E220" s="73">
        <v>5</v>
      </c>
      <c r="F220" s="123">
        <v>0</v>
      </c>
      <c r="G220" s="109">
        <f t="shared" si="4"/>
        <v>0</v>
      </c>
      <c r="I220" s="16"/>
    </row>
    <row r="221" spans="1:9">
      <c r="A221" s="72" t="s">
        <v>164</v>
      </c>
      <c r="B221" s="18"/>
      <c r="C221" s="19" t="s">
        <v>449</v>
      </c>
      <c r="D221" s="18" t="s">
        <v>253</v>
      </c>
      <c r="E221" s="73">
        <v>5</v>
      </c>
      <c r="F221" s="123">
        <v>0</v>
      </c>
      <c r="G221" s="109">
        <f t="shared" si="4"/>
        <v>0</v>
      </c>
      <c r="I221" s="16"/>
    </row>
    <row r="222" spans="1:9">
      <c r="A222" s="72" t="s">
        <v>163</v>
      </c>
      <c r="B222" s="18"/>
      <c r="C222" s="19" t="s">
        <v>448</v>
      </c>
      <c r="D222" s="18" t="s">
        <v>122</v>
      </c>
      <c r="E222" s="73">
        <v>2</v>
      </c>
      <c r="F222" s="123">
        <v>0</v>
      </c>
      <c r="G222" s="109">
        <f t="shared" si="4"/>
        <v>0</v>
      </c>
      <c r="I222" s="16"/>
    </row>
    <row r="223" spans="1:9">
      <c r="A223" s="72" t="s">
        <v>245</v>
      </c>
      <c r="B223" s="18"/>
      <c r="C223" s="19" t="s">
        <v>447</v>
      </c>
      <c r="D223" s="18" t="s">
        <v>253</v>
      </c>
      <c r="E223" s="73">
        <v>1</v>
      </c>
      <c r="F223" s="123">
        <v>0</v>
      </c>
      <c r="G223" s="109">
        <f t="shared" si="4"/>
        <v>0</v>
      </c>
      <c r="I223" s="16"/>
    </row>
    <row r="224" spans="1:9" ht="22.8">
      <c r="A224" s="72" t="s">
        <v>244</v>
      </c>
      <c r="B224" s="18"/>
      <c r="C224" s="19" t="s">
        <v>446</v>
      </c>
      <c r="D224" s="18" t="s">
        <v>253</v>
      </c>
      <c r="E224" s="73">
        <v>1</v>
      </c>
      <c r="F224" s="123">
        <v>0</v>
      </c>
      <c r="G224" s="109">
        <f t="shared" si="4"/>
        <v>0</v>
      </c>
      <c r="I224" s="16"/>
    </row>
    <row r="225" spans="1:9" ht="22.8">
      <c r="A225" s="72" t="s">
        <v>243</v>
      </c>
      <c r="B225" s="18"/>
      <c r="C225" s="19" t="s">
        <v>294</v>
      </c>
      <c r="D225" s="18" t="s">
        <v>122</v>
      </c>
      <c r="E225" s="73">
        <v>2</v>
      </c>
      <c r="F225" s="123">
        <v>0</v>
      </c>
      <c r="G225" s="109">
        <f t="shared" si="4"/>
        <v>0</v>
      </c>
      <c r="I225" s="16"/>
    </row>
    <row r="226" spans="1:9" ht="22.8">
      <c r="A226" s="72" t="s">
        <v>241</v>
      </c>
      <c r="B226" s="18"/>
      <c r="C226" s="19" t="s">
        <v>293</v>
      </c>
      <c r="D226" s="18" t="s">
        <v>122</v>
      </c>
      <c r="E226" s="73">
        <v>2</v>
      </c>
      <c r="F226" s="123">
        <v>0</v>
      </c>
      <c r="G226" s="109">
        <f t="shared" si="4"/>
        <v>0</v>
      </c>
      <c r="I226" s="16"/>
    </row>
    <row r="227" spans="1:9" ht="34.200000000000003">
      <c r="A227" s="72" t="s">
        <v>240</v>
      </c>
      <c r="B227" s="18"/>
      <c r="C227" s="19" t="s">
        <v>445</v>
      </c>
      <c r="D227" s="18" t="s">
        <v>253</v>
      </c>
      <c r="E227" s="73">
        <v>2</v>
      </c>
      <c r="F227" s="123"/>
      <c r="G227" s="109">
        <f t="shared" si="4"/>
        <v>0</v>
      </c>
      <c r="I227" s="16"/>
    </row>
    <row r="228" spans="1:9">
      <c r="C228" s="159" t="s">
        <v>280</v>
      </c>
      <c r="D228" s="160"/>
      <c r="E228" s="160"/>
      <c r="F228" s="15"/>
      <c r="G228" s="110">
        <f>SUM(G202:G227)</f>
        <v>0</v>
      </c>
    </row>
    <row r="229" spans="1:9">
      <c r="C229" s="159" t="s">
        <v>912</v>
      </c>
      <c r="D229" s="160"/>
      <c r="E229" s="160"/>
      <c r="F229" s="15" t="s">
        <v>904</v>
      </c>
      <c r="G229" s="111">
        <f>G228+G200+G164+G108</f>
        <v>0</v>
      </c>
    </row>
  </sheetData>
  <mergeCells count="15">
    <mergeCell ref="C229:E229"/>
    <mergeCell ref="C14:G14"/>
    <mergeCell ref="C108:E108"/>
    <mergeCell ref="C109:G109"/>
    <mergeCell ref="C164:E164"/>
    <mergeCell ref="C165:G165"/>
    <mergeCell ref="C200:E200"/>
    <mergeCell ref="C201:G201"/>
    <mergeCell ref="C228:E228"/>
    <mergeCell ref="A5:G6"/>
    <mergeCell ref="A7:G8"/>
    <mergeCell ref="A9:G10"/>
    <mergeCell ref="D11:G11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ED6A-C3F8-40B5-A915-784027D5742C}">
  <sheetPr>
    <tabColor rgb="FF92D050"/>
  </sheetPr>
  <dimension ref="A1:H34"/>
  <sheetViews>
    <sheetView workbookViewId="0">
      <selection activeCell="L25" sqref="L25"/>
    </sheetView>
  </sheetViews>
  <sheetFormatPr defaultColWidth="8.77734375" defaultRowHeight="13.2"/>
  <cols>
    <col min="1" max="1" width="4" style="13" customWidth="1"/>
    <col min="2" max="2" width="10.5546875" style="13" customWidth="1"/>
    <col min="3" max="3" width="35.6640625" style="12" customWidth="1"/>
    <col min="4" max="4" width="5" style="12" customWidth="1"/>
    <col min="5" max="5" width="14.88671875" style="11" customWidth="1"/>
    <col min="6" max="6" width="12.6640625" style="10" customWidth="1"/>
    <col min="7" max="7" width="16.44140625" style="9" customWidth="1"/>
    <col min="8" max="8" width="11.88671875" style="9" customWidth="1"/>
    <col min="9" max="16384" width="8.7773437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669</v>
      </c>
      <c r="H1" s="8"/>
    </row>
    <row r="2" spans="1:8" ht="13.5" customHeight="1">
      <c r="A2" s="158" t="s">
        <v>150</v>
      </c>
      <c r="B2" s="153"/>
      <c r="C2" s="153"/>
      <c r="D2" s="153"/>
      <c r="E2" s="153"/>
      <c r="F2" s="153"/>
      <c r="G2" s="153"/>
      <c r="H2" s="8"/>
    </row>
    <row r="3" spans="1:8" ht="13.5" customHeight="1">
      <c r="A3" s="153"/>
      <c r="B3" s="153"/>
      <c r="C3" s="153"/>
      <c r="D3" s="153"/>
      <c r="E3" s="153"/>
      <c r="F3" s="153"/>
      <c r="G3" s="153"/>
      <c r="H3" s="8"/>
    </row>
    <row r="4" spans="1:8" ht="13.5" customHeight="1">
      <c r="A4" s="158" t="s">
        <v>149</v>
      </c>
      <c r="B4" s="153"/>
      <c r="C4" s="153"/>
      <c r="D4" s="153"/>
      <c r="E4" s="153"/>
      <c r="F4" s="153"/>
      <c r="G4" s="153"/>
      <c r="H4" s="8"/>
    </row>
    <row r="5" spans="1:8" ht="13.5" customHeight="1">
      <c r="A5" s="153"/>
      <c r="B5" s="153"/>
      <c r="C5" s="153"/>
      <c r="D5" s="153"/>
      <c r="E5" s="153"/>
      <c r="F5" s="153"/>
      <c r="G5" s="153"/>
      <c r="H5" s="8"/>
    </row>
    <row r="6" spans="1:8" ht="13.5" customHeight="1">
      <c r="A6" s="158" t="s">
        <v>929</v>
      </c>
      <c r="B6" s="153"/>
      <c r="C6" s="153"/>
      <c r="D6" s="153"/>
      <c r="E6" s="153"/>
      <c r="F6" s="153"/>
      <c r="G6" s="153"/>
      <c r="H6" s="8"/>
    </row>
    <row r="7" spans="1:8" ht="13.5" customHeight="1">
      <c r="A7" s="153"/>
      <c r="B7" s="153"/>
      <c r="C7" s="153"/>
      <c r="D7" s="153"/>
      <c r="E7" s="153"/>
      <c r="F7" s="153"/>
      <c r="G7" s="153"/>
      <c r="H7" s="8"/>
    </row>
    <row r="8" spans="1:8">
      <c r="A8" s="33"/>
      <c r="B8" s="33"/>
      <c r="C8" s="86"/>
      <c r="D8" s="180"/>
      <c r="E8" s="180"/>
      <c r="F8" s="180"/>
      <c r="G8" s="180"/>
      <c r="H8" s="21"/>
    </row>
    <row r="9" spans="1:8" ht="12.75" customHeight="1">
      <c r="A9" s="29" t="s">
        <v>148</v>
      </c>
      <c r="B9" s="29" t="s">
        <v>376</v>
      </c>
      <c r="C9" s="29" t="s">
        <v>375</v>
      </c>
      <c r="D9" s="29" t="s">
        <v>145</v>
      </c>
      <c r="E9" s="154" t="s">
        <v>144</v>
      </c>
      <c r="F9" s="156" t="s">
        <v>903</v>
      </c>
      <c r="G9" s="157"/>
      <c r="H9" s="28"/>
    </row>
    <row r="10" spans="1:8">
      <c r="A10" s="27" t="s">
        <v>143</v>
      </c>
      <c r="B10" s="27" t="s">
        <v>142</v>
      </c>
      <c r="C10" s="27" t="s">
        <v>374</v>
      </c>
      <c r="D10" s="27" t="s">
        <v>122</v>
      </c>
      <c r="E10" s="179"/>
      <c r="F10" s="25"/>
      <c r="G10" s="25"/>
    </row>
    <row r="11" spans="1:8">
      <c r="A11" s="85" t="s">
        <v>370</v>
      </c>
      <c r="B11" s="177" t="s">
        <v>614</v>
      </c>
      <c r="C11" s="178"/>
      <c r="D11" s="178"/>
      <c r="E11" s="178"/>
      <c r="F11" s="178"/>
      <c r="G11" s="178"/>
    </row>
    <row r="12" spans="1:8" ht="45.6">
      <c r="A12" s="84" t="s">
        <v>36</v>
      </c>
      <c r="B12" s="18"/>
      <c r="C12" s="19" t="s">
        <v>613</v>
      </c>
      <c r="D12" s="18" t="s">
        <v>176</v>
      </c>
      <c r="E12" s="83">
        <v>1</v>
      </c>
      <c r="F12" s="124">
        <v>0</v>
      </c>
      <c r="G12" s="109">
        <f>ROUND(F12*E12,2)</f>
        <v>0</v>
      </c>
    </row>
    <row r="13" spans="1:8">
      <c r="A13" s="85" t="s">
        <v>370</v>
      </c>
      <c r="B13" s="177" t="s">
        <v>611</v>
      </c>
      <c r="C13" s="178"/>
      <c r="D13" s="178"/>
      <c r="E13" s="178"/>
      <c r="F13" s="178"/>
      <c r="G13" s="178"/>
    </row>
    <row r="14" spans="1:8" ht="20.399999999999999">
      <c r="A14" s="84" t="s">
        <v>39</v>
      </c>
      <c r="B14" s="18" t="s">
        <v>610</v>
      </c>
      <c r="C14" s="19" t="s">
        <v>609</v>
      </c>
      <c r="D14" s="18" t="s">
        <v>176</v>
      </c>
      <c r="E14" s="83">
        <v>1</v>
      </c>
      <c r="F14" s="124">
        <v>0</v>
      </c>
      <c r="G14" s="109">
        <f>ROUND(F14*E14,2)</f>
        <v>0</v>
      </c>
    </row>
    <row r="15" spans="1:8">
      <c r="A15" s="85" t="s">
        <v>370</v>
      </c>
      <c r="B15" s="177" t="s">
        <v>608</v>
      </c>
      <c r="C15" s="178"/>
      <c r="D15" s="178"/>
      <c r="E15" s="178"/>
      <c r="F15" s="178"/>
      <c r="G15" s="178"/>
    </row>
    <row r="16" spans="1:8" ht="22.8">
      <c r="A16" s="84" t="s">
        <v>39</v>
      </c>
      <c r="B16" s="18" t="s">
        <v>607</v>
      </c>
      <c r="C16" s="19" t="s">
        <v>606</v>
      </c>
      <c r="D16" s="18" t="s">
        <v>176</v>
      </c>
      <c r="E16" s="83">
        <v>1</v>
      </c>
      <c r="F16" s="124"/>
      <c r="G16" s="109">
        <f>ROUND(F16*E16,2)</f>
        <v>0</v>
      </c>
    </row>
    <row r="17" spans="1:7">
      <c r="A17" s="82" t="s">
        <v>366</v>
      </c>
      <c r="B17" s="81" t="s">
        <v>366</v>
      </c>
      <c r="C17" s="80" t="s">
        <v>913</v>
      </c>
      <c r="D17" s="12" t="s">
        <v>366</v>
      </c>
      <c r="E17" s="79">
        <v>0</v>
      </c>
      <c r="F17" s="78" t="s">
        <v>905</v>
      </c>
      <c r="G17" s="117">
        <f>SUM(G11:G16)</f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</sheetData>
  <mergeCells count="9">
    <mergeCell ref="B15:G15"/>
    <mergeCell ref="E9:E10"/>
    <mergeCell ref="A2:G3"/>
    <mergeCell ref="A4:G5"/>
    <mergeCell ref="A6:G7"/>
    <mergeCell ref="D8:G8"/>
    <mergeCell ref="F9:G9"/>
    <mergeCell ref="B11:G11"/>
    <mergeCell ref="B13:G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19</vt:i4>
      </vt:variant>
      <vt:variant>
        <vt:lpstr>Įvardytieji diapazonai</vt:lpstr>
      </vt:variant>
      <vt:variant>
        <vt:i4>116</vt:i4>
      </vt:variant>
    </vt:vector>
  </HeadingPairs>
  <TitlesOfParts>
    <vt:vector size="135" baseType="lpstr">
      <vt:lpstr>Objektinė</vt:lpstr>
      <vt:lpstr>1 SA 1-15</vt:lpstr>
      <vt:lpstr>2 SA 16-32</vt:lpstr>
      <vt:lpstr>3 Vir_techn</vt:lpstr>
      <vt:lpstr>4 VN d</vt:lpstr>
      <vt:lpstr>4.1_VN įr</vt:lpstr>
      <vt:lpstr>5_Sild</vt:lpstr>
      <vt:lpstr>6_Ved_d</vt:lpstr>
      <vt:lpstr>6.1_Ved_ir</vt:lpstr>
      <vt:lpstr>7_Kon</vt:lpstr>
      <vt:lpstr>7.1_Kon_ir</vt:lpstr>
      <vt:lpstr>8_Ved_kont_d</vt:lpstr>
      <vt:lpstr>8.1_Ved_kont_ir</vt:lpstr>
      <vt:lpstr>9_Elektrot</vt:lpstr>
      <vt:lpstr>10_ER_d</vt:lpstr>
      <vt:lpstr>10.1_ER_ir</vt:lpstr>
      <vt:lpstr>11_APS</vt:lpstr>
      <vt:lpstr>11.1_Aps_ir</vt:lpstr>
      <vt:lpstr>12_GSS</vt:lpstr>
      <vt:lpstr>'10.1_ER_ir'!IKAINIS</vt:lpstr>
      <vt:lpstr>'10_ER_d'!IKAINIS</vt:lpstr>
      <vt:lpstr>'11.1_Aps_ir'!IKAINIS</vt:lpstr>
      <vt:lpstr>'11_APS'!IKAINIS</vt:lpstr>
      <vt:lpstr>'12_GSS'!IKAINIS</vt:lpstr>
      <vt:lpstr>'4.1_VN įr'!IKAINIS</vt:lpstr>
      <vt:lpstr>'6.1_Ved_ir'!IKAINIS</vt:lpstr>
      <vt:lpstr>'6_Ved_d'!IKAINIS</vt:lpstr>
      <vt:lpstr>'7.1_Kon_ir'!IKAINIS</vt:lpstr>
      <vt:lpstr>'7_Kon'!IKAINIS</vt:lpstr>
      <vt:lpstr>'8.1_Ved_kont_ir'!IKAINIS</vt:lpstr>
      <vt:lpstr>'8_Ved_kont_d'!IKAINIS</vt:lpstr>
      <vt:lpstr>'9_Elektrot'!IKAINIS</vt:lpstr>
      <vt:lpstr>IKAINIS</vt:lpstr>
      <vt:lpstr>'10.1_ER_ir'!Is_viso</vt:lpstr>
      <vt:lpstr>'10_ER_d'!Is_viso</vt:lpstr>
      <vt:lpstr>'11.1_Aps_ir'!Is_viso</vt:lpstr>
      <vt:lpstr>'11_APS'!Is_viso</vt:lpstr>
      <vt:lpstr>'12_GSS'!Is_viso</vt:lpstr>
      <vt:lpstr>'4.1_VN įr'!Is_viso</vt:lpstr>
      <vt:lpstr>'6.1_Ved_ir'!Is_viso</vt:lpstr>
      <vt:lpstr>'6_Ved_d'!Is_viso</vt:lpstr>
      <vt:lpstr>'7.1_Kon_ir'!Is_viso</vt:lpstr>
      <vt:lpstr>'7_Kon'!Is_viso</vt:lpstr>
      <vt:lpstr>'8.1_Ved_kont_ir'!Is_viso</vt:lpstr>
      <vt:lpstr>'8_Ved_kont_d'!Is_viso</vt:lpstr>
      <vt:lpstr>'9_Elektrot'!Is_viso</vt:lpstr>
      <vt:lpstr>Is_viso</vt:lpstr>
      <vt:lpstr>'10.1_ER_ir'!Kaina</vt:lpstr>
      <vt:lpstr>'10_ER_d'!Kaina</vt:lpstr>
      <vt:lpstr>'11.1_Aps_ir'!Kaina</vt:lpstr>
      <vt:lpstr>'11_APS'!Kaina</vt:lpstr>
      <vt:lpstr>'12_GSS'!Kaina</vt:lpstr>
      <vt:lpstr>'4.1_VN įr'!Kaina</vt:lpstr>
      <vt:lpstr>'6.1_Ved_ir'!Kaina</vt:lpstr>
      <vt:lpstr>'6_Ved_d'!Kaina</vt:lpstr>
      <vt:lpstr>'7.1_Kon_ir'!Kaina</vt:lpstr>
      <vt:lpstr>'7_Kon'!Kaina</vt:lpstr>
      <vt:lpstr>'8.1_Ved_kont_ir'!Kaina</vt:lpstr>
      <vt:lpstr>'8_Ved_kont_d'!Kaina</vt:lpstr>
      <vt:lpstr>'9_Elektrot'!Kaina</vt:lpstr>
      <vt:lpstr>Kaina</vt:lpstr>
      <vt:lpstr>'10.1_ER_ir'!kiekis</vt:lpstr>
      <vt:lpstr>'10_ER_d'!kiekis</vt:lpstr>
      <vt:lpstr>'11.1_Aps_ir'!kiekis</vt:lpstr>
      <vt:lpstr>'11_APS'!kiekis</vt:lpstr>
      <vt:lpstr>'12_GSS'!kiekis</vt:lpstr>
      <vt:lpstr>'4.1_VN įr'!kiekis</vt:lpstr>
      <vt:lpstr>'6.1_Ved_ir'!kiekis</vt:lpstr>
      <vt:lpstr>'6_Ved_d'!kiekis</vt:lpstr>
      <vt:lpstr>'7.1_Kon_ir'!kiekis</vt:lpstr>
      <vt:lpstr>'7_Kon'!kiekis</vt:lpstr>
      <vt:lpstr>'8.1_Ved_kont_ir'!kiekis</vt:lpstr>
      <vt:lpstr>'8_Ved_kont_d'!kiekis</vt:lpstr>
      <vt:lpstr>'9_Elektrot'!kiekis</vt:lpstr>
      <vt:lpstr>kiekis</vt:lpstr>
      <vt:lpstr>'10.1_ER_ir'!Mvnt</vt:lpstr>
      <vt:lpstr>'10_ER_d'!Mvnt</vt:lpstr>
      <vt:lpstr>'11.1_Aps_ir'!Mvnt</vt:lpstr>
      <vt:lpstr>'11_APS'!Mvnt</vt:lpstr>
      <vt:lpstr>'12_GSS'!Mvnt</vt:lpstr>
      <vt:lpstr>'4.1_VN įr'!Mvnt</vt:lpstr>
      <vt:lpstr>'6.1_Ved_ir'!Mvnt</vt:lpstr>
      <vt:lpstr>'6_Ved_d'!Mvnt</vt:lpstr>
      <vt:lpstr>'7.1_Kon_ir'!Mvnt</vt:lpstr>
      <vt:lpstr>'7_Kon'!Mvnt</vt:lpstr>
      <vt:lpstr>'8.1_Ved_kont_ir'!Mvnt</vt:lpstr>
      <vt:lpstr>'8_Ved_kont_d'!Mvnt</vt:lpstr>
      <vt:lpstr>'9_Elektrot'!Mvnt</vt:lpstr>
      <vt:lpstr>Mvnt</vt:lpstr>
      <vt:lpstr>'10.1_ER_ir'!pavadinimas</vt:lpstr>
      <vt:lpstr>'10_ER_d'!pavadinimas</vt:lpstr>
      <vt:lpstr>'11.1_Aps_ir'!pavadinimas</vt:lpstr>
      <vt:lpstr>'11_APS'!pavadinimas</vt:lpstr>
      <vt:lpstr>'12_GSS'!pavadinimas</vt:lpstr>
      <vt:lpstr>'4.1_VN įr'!pavadinimas</vt:lpstr>
      <vt:lpstr>'6.1_Ved_ir'!pavadinimas</vt:lpstr>
      <vt:lpstr>'6_Ved_d'!pavadinimas</vt:lpstr>
      <vt:lpstr>'7.1_Kon_ir'!pavadinimas</vt:lpstr>
      <vt:lpstr>'7_Kon'!pavadinimas</vt:lpstr>
      <vt:lpstr>'8.1_Ved_kont_ir'!pavadinimas</vt:lpstr>
      <vt:lpstr>'8_Ved_kont_d'!pavadinimas</vt:lpstr>
      <vt:lpstr>'9_Elektrot'!pavadinimas</vt:lpstr>
      <vt:lpstr>pavadinimas</vt:lpstr>
      <vt:lpstr>'1 SA 1-15'!Print_Titles</vt:lpstr>
      <vt:lpstr>'10.1_ER_ir'!Print_Titles</vt:lpstr>
      <vt:lpstr>'10_ER_d'!Print_Titles</vt:lpstr>
      <vt:lpstr>'11.1_Aps_ir'!Print_Titles</vt:lpstr>
      <vt:lpstr>'11_APS'!Print_Titles</vt:lpstr>
      <vt:lpstr>'12_GSS'!Print_Titles</vt:lpstr>
      <vt:lpstr>'2 SA 16-32'!Print_Titles</vt:lpstr>
      <vt:lpstr>'3 Vir_techn'!Print_Titles</vt:lpstr>
      <vt:lpstr>'4 VN d'!Print_Titles</vt:lpstr>
      <vt:lpstr>'4.1_VN įr'!Print_Titles</vt:lpstr>
      <vt:lpstr>'5_Sild'!Print_Titles</vt:lpstr>
      <vt:lpstr>'6.1_Ved_ir'!Print_Titles</vt:lpstr>
      <vt:lpstr>'6_Ved_d'!Print_Titles</vt:lpstr>
      <vt:lpstr>'7.1_Kon_ir'!Print_Titles</vt:lpstr>
      <vt:lpstr>'7_Kon'!Print_Titles</vt:lpstr>
      <vt:lpstr>'8.1_Ved_kont_ir'!Print_Titles</vt:lpstr>
      <vt:lpstr>'8_Ved_kont_d'!Print_Titles</vt:lpstr>
      <vt:lpstr>'9_Elektrot'!Print_Titles</vt:lpstr>
      <vt:lpstr>'10.1_ER_ir'!sam_eil</vt:lpstr>
      <vt:lpstr>'10_ER_d'!sam_eil</vt:lpstr>
      <vt:lpstr>'11.1_Aps_ir'!sam_eil</vt:lpstr>
      <vt:lpstr>'11_APS'!sam_eil</vt:lpstr>
      <vt:lpstr>'12_GSS'!sam_eil</vt:lpstr>
      <vt:lpstr>'4.1_VN įr'!sam_eil</vt:lpstr>
      <vt:lpstr>'6.1_Ved_ir'!sam_eil</vt:lpstr>
      <vt:lpstr>'6_Ved_d'!sam_eil</vt:lpstr>
      <vt:lpstr>'7.1_Kon_ir'!sam_eil</vt:lpstr>
      <vt:lpstr>'7_Kon'!sam_eil</vt:lpstr>
      <vt:lpstr>'8.1_Ved_kont_ir'!sam_eil</vt:lpstr>
      <vt:lpstr>'8_Ved_kont_d'!sam_eil</vt:lpstr>
      <vt:lpstr>'9_Elektrot'!sam_eil</vt:lpstr>
      <vt:lpstr>sam_eil</vt:lpstr>
    </vt:vector>
  </TitlesOfParts>
  <Company>Uab"SISTELA"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Vilmantas Kruopys</dc:creator>
  <cp:lastModifiedBy>Rima Žikaitė</cp:lastModifiedBy>
  <cp:lastPrinted>2008-12-19T11:23:07Z</cp:lastPrinted>
  <dcterms:created xsi:type="dcterms:W3CDTF">2008-12-19T08:38:11Z</dcterms:created>
  <dcterms:modified xsi:type="dcterms:W3CDTF">2026-02-23T07:57:12Z</dcterms:modified>
</cp:coreProperties>
</file>