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brijar\Desktop\Pirkimai 2026\24. Specialios paskirties maisto produktai\"/>
    </mc:Choice>
  </mc:AlternateContent>
  <xr:revisionPtr revIDLastSave="0" documentId="13_ncr:1_{03EC1FD2-4C89-48CA-A58F-FB3FF810DAD8}"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4" i="1" l="1"/>
  <c r="F273" i="1"/>
  <c r="F274" i="1" s="1"/>
  <c r="F275" i="1" s="1"/>
  <c r="F271" i="1"/>
  <c r="G273" i="1" s="1"/>
  <c r="G261" i="1"/>
  <c r="G260" i="1"/>
  <c r="F258" i="1"/>
  <c r="F260" i="1" s="1"/>
  <c r="F261" i="1" s="1"/>
  <c r="F262" i="1" s="1"/>
  <c r="G248" i="1"/>
  <c r="F247" i="1"/>
  <c r="F248" i="1" s="1"/>
  <c r="F249" i="1" s="1"/>
  <c r="F245" i="1"/>
  <c r="G247" i="1" s="1"/>
  <c r="G235" i="1"/>
  <c r="G234" i="1"/>
  <c r="F232" i="1"/>
  <c r="F234" i="1" s="1"/>
  <c r="F235" i="1" s="1"/>
  <c r="F236" i="1" s="1"/>
  <c r="G222" i="1"/>
  <c r="F221" i="1"/>
  <c r="F222" i="1" s="1"/>
  <c r="F223" i="1" s="1"/>
  <c r="F219" i="1"/>
  <c r="G221" i="1" s="1"/>
  <c r="G209" i="1"/>
  <c r="G208" i="1"/>
  <c r="F206" i="1"/>
  <c r="F208" i="1" s="1"/>
  <c r="F209" i="1" s="1"/>
  <c r="F210" i="1" s="1"/>
  <c r="G196" i="1"/>
  <c r="F195" i="1"/>
  <c r="F196" i="1" s="1"/>
  <c r="F197" i="1" s="1"/>
  <c r="F193" i="1"/>
  <c r="G195" i="1" s="1"/>
  <c r="G183" i="1"/>
  <c r="G182" i="1"/>
  <c r="F180" i="1"/>
  <c r="F182" i="1" s="1"/>
  <c r="F183" i="1" s="1"/>
  <c r="F184" i="1" s="1"/>
  <c r="G170" i="1"/>
  <c r="F169" i="1"/>
  <c r="F170" i="1" s="1"/>
  <c r="F171" i="1" s="1"/>
  <c r="F167" i="1"/>
  <c r="G169" i="1" s="1"/>
  <c r="G157" i="1"/>
  <c r="G156" i="1"/>
  <c r="F154" i="1"/>
  <c r="F156" i="1" s="1"/>
  <c r="F157" i="1" s="1"/>
  <c r="F158" i="1" s="1"/>
  <c r="G144" i="1"/>
  <c r="F143" i="1"/>
  <c r="F144" i="1" s="1"/>
  <c r="F145" i="1" s="1"/>
  <c r="F141" i="1"/>
  <c r="G143" i="1" s="1"/>
  <c r="G131" i="1"/>
  <c r="G130" i="1"/>
  <c r="F128" i="1"/>
  <c r="F130" i="1" s="1"/>
  <c r="F131" i="1" s="1"/>
  <c r="F132" i="1" s="1"/>
  <c r="G118" i="1"/>
  <c r="F117" i="1"/>
  <c r="F118" i="1" s="1"/>
  <c r="F119" i="1" s="1"/>
  <c r="F115" i="1"/>
  <c r="G117" i="1" s="1"/>
  <c r="G105" i="1"/>
  <c r="G104" i="1"/>
  <c r="F102" i="1"/>
  <c r="F104" i="1" s="1"/>
  <c r="F105" i="1" s="1"/>
  <c r="F106" i="1" s="1"/>
  <c r="G92" i="1"/>
  <c r="F91" i="1"/>
  <c r="F92" i="1" s="1"/>
  <c r="F93" i="1" s="1"/>
  <c r="F89" i="1"/>
  <c r="G91" i="1" s="1"/>
  <c r="G79" i="1"/>
  <c r="G78" i="1"/>
  <c r="F76" i="1"/>
  <c r="F78" i="1" s="1"/>
  <c r="F79" i="1" s="1"/>
  <c r="F80" i="1" s="1"/>
  <c r="G66" i="1"/>
  <c r="F65" i="1"/>
  <c r="F66" i="1" s="1"/>
  <c r="F67" i="1" s="1"/>
  <c r="F63" i="1"/>
  <c r="G65" i="1" s="1"/>
  <c r="G53" i="1"/>
  <c r="G52" i="1"/>
  <c r="F50" i="1"/>
  <c r="F52" i="1" s="1"/>
  <c r="F53" i="1" s="1"/>
  <c r="F54" i="1" s="1"/>
  <c r="G40" i="1"/>
  <c r="F39" i="1"/>
  <c r="F40" i="1" s="1"/>
  <c r="F41" i="1" s="1"/>
  <c r="F37" i="1"/>
  <c r="G39" i="1" s="1"/>
  <c r="G21" i="1"/>
</calcChain>
</file>

<file path=xl/sharedStrings.xml><?xml version="1.0" encoding="utf-8"?>
<sst xmlns="http://schemas.openxmlformats.org/spreadsheetml/2006/main" count="471" uniqueCount="197">
  <si>
    <t>SPECIALIOSIOS PASKIRTIES MAISTO PRODUKTAI</t>
  </si>
  <si>
    <t>Kam:</t>
  </si>
  <si>
    <t>Viešoji įstaiga Respublikinė Šiaulių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</si>
  <si>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</si>
  <si>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</si>
  <si>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</si>
  <si>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</si>
  <si>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</si>
  <si>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</si>
  <si>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</si>
  <si>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</si>
  <si>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</si>
  <si>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</si>
  <si>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</si>
  <si>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</si>
  <si>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</si>
  <si>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</si>
  <si>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</si>
  <si>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</si>
  <si>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</si>
  <si>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</si>
  <si>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</si>
  <si>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</si>
  <si>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</si>
  <si>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</si>
  <si>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 xml:space="preserve">ENTERINIO MAITINIMO MIŠINYS (STANDARTINIS) </t>
  </si>
  <si>
    <t>Tiekėjo pasiūlymas:</t>
  </si>
  <si>
    <t>Nr.</t>
  </si>
  <si>
    <t>Pavadinimas</t>
  </si>
  <si>
    <t>Kiekis</t>
  </si>
  <si>
    <t>Mato vienetas</t>
  </si>
  <si>
    <t>Įkainis be PVM, Eur</t>
  </si>
  <si>
    <t>Suma be PVM, Eur</t>
  </si>
  <si>
    <t>Gamintojas, modelis</t>
  </si>
  <si>
    <t>Gamintojo techninės charakteristikos ir atitikimo techniniams reikalavimams patvirtinimas su nuoroda į kartu su pasiūlymu pateikto dokumento puslapį. Pildo tiekėjas↓</t>
  </si>
  <si>
    <t>1.</t>
  </si>
  <si>
    <t xml:space="preserve">Enterinio maitinimo mišinys (standartinis) </t>
  </si>
  <si>
    <t>1.1.</t>
  </si>
  <si>
    <t>mililitrai</t>
  </si>
  <si>
    <t>1.1.1.</t>
  </si>
  <si>
    <t>Specialiosios paskirties skystas maisto produktas maitinimui per zondą. 1 ml – 1 kcal. Laktozės ≤ 0,05 g/100 ml, skaidulinių medžiagų ≤ 0,1 g/ 100 ml, be gliuteno. 100 ml tirpalo yra ne mažiau kaip 3,8 g baltymų, ne mažiau kaip 12,3 g angliavandenių, ne mažiau 3,3 g riebalų. Osmoliariškumas ≥ 200 mOsm/l. Pakuotė 900 - 1000 ml.  Pakuotė tiesiogiai jungiasi su maitinimo sistema.</t>
  </si>
  <si>
    <t>Suma be PVM</t>
  </si>
  <si>
    <t>Taikomas PVM dydis (%)</t>
  </si>
  <si>
    <t>PVM suma</t>
  </si>
  <si>
    <t>Suma su PVM</t>
  </si>
  <si>
    <t>2. DALIS</t>
  </si>
  <si>
    <t xml:space="preserve">ENTERINIO MAITINIMO MIŠINYS SU SKAIDULOMIS </t>
  </si>
  <si>
    <t>2.</t>
  </si>
  <si>
    <t xml:space="preserve">Enterinio maitinimo mišinys su skaidulomis </t>
  </si>
  <si>
    <t>2.1.</t>
  </si>
  <si>
    <t>2.1.1.</t>
  </si>
  <si>
    <t>Specialiosios paskirties skystas maisto produktas maitinimui per zondą. 1 ml - 1,03±0,03 kcal. Laktozės ≤ 0,05 g/100 ml, ne mažiau 1,5 g skaidulų, be gliuteno. 100 ml tirpalo yra ne mažiau 3,8 g baltymų, ne mažiau 12,3 g angliavandenių, ne mažiau 3,3 g riebalų. Osmoliariškumas 250-285 mOsmol/l. Pakuotė 900 - 1000 ml.  Pakuotė tiesiogiai jungiasi su maitinimo sistema.</t>
  </si>
  <si>
    <t>3. DALIS</t>
  </si>
  <si>
    <t xml:space="preserve">ENTERINIO MAITINIMO MIŠINYS SU PADIDINTA ENERGINE VERTE  </t>
  </si>
  <si>
    <t>3.</t>
  </si>
  <si>
    <t xml:space="preserve">Enterinio maitinimo mišinys su padidinta energine verte  </t>
  </si>
  <si>
    <t>3.1.</t>
  </si>
  <si>
    <t>3.1.1.</t>
  </si>
  <si>
    <t>Specialiosios paskirties skystas maisto produktas maitinimui per zondą. 1ml – 1,5-1,57 kcal. Laktozės ≤ 0,1 g/100 ml, skaidulinių medžiagų ≤ 0,1 g/100 ml, be gliuteno. 100 ml tirpalo yra ne mažiau kaip 5,8 g baltymų, ne mažiau kaip 17 g angliavandenių, ne mažiau kaip 5,0 g riebalų, ne mažiau kaip 1,2 mg geležies, ne mažiau kaip 20,0 mg cholino. Osmoliariškumas 300 -400 mOsm/l. Pakuotė 900 - 1000 ml.  Pakuotė tiesiogiai jungiasi su maitinimo sistema.</t>
  </si>
  <si>
    <t>4. DALIS</t>
  </si>
  <si>
    <t xml:space="preserve">ENTERINIO MAITINIMO MIŠINYS DIABETIKAMS SU AUKŠTA ENERGETINE VERTE </t>
  </si>
  <si>
    <t>4.</t>
  </si>
  <si>
    <t xml:space="preserve">Enterinio maitinimo mišinys diabetikams su aukšta energetine verte </t>
  </si>
  <si>
    <t>4.1.</t>
  </si>
  <si>
    <t>4.1.1.</t>
  </si>
  <si>
    <t>Specialiosios paskirties skystas maisto produktas maitinimui per zondą.  1ml - ≥ 1,5 kcal. Laktozės ≤ 0,025 g/100 ml, ne mažiau kaip 1,5 g maistinių skaidulų, be gliuteno. 100 ml tirpalo yra ne mažiau kaip 7,7 g baltymų, ne mažiau kaip 7,7 g riebalų, ne daugiau kaip 11,7 g angliavandenių, iš kurių ne daugiau kaip 4,5 g cukrų, ne mažiau 52 mg cholino. Osmoliariškumas 395-400 mOsmol/l. Pakuotė 900- 1000 ml.  Pakuotė tiesiogiai jungiasi su maitinimo sistema.</t>
  </si>
  <si>
    <t>5. DALIS</t>
  </si>
  <si>
    <t>ENTERINIO MAITINIMO MIŠINYS, SKIRTI VARTOTI, KAI YRA PRAGULŲ/OPŲ</t>
  </si>
  <si>
    <t>5.</t>
  </si>
  <si>
    <t>Enterinio maitinimo mišinys, skirti vartoti, kai yra pragulų/opų</t>
  </si>
  <si>
    <t>5.1.</t>
  </si>
  <si>
    <t>5.1.1.</t>
  </si>
  <si>
    <t>Specialiosios paskirties skystas maisto produktas maitinimui per zondą. 1 ml - 1,03±0,03 kcal. Laktozės ≤ 0,05 g, ne daugiau kaip 1,5g skaidulų, be gliuteno. 100 ml tirpalo yra ne mažiau 5,5 g baltymų, ne mažiau 12,5 g angliavandenių, ne daugiau kaip 3,5 g riebalų, ne mažiau 0,85 g arginino. Osmoliariškumas 295 - 315 mOsmol/l. Pakuotė 500- 1000 ml.  Pakuotė tiesiogiai jungiasi su maitinimo sistema.</t>
  </si>
  <si>
    <t>6. DALIS</t>
  </si>
  <si>
    <t>ENTERINIO MAITINIMO PEPTIDINIS MIŠINYS SU MAŽU RIEBALŲ KIEKIU</t>
  </si>
  <si>
    <t>6.</t>
  </si>
  <si>
    <t>Enterinio maitinimo peptidinis mišinys su mažu riebalų kiekiu</t>
  </si>
  <si>
    <t>6.1.</t>
  </si>
  <si>
    <t>6.1.1.</t>
  </si>
  <si>
    <t>Specialiosios paskirties skystas maisto produktas maitinimui per zondą. 1 ml – 1 kcal. 100 ml yra laktozės ≤0,35g, be gliuteno, ≤0,3g skaidulų. 100 ml tirpalo yra ne daugiau kaip 1,7 riebalų, ne daugiau kaip 18,8 g angliavandenių, iš kurių ne daugiau kaip 1,8 g cukrų, ne mažiau kaip 3,8 g baltymų, ne mažiau kaip 20 mg cholino. Osmoliariškumas 310-460mOsmol/l.  Pakuotė tiesiogiai jungiasi su maitinimo sistema.</t>
  </si>
  <si>
    <t>7. DALIS</t>
  </si>
  <si>
    <t xml:space="preserve">HIPERKALORINIS MAISTO PRODUKTAS KŪDIKIAMS IR VAIKAMS </t>
  </si>
  <si>
    <t>7.</t>
  </si>
  <si>
    <t xml:space="preserve">Hiperkalorinis maisto produktas kūdikiams ir vaikams </t>
  </si>
  <si>
    <t>7.1.</t>
  </si>
  <si>
    <t>7.1.1.</t>
  </si>
  <si>
    <t>Geriamas specialiosios paskirties maisto produktas. 1 ml – 1 kcal. Ne daugiau kaip 0,6g/ 100 ml skaidulų, be gliuteno. 100 ml tirpalo yra ne mažiau kaip 2,6 g baltymų (hidrolizuotos išrūgos), ne mažiau kaip 10,0 g angliavandenių, ne mažiau kaip 5,4 g riebalų, ne mažiau kaip 1,8 mg L-karnitino. Osmoliariškumas 265- 336 mOsm/l. Pakuotė 215 ±15 ml.</t>
  </si>
  <si>
    <t>8. DALIS</t>
  </si>
  <si>
    <t>HIPERKALORINIS MAISTO PRODUKTAS SU PADIDINTU BALTYMO KIEKIU</t>
  </si>
  <si>
    <t>8.</t>
  </si>
  <si>
    <t>Hiperkalorinis maisto produktas su padidintu baltymo kiekiu</t>
  </si>
  <si>
    <t>8.1.</t>
  </si>
  <si>
    <t>8.1.1.</t>
  </si>
  <si>
    <t xml:space="preserve">Geriamas specialiosios paskirties maisto produktas. 1ml – 1,23-1,28 kcal. Laktozės ne daugiau kaip 1,7 g/100ml, skaidulinių medžiagų ne daugiau kaip 0,5 g/100ml, be gliuteno. 100 ml tirpalo yra ne mažiau kaip 8,5 g baltymų, ne mažiau kaip 14,2 g angliavandenių, ne mažiau kaip 3,0 g riebalų, ne mažiau kaip 1,5 g arginino, ne mažiau kaip 125 mg vitamino C, ne mažiau kaip 69 mg cholino. Osmoliariškumas ≥ 470 mOsmol/l. Pakuotė 215 ±15 ml. </t>
  </si>
  <si>
    <t>9. DALIS</t>
  </si>
  <si>
    <t>HIPERKALORINGAS SPECIALIOS PASKIRTIES GĖRIMAS</t>
  </si>
  <si>
    <t>9.</t>
  </si>
  <si>
    <t>Hiperkaloringas specialios paskirties gėrimas</t>
  </si>
  <si>
    <t>9.1.</t>
  </si>
  <si>
    <t>9.1.1.</t>
  </si>
  <si>
    <t>Geriamas specialiosios paskirties maisto produktas.  1 ml - ≥1,5 kcal. Laktozės ≤ 0,5 g/100ml, be gliuteno, be skaidulinių medžiagų. 100 ml tirpalo yra ne mažiau kaip 7,5 g riebalų, ne mažiau kaip 21,5 g angliavandenių, ne mažiau kaip 9,5 g baltymų. Osmoliariškumas 495-640 mOsmol/l.</t>
  </si>
  <si>
    <t>10. DALIS</t>
  </si>
  <si>
    <t xml:space="preserve">HIPERKALORINGAS MAISTO PRODUKTAS SU PADIDINTU OMEGA-3 RIEBIŲJŲ RŪGŠČIŲ KIEKIU </t>
  </si>
  <si>
    <t>10.</t>
  </si>
  <si>
    <t xml:space="preserve">Hiperkaloringas maisto produktas su padidintu omega-3 riebiųjų rūgščių kiekiu </t>
  </si>
  <si>
    <t>10.1.</t>
  </si>
  <si>
    <t>10.1.1.</t>
  </si>
  <si>
    <t xml:space="preserve">Geriamas specialiosios paskirties maisto produktas.  1 ml - ≥1,5 kcal. Laktozės ≤ 0,5 g/100 ml, ne daugiau kaip 1,75 g skaidulų, be gliuteno. 100 ml tirpalo yra ne mažiau kaip 10 g baltymų, ne mažiau 6,7 g riebalų, iš kurių ne mažiau kaip 500 mg EPA, ne daugiau kaip 11,6 g angliavandenių, iš kurių cukrų ne daugiau kaip 7,8 g. Osmoliariškumas 380-435 mOsmol/l. Pakuotė 200- 225 ml. </t>
  </si>
  <si>
    <t>11. DALIS</t>
  </si>
  <si>
    <t>DIDELĖS ENERGETINĖS VERTĖS SPECIALIOSIOS PASKIRTIES GĖRIMAS BE RIEBALŲ</t>
  </si>
  <si>
    <t>11.</t>
  </si>
  <si>
    <t>Didelės energetinės vertės specialiosios paskirties gėrimas be riebalų</t>
  </si>
  <si>
    <t>11.1.</t>
  </si>
  <si>
    <t>11.1.1.</t>
  </si>
  <si>
    <t>Geriamas specialiosios paskirties maisto produktas. 1 ml – ≥1,5 kcal. Laktozės ≤0,025g/100ml, be skaidulų, be gliuteno, be riebalų. 100 ml tirpalo yra ne mažiau kaip 33 g angliavandenių, iš kurių cukrų ne daugiau kaip 14,4g, ne mažiau kaip 3,8 g baltymų, natrio ne daugiau kaip 10 mg. Osmoliariškumas 700-750 mOsmol/l. Pakuotė 200-250 ml.</t>
  </si>
  <si>
    <t>12. DALIS</t>
  </si>
  <si>
    <t>GLIKEMIJĄ NORMALIZUOJANTIS SPECIALIOS PASKIRTIES MAISTO PRODUKTAS</t>
  </si>
  <si>
    <t>12.</t>
  </si>
  <si>
    <t>Glikemiją normalizuojantis specialios paskirties maisto produktas</t>
  </si>
  <si>
    <t>12.1.</t>
  </si>
  <si>
    <t>12.1.1.</t>
  </si>
  <si>
    <t xml:space="preserve">Geriamas specialios paskirties maisto produktas. 1 ml - 1,0-1,06 kcal. Laktozės ne daugiau kaip 3,6 g/100ml, ne mažiau kaip 2 g skaidulų, be gliuteno. 100 ml tirpalo yra ne mažiau kaip 4,9 g baltymų, ne mažiau 3,8 g riebalų, ne daugiau kaip 15,7 g angliavandenių. Osmoliariškumas 300-390 mOsmol/l. Pakuotė 150- 200 ml. </t>
  </si>
  <si>
    <t>13. DALIS</t>
  </si>
  <si>
    <t>BALTYMŲ PAPILDAS, SKIRTAS PRIDĖTI Į VALGIUS IR GĖRIMUS</t>
  </si>
  <si>
    <t>13.</t>
  </si>
  <si>
    <t>Baltymų papildas, skirtas pridėti į valgius ir gėrimus</t>
  </si>
  <si>
    <t>13.1.</t>
  </si>
  <si>
    <t>gramai</t>
  </si>
  <si>
    <t>13.1.1.</t>
  </si>
  <si>
    <t>Miltelių pavidalo, baltymų ne mažiau 87 g/100 g mišinio, be gliuteno, be skaidulų, beskoniai, pakuotė 200-400 gramų.</t>
  </si>
  <si>
    <t>14. DALIS</t>
  </si>
  <si>
    <t>MAISTO IR GĖRIMŲ, MILTELIŲ PAVIDALO, TIRŠTIKLIS</t>
  </si>
  <si>
    <t>14.</t>
  </si>
  <si>
    <t>Maisto ir gėrimų, miltelių pavidalo, tirštiklis</t>
  </si>
  <si>
    <t>14.1.</t>
  </si>
  <si>
    <t>14.1.1.</t>
  </si>
  <si>
    <t>Ksantano derva, taros derva, guaro derva ar kitos dervos pagrindu milteliai, atsparūs amilazės poveikiui. Be gliuteno ir be laktozės. Nepakeičia pagrindinio valgio ir gėrimo skonio. Skirtas pacientams kenčiantiems nuo disfagijos. Pakuotė 240 ± 65 g.</t>
  </si>
  <si>
    <t>15. DALIS</t>
  </si>
  <si>
    <t>ADAPTUOTI MIŠINIAI SVEIKIEMS KŪDIKIAMS 0-6 MĖN.</t>
  </si>
  <si>
    <t>15.</t>
  </si>
  <si>
    <t>Adaptuoti mišiniai sveikiems kūdikiams 0-6 mėn.</t>
  </si>
  <si>
    <t>15.1.</t>
  </si>
  <si>
    <t>15.1.1.</t>
  </si>
  <si>
    <t>Visavertis pieno mišinys, kurio 1ml energetinė vertė - ≥0,66 kcal. 100 ml paruošto mišinio yra: ne mažiau kaip 3,3 g riebalų; ne mažiau kaip 7,2 g angliavandenių, baltymų ne mažiau kaip 1,1 g, omega -3 riebalų rūgštys. Sudėtyje nėra palmių aliejaus. Pakuotė ne didesnė nei 400 g.</t>
  </si>
  <si>
    <t>16. DALIS</t>
  </si>
  <si>
    <t>SKYSTAS ADAPTUOTAS MIŠINYS SVEIKIEMS KŪDIKIAMS 0-6 MĖN.</t>
  </si>
  <si>
    <t>16.</t>
  </si>
  <si>
    <t>Skystas adaptuotas mišinys sveikiems kūdikiams 0-6 mėn.</t>
  </si>
  <si>
    <t>16.1.</t>
  </si>
  <si>
    <t>16.1.1.</t>
  </si>
  <si>
    <t>Visavertis pieno mišinys, kurio 1ml energetinė vertė - ≥0,66 kcal. 100 ml paruošto mišinio yra: ne mažiau kaip 3,3 g riebalų; ne mažiau kaip 7,2 g angliavandenių, baltymų ne mažiau kaip 1,1 g, omega -3 riebalų rūgštys. Sudėtyje nėra palmių aliejaus. Pakuotė ne didesnė nei 200 ml.</t>
  </si>
  <si>
    <t>17. DALIS</t>
  </si>
  <si>
    <t>ADAPTUOTI MIŠINIAI SVEIKIEMS KŪDIKIAMS 6-12 MĖN.</t>
  </si>
  <si>
    <t>17.</t>
  </si>
  <si>
    <t>Adaptuoti mišiniai sveikiems kūdikiams 6-12 mėn.</t>
  </si>
  <si>
    <t>17.1.</t>
  </si>
  <si>
    <t>17.1.1.</t>
  </si>
  <si>
    <t>Visavertis pieno mišinys, kurio 1ml energetinė vertė - ≥0,68 kcal. 100 ml paruošto mišinio yra: ne mažiau kaip 3 g riebalų; ne mažiau kaip 7,2 g angliavandenių, baltymų ne mažiau kaip 1,1 g, omega -3 riebalų rūgštys. Sudėtyje nėra palmių aliejaus. Pakuotė ne didesnė nei 400 g.</t>
  </si>
  <si>
    <t>18. DALIS</t>
  </si>
  <si>
    <t>MIŠINIAI KŪDIKIAMS, PRITAIKYTI ESANT ALERGIJAI KARVĖS PIENO BALTYMAMS</t>
  </si>
  <si>
    <t>18.</t>
  </si>
  <si>
    <t>Mišiniai kūdikiams, pritaikyti esant alergijai karvės pieno baltymams</t>
  </si>
  <si>
    <t>18.1.</t>
  </si>
  <si>
    <t>18.1.1.</t>
  </si>
  <si>
    <t>Visavertis pieno mišinys, su prebiotikais ir gerosiomis žarnyno bakterijomis, kurio 1ml energetinė vertė - ≥0,66 kcal. 100 ml paruošto mišinio yra: ne mažiau kaip 3,3 g riebalų; ne mažiau kaip 7,1 g angliavandenių, baltymų ne mažiau kaip 1,4 g. Pakuotė 300-500 gramų.</t>
  </si>
  <si>
    <t>19. DALIS</t>
  </si>
  <si>
    <t>MIŠINIAI KŪDIKIAMS ANTIREFLIUKSINIAI</t>
  </si>
  <si>
    <t>19.</t>
  </si>
  <si>
    <t>Mišiniai kūdikiams antirefliuksiniai</t>
  </si>
  <si>
    <t>19.1.</t>
  </si>
  <si>
    <t>19.1.1.</t>
  </si>
  <si>
    <t>Visavertis pieno mišinys, kurio 1ml energetinė vertė - ≥0,66 kcal. 100 ml paruošto mišinio yra: ne mažiau kaip 3,3 g riebalų; ne mažiau kaip 7,1 g angliavandenių, baltymų ne mažiau kaip 1,1 g. Pakuotė 300-450 gramų.</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</si>
  <si>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</si>
  <si>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</si>
  <si>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</si>
  <si>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</si>
  <si>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</si>
  <si>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</si>
  <si>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</si>
  <si>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</si>
  <si>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</si>
  <si>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</si>
  <si>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</si>
  <si>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</si>
  <si>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</si>
  <si>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</si>
  <si>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</si>
  <si>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</si>
  <si>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</si>
  <si>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</si>
  <si>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</si>
  <si>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</si>
  <si>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</si>
  <si>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</si>
  <si>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4299-2 2026-02-19 12:03:16</t>
  </si>
  <si>
    <t>Pašalinimo pagrindas, VPĮ 46 straipsnio 2¹ dalis. Ar ekonominės veiklos vykdytojui yra taikoma sąlyga, kad jis yra neatlikęs jam
paskirtos baudžiamojo poveikio priemonės – uždraudimo juridiniam asmeniui dalyvauti viešuosiuose pirkimuose? Atsakymas TAIP/NE</t>
  </si>
  <si>
    <t>PIRKIMO SĄLYGŲ 1 PRIEDAS "PASIŪLYMO FORMA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</si>
</sst>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4" xfId="0" applyFont="1" applyFill="1" applyBorder="1" applyAlignment="1">
      <alignment vertical="center" wrapText="1"/>
    </xf>
    <xf numFmtId="0" fontId="1" fillId="4" borderId="25" xfId="0" applyFont="1" applyFill="1" applyBorder="1" applyAlignment="1">
      <alignment vertical="center" wrapText="1"/>
    </xf>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275"/>
  <sheetViews>
    <sheetView tabSelected="1" workbookViewId="0">
      <selection activeCell="C5" sqref="C5"/>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196</v>
      </c>
      <c r="B2" s="2"/>
    </row>
    <row r="3" spans="1:6" x14ac:dyDescent="0.25">
      <c r="B3" s="3"/>
    </row>
    <row r="4" spans="1:6" x14ac:dyDescent="0.25">
      <c r="A4" s="12" t="s">
        <v>0</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34" t="s">
        <v>6</v>
      </c>
      <c r="B12" s="35"/>
      <c r="C12" s="28"/>
      <c r="D12" s="29"/>
      <c r="E12" s="29"/>
      <c r="F12" s="30"/>
    </row>
    <row r="13" spans="1:6" ht="15.95" customHeight="1" x14ac:dyDescent="0.25">
      <c r="A13" s="39" t="s">
        <v>7</v>
      </c>
      <c r="B13" s="32"/>
      <c r="C13" s="28"/>
      <c r="D13" s="29"/>
      <c r="E13" s="29"/>
      <c r="F13" s="30"/>
    </row>
    <row r="14" spans="1:6" ht="15.95" customHeight="1" x14ac:dyDescent="0.25">
      <c r="A14" s="39" t="s">
        <v>8</v>
      </c>
      <c r="B14" s="32"/>
      <c r="C14" s="28"/>
      <c r="D14" s="29"/>
      <c r="E14" s="29"/>
      <c r="F14" s="30"/>
    </row>
    <row r="15" spans="1:6" ht="15.95" customHeight="1" x14ac:dyDescent="0.25">
      <c r="A15" s="34" t="s">
        <v>9</v>
      </c>
      <c r="B15" s="35"/>
      <c r="C15" s="28"/>
      <c r="D15" s="29"/>
      <c r="E15" s="29"/>
      <c r="F15" s="30"/>
    </row>
    <row r="16" spans="1:6" ht="63" customHeight="1" x14ac:dyDescent="0.25">
      <c r="A16" s="31" t="s">
        <v>10</v>
      </c>
      <c r="B16" s="32"/>
      <c r="C16" s="28"/>
      <c r="D16" s="29"/>
      <c r="E16" s="29"/>
      <c r="F16" s="30"/>
    </row>
    <row r="17" spans="1:7" ht="15.95" customHeight="1" x14ac:dyDescent="0.25">
      <c r="A17" s="34" t="s">
        <v>11</v>
      </c>
      <c r="B17" s="35"/>
      <c r="C17" s="28"/>
      <c r="D17" s="29"/>
      <c r="E17" s="29"/>
      <c r="F17" s="30"/>
    </row>
    <row r="18" spans="1:7" ht="15.95" customHeight="1" x14ac:dyDescent="0.25">
      <c r="A18" s="34" t="s">
        <v>12</v>
      </c>
      <c r="B18" s="35"/>
      <c r="C18" s="28"/>
      <c r="D18" s="29"/>
      <c r="E18" s="29"/>
      <c r="F18" s="30"/>
    </row>
    <row r="19" spans="1:7" ht="48" customHeight="1" x14ac:dyDescent="0.25">
      <c r="A19" s="34" t="s">
        <v>13</v>
      </c>
      <c r="B19" s="35"/>
      <c r="C19" s="28"/>
      <c r="D19" s="29"/>
      <c r="E19" s="29"/>
      <c r="F19" s="30"/>
    </row>
    <row r="20" spans="1:7" ht="54.95" customHeight="1" x14ac:dyDescent="0.25">
      <c r="A20" s="34" t="s">
        <v>14</v>
      </c>
      <c r="B20" s="35"/>
      <c r="C20" s="28"/>
      <c r="D20" s="29"/>
      <c r="E20" s="29"/>
      <c r="F20" s="30"/>
    </row>
    <row r="21" spans="1:7" ht="71.099999999999994" customHeight="1" x14ac:dyDescent="0.25">
      <c r="A21" s="36" t="s">
        <v>195</v>
      </c>
      <c r="B21" s="37"/>
      <c r="C21" s="40"/>
      <c r="D21" s="41"/>
      <c r="E21" s="41"/>
      <c r="F21" s="41"/>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3" t="s">
        <v>15</v>
      </c>
      <c r="B23" s="27"/>
      <c r="C23" s="27"/>
      <c r="D23" s="27"/>
      <c r="E23" s="27"/>
      <c r="F23" s="27"/>
    </row>
    <row r="24" spans="1:7" x14ac:dyDescent="0.25">
      <c r="A24" s="27" t="s">
        <v>16</v>
      </c>
      <c r="B24" s="27"/>
      <c r="C24" s="27"/>
      <c r="D24" s="27"/>
      <c r="E24" s="27"/>
      <c r="F24" s="27"/>
    </row>
    <row r="25" spans="1:7" x14ac:dyDescent="0.25">
      <c r="A25" s="27" t="s">
        <v>17</v>
      </c>
      <c r="B25" s="27"/>
      <c r="C25" s="27"/>
      <c r="D25" s="27"/>
      <c r="E25" s="27"/>
      <c r="F25" s="27"/>
    </row>
    <row r="26" spans="1:7" x14ac:dyDescent="0.25">
      <c r="A26" s="27" t="s">
        <v>18</v>
      </c>
      <c r="B26" s="27"/>
      <c r="C26" s="27"/>
      <c r="D26" s="27"/>
      <c r="E26" s="27"/>
      <c r="F26" s="27"/>
    </row>
    <row r="27" spans="1:7" x14ac:dyDescent="0.25">
      <c r="A27" s="27" t="s">
        <v>19</v>
      </c>
      <c r="B27" s="27"/>
      <c r="C27" s="27"/>
      <c r="D27" s="27"/>
      <c r="E27" s="27"/>
      <c r="F27" s="27"/>
    </row>
    <row r="28" spans="1:7" ht="32.1" customHeight="1" x14ac:dyDescent="0.25">
      <c r="A28" s="38" t="s">
        <v>20</v>
      </c>
      <c r="B28" s="27"/>
      <c r="C28" s="27"/>
      <c r="D28" s="27"/>
      <c r="E28" s="27"/>
      <c r="F28" s="27"/>
    </row>
    <row r="29" spans="1:7" x14ac:dyDescent="0.25">
      <c r="A29" s="27" t="s">
        <v>21</v>
      </c>
      <c r="B29" s="27"/>
      <c r="C29" s="27"/>
      <c r="D29" s="27"/>
      <c r="E29" s="27"/>
      <c r="F29" s="27"/>
    </row>
    <row r="30" spans="1:7" x14ac:dyDescent="0.25">
      <c r="A30" s="14" t="s">
        <v>22</v>
      </c>
      <c r="D30" s="15"/>
    </row>
    <row r="31" spans="1:7" x14ac:dyDescent="0.25">
      <c r="A31" s="14" t="s">
        <v>23</v>
      </c>
    </row>
    <row r="32" spans="1:7" x14ac:dyDescent="0.25">
      <c r="A32" s="12" t="s">
        <v>24</v>
      </c>
      <c r="B32" s="12" t="s">
        <v>25</v>
      </c>
    </row>
    <row r="34" spans="1:8" x14ac:dyDescent="0.25">
      <c r="A34" s="12" t="s">
        <v>26</v>
      </c>
    </row>
    <row r="35" spans="1:8" ht="105" x14ac:dyDescent="0.25">
      <c r="A35" s="16" t="s">
        <v>27</v>
      </c>
      <c r="B35" s="16" t="s">
        <v>28</v>
      </c>
      <c r="C35" s="16" t="s">
        <v>29</v>
      </c>
      <c r="D35" s="16" t="s">
        <v>30</v>
      </c>
      <c r="E35" s="16" t="s">
        <v>31</v>
      </c>
      <c r="F35" s="16" t="s">
        <v>32</v>
      </c>
      <c r="G35" s="16" t="s">
        <v>33</v>
      </c>
      <c r="H35" s="25" t="s">
        <v>34</v>
      </c>
    </row>
    <row r="36" spans="1:8" x14ac:dyDescent="0.25">
      <c r="A36" s="16" t="s">
        <v>35</v>
      </c>
      <c r="B36" s="16" t="s">
        <v>36</v>
      </c>
      <c r="C36" s="17"/>
      <c r="D36" s="17"/>
      <c r="E36" s="17"/>
      <c r="F36" s="17"/>
      <c r="G36" s="17"/>
      <c r="H36" s="17"/>
    </row>
    <row r="37" spans="1:8" x14ac:dyDescent="0.25">
      <c r="A37" s="17" t="s">
        <v>37</v>
      </c>
      <c r="B37" s="17" t="s">
        <v>36</v>
      </c>
      <c r="C37" s="17">
        <v>902000</v>
      </c>
      <c r="D37" s="17" t="s">
        <v>38</v>
      </c>
      <c r="E37" s="18"/>
      <c r="F37" s="17" t="str">
        <f>IF(ISBLANK(E37),"", PRODUCT(C37,E37))</f>
        <v/>
      </c>
      <c r="G37" s="19"/>
      <c r="H37" s="17"/>
    </row>
    <row r="38" spans="1:8" ht="60" x14ac:dyDescent="0.25">
      <c r="A38" s="17" t="s">
        <v>39</v>
      </c>
      <c r="B38" s="26" t="s">
        <v>40</v>
      </c>
      <c r="C38" s="17"/>
      <c r="D38" s="17"/>
      <c r="E38" s="17"/>
      <c r="F38" s="17"/>
      <c r="G38" s="17"/>
      <c r="H38" s="19"/>
    </row>
    <row r="39" spans="1:8" x14ac:dyDescent="0.25">
      <c r="E39" s="16" t="s">
        <v>41</v>
      </c>
      <c r="F39" s="16" t="str">
        <f>IF((COUNT(C37:C38)&lt;&gt;COUNT(F37:F38)),"", ROUND(SUM(F37:F38),2))</f>
        <v/>
      </c>
      <c r="G39" s="14" t="str">
        <f>IF((COUNT(C37:C38)&lt;&gt;COUNT(F37:F38)),"Neužpildytos visų objektų kainos", "")</f>
        <v>Neužpildytos visų objektų kainos</v>
      </c>
    </row>
    <row r="40" spans="1:8" x14ac:dyDescent="0.25">
      <c r="C40" s="16" t="s">
        <v>42</v>
      </c>
      <c r="D40" s="19"/>
      <c r="E40" s="16" t="s">
        <v>43</v>
      </c>
      <c r="F40" s="16" t="str">
        <f>IF(OR(F39="",D40=""),"", ROUND(PRODUCT(D40,F39)/100,2))</f>
        <v/>
      </c>
      <c r="G40" s="14" t="str">
        <f>IF(D40="", "Nurodykite taikomą PVM dydį", "")</f>
        <v>Nurodykite taikomą PVM dydį</v>
      </c>
    </row>
    <row r="41" spans="1:8" x14ac:dyDescent="0.25">
      <c r="E41" s="16" t="s">
        <v>44</v>
      </c>
      <c r="F41" s="16">
        <f>IF(ISBLANK(F40), "", ROUND(SUM(F39:F40),2))</f>
        <v>0</v>
      </c>
    </row>
    <row r="45" spans="1:8" x14ac:dyDescent="0.25">
      <c r="A45" s="12" t="s">
        <v>45</v>
      </c>
      <c r="B45" s="12" t="s">
        <v>46</v>
      </c>
    </row>
    <row r="47" spans="1:8" x14ac:dyDescent="0.25">
      <c r="A47" s="12" t="s">
        <v>26</v>
      </c>
    </row>
    <row r="48" spans="1:8" ht="105" x14ac:dyDescent="0.25">
      <c r="A48" s="16" t="s">
        <v>27</v>
      </c>
      <c r="B48" s="16" t="s">
        <v>28</v>
      </c>
      <c r="C48" s="16" t="s">
        <v>29</v>
      </c>
      <c r="D48" s="16" t="s">
        <v>30</v>
      </c>
      <c r="E48" s="16" t="s">
        <v>31</v>
      </c>
      <c r="F48" s="16" t="s">
        <v>32</v>
      </c>
      <c r="G48" s="16" t="s">
        <v>33</v>
      </c>
      <c r="H48" s="25" t="s">
        <v>34</v>
      </c>
    </row>
    <row r="49" spans="1:8" x14ac:dyDescent="0.25">
      <c r="A49" s="16" t="s">
        <v>47</v>
      </c>
      <c r="B49" s="16" t="s">
        <v>48</v>
      </c>
      <c r="C49" s="17"/>
      <c r="D49" s="17"/>
      <c r="E49" s="17"/>
      <c r="F49" s="17"/>
      <c r="G49" s="17"/>
      <c r="H49" s="17"/>
    </row>
    <row r="50" spans="1:8" x14ac:dyDescent="0.25">
      <c r="A50" s="17" t="s">
        <v>49</v>
      </c>
      <c r="B50" s="17" t="s">
        <v>48</v>
      </c>
      <c r="C50" s="17">
        <v>192000</v>
      </c>
      <c r="D50" s="17" t="s">
        <v>38</v>
      </c>
      <c r="E50" s="18"/>
      <c r="F50" s="17" t="str">
        <f>IF(ISBLANK(E50),"", PRODUCT(C50,E50))</f>
        <v/>
      </c>
      <c r="G50" s="19"/>
      <c r="H50" s="17"/>
    </row>
    <row r="51" spans="1:8" ht="60" x14ac:dyDescent="0.25">
      <c r="A51" s="17" t="s">
        <v>50</v>
      </c>
      <c r="B51" s="26" t="s">
        <v>51</v>
      </c>
      <c r="C51" s="17"/>
      <c r="D51" s="17"/>
      <c r="E51" s="17"/>
      <c r="F51" s="17"/>
      <c r="G51" s="17"/>
      <c r="H51" s="19"/>
    </row>
    <row r="52" spans="1:8" x14ac:dyDescent="0.25">
      <c r="E52" s="16" t="s">
        <v>41</v>
      </c>
      <c r="F52" s="16" t="str">
        <f>IF((COUNT(C50:C51)&lt;&gt;COUNT(F50:F51)),"", ROUND(SUM(F50:F51),2))</f>
        <v/>
      </c>
      <c r="G52" s="14" t="str">
        <f>IF((COUNT(C50:C51)&lt;&gt;COUNT(F50:F51)),"Neužpildytos visų objektų kainos", "")</f>
        <v>Neužpildytos visų objektų kainos</v>
      </c>
    </row>
    <row r="53" spans="1:8" x14ac:dyDescent="0.25">
      <c r="C53" s="16" t="s">
        <v>42</v>
      </c>
      <c r="D53" s="19"/>
      <c r="E53" s="16" t="s">
        <v>43</v>
      </c>
      <c r="F53" s="16" t="str">
        <f>IF(OR(F52="",D53=""),"", ROUND(PRODUCT(D53,F52)/100,2))</f>
        <v/>
      </c>
      <c r="G53" s="14" t="str">
        <f>IF(D53="", "Nurodykite taikomą PVM dydį", "")</f>
        <v>Nurodykite taikomą PVM dydį</v>
      </c>
    </row>
    <row r="54" spans="1:8" x14ac:dyDescent="0.25">
      <c r="E54" s="16" t="s">
        <v>44</v>
      </c>
      <c r="F54" s="16">
        <f>IF(ISBLANK(F53), "", ROUND(SUM(F52:F53),2))</f>
        <v>0</v>
      </c>
    </row>
    <row r="58" spans="1:8" x14ac:dyDescent="0.25">
      <c r="A58" s="12" t="s">
        <v>52</v>
      </c>
      <c r="B58" s="12" t="s">
        <v>53</v>
      </c>
    </row>
    <row r="60" spans="1:8" x14ac:dyDescent="0.25">
      <c r="A60" s="12" t="s">
        <v>26</v>
      </c>
    </row>
    <row r="61" spans="1:8" ht="105" x14ac:dyDescent="0.25">
      <c r="A61" s="16" t="s">
        <v>27</v>
      </c>
      <c r="B61" s="16" t="s">
        <v>28</v>
      </c>
      <c r="C61" s="16" t="s">
        <v>29</v>
      </c>
      <c r="D61" s="16" t="s">
        <v>30</v>
      </c>
      <c r="E61" s="16" t="s">
        <v>31</v>
      </c>
      <c r="F61" s="16" t="s">
        <v>32</v>
      </c>
      <c r="G61" s="16" t="s">
        <v>33</v>
      </c>
      <c r="H61" s="25" t="s">
        <v>34</v>
      </c>
    </row>
    <row r="62" spans="1:8" x14ac:dyDescent="0.25">
      <c r="A62" s="16" t="s">
        <v>54</v>
      </c>
      <c r="B62" s="16" t="s">
        <v>55</v>
      </c>
      <c r="C62" s="17"/>
      <c r="D62" s="17"/>
      <c r="E62" s="17"/>
      <c r="F62" s="17"/>
      <c r="G62" s="17"/>
      <c r="H62" s="17"/>
    </row>
    <row r="63" spans="1:8" x14ac:dyDescent="0.25">
      <c r="A63" s="17" t="s">
        <v>56</v>
      </c>
      <c r="B63" s="17" t="s">
        <v>55</v>
      </c>
      <c r="C63" s="17">
        <v>440000</v>
      </c>
      <c r="D63" s="17" t="s">
        <v>38</v>
      </c>
      <c r="E63" s="18"/>
      <c r="F63" s="17" t="str">
        <f>IF(ISBLANK(E63),"", PRODUCT(C63,E63))</f>
        <v/>
      </c>
      <c r="G63" s="19"/>
      <c r="H63" s="17"/>
    </row>
    <row r="64" spans="1:8" ht="75" x14ac:dyDescent="0.25">
      <c r="A64" s="17" t="s">
        <v>57</v>
      </c>
      <c r="B64" s="26" t="s">
        <v>58</v>
      </c>
      <c r="C64" s="17"/>
      <c r="D64" s="17"/>
      <c r="E64" s="17"/>
      <c r="F64" s="17"/>
      <c r="G64" s="17"/>
      <c r="H64" s="19"/>
    </row>
    <row r="65" spans="1:8" x14ac:dyDescent="0.25">
      <c r="E65" s="16" t="s">
        <v>41</v>
      </c>
      <c r="F65" s="16" t="str">
        <f>IF((COUNT(C63:C64)&lt;&gt;COUNT(F63:F64)),"", ROUND(SUM(F63:F64),2))</f>
        <v/>
      </c>
      <c r="G65" s="14" t="str">
        <f>IF((COUNT(C63:C64)&lt;&gt;COUNT(F63:F64)),"Neužpildytos visų objektų kainos", "")</f>
        <v>Neužpildytos visų objektų kainos</v>
      </c>
    </row>
    <row r="66" spans="1:8" x14ac:dyDescent="0.25">
      <c r="C66" s="16" t="s">
        <v>42</v>
      </c>
      <c r="D66" s="19"/>
      <c r="E66" s="16" t="s">
        <v>43</v>
      </c>
      <c r="F66" s="16" t="str">
        <f>IF(OR(F65="",D66=""),"", ROUND(PRODUCT(D66,F65)/100,2))</f>
        <v/>
      </c>
      <c r="G66" s="14" t="str">
        <f>IF(D66="", "Nurodykite taikomą PVM dydį", "")</f>
        <v>Nurodykite taikomą PVM dydį</v>
      </c>
    </row>
    <row r="67" spans="1:8" x14ac:dyDescent="0.25">
      <c r="E67" s="16" t="s">
        <v>44</v>
      </c>
      <c r="F67" s="16">
        <f>IF(ISBLANK(F66), "", ROUND(SUM(F65:F66),2))</f>
        <v>0</v>
      </c>
    </row>
    <row r="71" spans="1:8" x14ac:dyDescent="0.25">
      <c r="A71" s="12" t="s">
        <v>59</v>
      </c>
      <c r="B71" s="12" t="s">
        <v>60</v>
      </c>
    </row>
    <row r="73" spans="1:8" x14ac:dyDescent="0.25">
      <c r="A73" s="12" t="s">
        <v>26</v>
      </c>
    </row>
    <row r="74" spans="1:8" ht="105" x14ac:dyDescent="0.25">
      <c r="A74" s="16" t="s">
        <v>27</v>
      </c>
      <c r="B74" s="16" t="s">
        <v>28</v>
      </c>
      <c r="C74" s="16" t="s">
        <v>29</v>
      </c>
      <c r="D74" s="16" t="s">
        <v>30</v>
      </c>
      <c r="E74" s="16" t="s">
        <v>31</v>
      </c>
      <c r="F74" s="16" t="s">
        <v>32</v>
      </c>
      <c r="G74" s="16" t="s">
        <v>33</v>
      </c>
      <c r="H74" s="25" t="s">
        <v>34</v>
      </c>
    </row>
    <row r="75" spans="1:8" x14ac:dyDescent="0.25">
      <c r="A75" s="16" t="s">
        <v>61</v>
      </c>
      <c r="B75" s="16" t="s">
        <v>62</v>
      </c>
      <c r="C75" s="17"/>
      <c r="D75" s="17"/>
      <c r="E75" s="17"/>
      <c r="F75" s="17"/>
      <c r="G75" s="17"/>
      <c r="H75" s="17"/>
    </row>
    <row r="76" spans="1:8" x14ac:dyDescent="0.25">
      <c r="A76" s="17" t="s">
        <v>63</v>
      </c>
      <c r="B76" s="17" t="s">
        <v>62</v>
      </c>
      <c r="C76" s="17">
        <v>664000</v>
      </c>
      <c r="D76" s="17" t="s">
        <v>38</v>
      </c>
      <c r="E76" s="18"/>
      <c r="F76" s="17" t="str">
        <f>IF(ISBLANK(E76),"", PRODUCT(C76,E76))</f>
        <v/>
      </c>
      <c r="G76" s="19"/>
      <c r="H76" s="17"/>
    </row>
    <row r="77" spans="1:8" ht="75" x14ac:dyDescent="0.25">
      <c r="A77" s="17" t="s">
        <v>64</v>
      </c>
      <c r="B77" s="26" t="s">
        <v>65</v>
      </c>
      <c r="C77" s="17"/>
      <c r="D77" s="17"/>
      <c r="E77" s="17"/>
      <c r="F77" s="17"/>
      <c r="G77" s="17"/>
      <c r="H77" s="19"/>
    </row>
    <row r="78" spans="1:8" x14ac:dyDescent="0.25">
      <c r="E78" s="16" t="s">
        <v>41</v>
      </c>
      <c r="F78" s="16" t="str">
        <f>IF((COUNT(C76:C77)&lt;&gt;COUNT(F76:F77)),"", ROUND(SUM(F76:F77),2))</f>
        <v/>
      </c>
      <c r="G78" s="14" t="str">
        <f>IF((COUNT(C76:C77)&lt;&gt;COUNT(F76:F77)),"Neužpildytos visų objektų kainos", "")</f>
        <v>Neužpildytos visų objektų kainos</v>
      </c>
    </row>
    <row r="79" spans="1:8" x14ac:dyDescent="0.25">
      <c r="C79" s="16" t="s">
        <v>42</v>
      </c>
      <c r="D79" s="19"/>
      <c r="E79" s="16" t="s">
        <v>43</v>
      </c>
      <c r="F79" s="16" t="str">
        <f>IF(OR(F78="",D79=""),"", ROUND(PRODUCT(D79,F78)/100,2))</f>
        <v/>
      </c>
      <c r="G79" s="14" t="str">
        <f>IF(D79="", "Nurodykite taikomą PVM dydį", "")</f>
        <v>Nurodykite taikomą PVM dydį</v>
      </c>
    </row>
    <row r="80" spans="1:8" x14ac:dyDescent="0.25">
      <c r="E80" s="16" t="s">
        <v>44</v>
      </c>
      <c r="F80" s="16">
        <f>IF(ISBLANK(F79), "", ROUND(SUM(F78:F79),2))</f>
        <v>0</v>
      </c>
    </row>
    <row r="84" spans="1:8" x14ac:dyDescent="0.25">
      <c r="A84" s="12" t="s">
        <v>66</v>
      </c>
      <c r="B84" s="12" t="s">
        <v>67</v>
      </c>
    </row>
    <row r="86" spans="1:8" x14ac:dyDescent="0.25">
      <c r="A86" s="12" t="s">
        <v>26</v>
      </c>
    </row>
    <row r="87" spans="1:8" ht="105" x14ac:dyDescent="0.25">
      <c r="A87" s="16" t="s">
        <v>27</v>
      </c>
      <c r="B87" s="16" t="s">
        <v>28</v>
      </c>
      <c r="C87" s="16" t="s">
        <v>29</v>
      </c>
      <c r="D87" s="16" t="s">
        <v>30</v>
      </c>
      <c r="E87" s="16" t="s">
        <v>31</v>
      </c>
      <c r="F87" s="16" t="s">
        <v>32</v>
      </c>
      <c r="G87" s="16" t="s">
        <v>33</v>
      </c>
      <c r="H87" s="25" t="s">
        <v>34</v>
      </c>
    </row>
    <row r="88" spans="1:8" x14ac:dyDescent="0.25">
      <c r="A88" s="16" t="s">
        <v>68</v>
      </c>
      <c r="B88" s="16" t="s">
        <v>69</v>
      </c>
      <c r="C88" s="17"/>
      <c r="D88" s="17"/>
      <c r="E88" s="17"/>
      <c r="F88" s="17"/>
      <c r="G88" s="17"/>
      <c r="H88" s="17"/>
    </row>
    <row r="89" spans="1:8" x14ac:dyDescent="0.25">
      <c r="A89" s="17" t="s">
        <v>70</v>
      </c>
      <c r="B89" s="17" t="s">
        <v>69</v>
      </c>
      <c r="C89" s="17">
        <v>1120000</v>
      </c>
      <c r="D89" s="17" t="s">
        <v>38</v>
      </c>
      <c r="E89" s="18"/>
      <c r="F89" s="17" t="str">
        <f>IF(ISBLANK(E89),"", PRODUCT(C89,E89))</f>
        <v/>
      </c>
      <c r="G89" s="19"/>
      <c r="H89" s="17"/>
    </row>
    <row r="90" spans="1:8" ht="75" x14ac:dyDescent="0.25">
      <c r="A90" s="17" t="s">
        <v>71</v>
      </c>
      <c r="B90" s="26" t="s">
        <v>72</v>
      </c>
      <c r="C90" s="17"/>
      <c r="D90" s="17"/>
      <c r="E90" s="17"/>
      <c r="F90" s="17"/>
      <c r="G90" s="17"/>
      <c r="H90" s="19"/>
    </row>
    <row r="91" spans="1:8" x14ac:dyDescent="0.25">
      <c r="E91" s="16" t="s">
        <v>41</v>
      </c>
      <c r="F91" s="16" t="str">
        <f>IF((COUNT(C89:C90)&lt;&gt;COUNT(F89:F90)),"", ROUND(SUM(F89:F90),2))</f>
        <v/>
      </c>
      <c r="G91" s="14" t="str">
        <f>IF((COUNT(C89:C90)&lt;&gt;COUNT(F89:F90)),"Neužpildytos visų objektų kainos", "")</f>
        <v>Neužpildytos visų objektų kainos</v>
      </c>
    </row>
    <row r="92" spans="1:8" x14ac:dyDescent="0.25">
      <c r="C92" s="16" t="s">
        <v>42</v>
      </c>
      <c r="D92" s="19"/>
      <c r="E92" s="16" t="s">
        <v>43</v>
      </c>
      <c r="F92" s="16" t="str">
        <f>IF(OR(F91="",D92=""),"", ROUND(PRODUCT(D92,F91)/100,2))</f>
        <v/>
      </c>
      <c r="G92" s="14" t="str">
        <f>IF(D92="", "Nurodykite taikomą PVM dydį", "")</f>
        <v>Nurodykite taikomą PVM dydį</v>
      </c>
    </row>
    <row r="93" spans="1:8" x14ac:dyDescent="0.25">
      <c r="E93" s="16" t="s">
        <v>44</v>
      </c>
      <c r="F93" s="16">
        <f>IF(ISBLANK(F92), "", ROUND(SUM(F91:F92),2))</f>
        <v>0</v>
      </c>
    </row>
    <row r="97" spans="1:8" x14ac:dyDescent="0.25">
      <c r="A97" s="12" t="s">
        <v>73</v>
      </c>
      <c r="B97" s="12" t="s">
        <v>74</v>
      </c>
    </row>
    <row r="99" spans="1:8" x14ac:dyDescent="0.25">
      <c r="A99" s="12" t="s">
        <v>26</v>
      </c>
    </row>
    <row r="100" spans="1:8" ht="105" x14ac:dyDescent="0.25">
      <c r="A100" s="16" t="s">
        <v>27</v>
      </c>
      <c r="B100" s="16" t="s">
        <v>28</v>
      </c>
      <c r="C100" s="16" t="s">
        <v>29</v>
      </c>
      <c r="D100" s="16" t="s">
        <v>30</v>
      </c>
      <c r="E100" s="16" t="s">
        <v>31</v>
      </c>
      <c r="F100" s="16" t="s">
        <v>32</v>
      </c>
      <c r="G100" s="16" t="s">
        <v>33</v>
      </c>
      <c r="H100" s="25" t="s">
        <v>34</v>
      </c>
    </row>
    <row r="101" spans="1:8" x14ac:dyDescent="0.25">
      <c r="A101" s="16" t="s">
        <v>75</v>
      </c>
      <c r="B101" s="16" t="s">
        <v>76</v>
      </c>
      <c r="C101" s="17"/>
      <c r="D101" s="17"/>
      <c r="E101" s="17"/>
      <c r="F101" s="17"/>
      <c r="G101" s="17"/>
      <c r="H101" s="17"/>
    </row>
    <row r="102" spans="1:8" x14ac:dyDescent="0.25">
      <c r="A102" s="17" t="s">
        <v>77</v>
      </c>
      <c r="B102" s="17" t="s">
        <v>76</v>
      </c>
      <c r="C102" s="17">
        <v>10000</v>
      </c>
      <c r="D102" s="17" t="s">
        <v>38</v>
      </c>
      <c r="E102" s="18"/>
      <c r="F102" s="17" t="str">
        <f>IF(ISBLANK(E102),"", PRODUCT(C102,E102))</f>
        <v/>
      </c>
      <c r="G102" s="19"/>
      <c r="H102" s="17"/>
    </row>
    <row r="103" spans="1:8" ht="75" x14ac:dyDescent="0.25">
      <c r="A103" s="17" t="s">
        <v>78</v>
      </c>
      <c r="B103" s="26" t="s">
        <v>79</v>
      </c>
      <c r="C103" s="17"/>
      <c r="D103" s="17"/>
      <c r="E103" s="17"/>
      <c r="F103" s="17"/>
      <c r="G103" s="17"/>
      <c r="H103" s="19"/>
    </row>
    <row r="104" spans="1:8" x14ac:dyDescent="0.25">
      <c r="E104" s="16" t="s">
        <v>41</v>
      </c>
      <c r="F104" s="16" t="str">
        <f>IF((COUNT(C102:C103)&lt;&gt;COUNT(F102:F103)),"", ROUND(SUM(F102:F103),2))</f>
        <v/>
      </c>
      <c r="G104" s="14" t="str">
        <f>IF((COUNT(C102:C103)&lt;&gt;COUNT(F102:F103)),"Neužpildytos visų objektų kainos", "")</f>
        <v>Neužpildytos visų objektų kainos</v>
      </c>
    </row>
    <row r="105" spans="1:8" x14ac:dyDescent="0.25">
      <c r="C105" s="16" t="s">
        <v>42</v>
      </c>
      <c r="D105" s="19"/>
      <c r="E105" s="16" t="s">
        <v>43</v>
      </c>
      <c r="F105" s="16" t="str">
        <f>IF(OR(F104="",D105=""),"", ROUND(PRODUCT(D105,F104)/100,2))</f>
        <v/>
      </c>
      <c r="G105" s="14" t="str">
        <f>IF(D105="", "Nurodykite taikomą PVM dydį", "")</f>
        <v>Nurodykite taikomą PVM dydį</v>
      </c>
    </row>
    <row r="106" spans="1:8" x14ac:dyDescent="0.25">
      <c r="E106" s="16" t="s">
        <v>44</v>
      </c>
      <c r="F106" s="16">
        <f>IF(ISBLANK(F105), "", ROUND(SUM(F104:F105),2))</f>
        <v>0</v>
      </c>
    </row>
    <row r="110" spans="1:8" x14ac:dyDescent="0.25">
      <c r="A110" s="12" t="s">
        <v>80</v>
      </c>
      <c r="B110" s="12" t="s">
        <v>81</v>
      </c>
    </row>
    <row r="112" spans="1:8" x14ac:dyDescent="0.25">
      <c r="A112" s="12" t="s">
        <v>26</v>
      </c>
    </row>
    <row r="113" spans="1:8" ht="105" x14ac:dyDescent="0.25">
      <c r="A113" s="16" t="s">
        <v>27</v>
      </c>
      <c r="B113" s="16" t="s">
        <v>28</v>
      </c>
      <c r="C113" s="16" t="s">
        <v>29</v>
      </c>
      <c r="D113" s="16" t="s">
        <v>30</v>
      </c>
      <c r="E113" s="16" t="s">
        <v>31</v>
      </c>
      <c r="F113" s="16" t="s">
        <v>32</v>
      </c>
      <c r="G113" s="16" t="s">
        <v>33</v>
      </c>
      <c r="H113" s="25" t="s">
        <v>34</v>
      </c>
    </row>
    <row r="114" spans="1:8" x14ac:dyDescent="0.25">
      <c r="A114" s="16" t="s">
        <v>82</v>
      </c>
      <c r="B114" s="16" t="s">
        <v>83</v>
      </c>
      <c r="C114" s="17"/>
      <c r="D114" s="17"/>
      <c r="E114" s="17"/>
      <c r="F114" s="17"/>
      <c r="G114" s="17"/>
      <c r="H114" s="17"/>
    </row>
    <row r="115" spans="1:8" x14ac:dyDescent="0.25">
      <c r="A115" s="17" t="s">
        <v>84</v>
      </c>
      <c r="B115" s="17" t="s">
        <v>83</v>
      </c>
      <c r="C115" s="17">
        <v>3200</v>
      </c>
      <c r="D115" s="17" t="s">
        <v>38</v>
      </c>
      <c r="E115" s="18"/>
      <c r="F115" s="17" t="str">
        <f>IF(ISBLANK(E115),"", PRODUCT(C115,E115))</f>
        <v/>
      </c>
      <c r="G115" s="19"/>
      <c r="H115" s="17"/>
    </row>
    <row r="116" spans="1:8" ht="60" x14ac:dyDescent="0.25">
      <c r="A116" s="17" t="s">
        <v>85</v>
      </c>
      <c r="B116" s="26" t="s">
        <v>86</v>
      </c>
      <c r="C116" s="17"/>
      <c r="D116" s="17"/>
      <c r="E116" s="17"/>
      <c r="F116" s="17"/>
      <c r="G116" s="17"/>
      <c r="H116" s="19"/>
    </row>
    <row r="117" spans="1:8" x14ac:dyDescent="0.25">
      <c r="E117" s="16" t="s">
        <v>41</v>
      </c>
      <c r="F117" s="16" t="str">
        <f>IF((COUNT(C115:C116)&lt;&gt;COUNT(F115:F116)),"", ROUND(SUM(F115:F116),2))</f>
        <v/>
      </c>
      <c r="G117" s="14" t="str">
        <f>IF((COUNT(C115:C116)&lt;&gt;COUNT(F115:F116)),"Neužpildytos visų objektų kainos", "")</f>
        <v>Neužpildytos visų objektų kainos</v>
      </c>
    </row>
    <row r="118" spans="1:8" x14ac:dyDescent="0.25">
      <c r="C118" s="16" t="s">
        <v>42</v>
      </c>
      <c r="D118" s="19"/>
      <c r="E118" s="16" t="s">
        <v>43</v>
      </c>
      <c r="F118" s="16" t="str">
        <f>IF(OR(F117="",D118=""),"", ROUND(PRODUCT(D118,F117)/100,2))</f>
        <v/>
      </c>
      <c r="G118" s="14" t="str">
        <f>IF(D118="", "Nurodykite taikomą PVM dydį", "")</f>
        <v>Nurodykite taikomą PVM dydį</v>
      </c>
    </row>
    <row r="119" spans="1:8" x14ac:dyDescent="0.25">
      <c r="E119" s="16" t="s">
        <v>44</v>
      </c>
      <c r="F119" s="16">
        <f>IF(ISBLANK(F118), "", ROUND(SUM(F117:F118),2))</f>
        <v>0</v>
      </c>
    </row>
    <row r="123" spans="1:8" x14ac:dyDescent="0.25">
      <c r="A123" s="12" t="s">
        <v>87</v>
      </c>
      <c r="B123" s="12" t="s">
        <v>88</v>
      </c>
    </row>
    <row r="125" spans="1:8" x14ac:dyDescent="0.25">
      <c r="A125" s="12" t="s">
        <v>26</v>
      </c>
    </row>
    <row r="126" spans="1:8" ht="105" x14ac:dyDescent="0.25">
      <c r="A126" s="16" t="s">
        <v>27</v>
      </c>
      <c r="B126" s="16" t="s">
        <v>28</v>
      </c>
      <c r="C126" s="16" t="s">
        <v>29</v>
      </c>
      <c r="D126" s="16" t="s">
        <v>30</v>
      </c>
      <c r="E126" s="16" t="s">
        <v>31</v>
      </c>
      <c r="F126" s="16" t="s">
        <v>32</v>
      </c>
      <c r="G126" s="16" t="s">
        <v>33</v>
      </c>
      <c r="H126" s="25" t="s">
        <v>34</v>
      </c>
    </row>
    <row r="127" spans="1:8" x14ac:dyDescent="0.25">
      <c r="A127" s="16" t="s">
        <v>89</v>
      </c>
      <c r="B127" s="16" t="s">
        <v>90</v>
      </c>
      <c r="C127" s="17"/>
      <c r="D127" s="17"/>
      <c r="E127" s="17"/>
      <c r="F127" s="17"/>
      <c r="G127" s="17"/>
      <c r="H127" s="17"/>
    </row>
    <row r="128" spans="1:8" x14ac:dyDescent="0.25">
      <c r="A128" s="17" t="s">
        <v>91</v>
      </c>
      <c r="B128" s="17" t="s">
        <v>90</v>
      </c>
      <c r="C128" s="17">
        <v>460000</v>
      </c>
      <c r="D128" s="17" t="s">
        <v>38</v>
      </c>
      <c r="E128" s="18"/>
      <c r="F128" s="17" t="str">
        <f>IF(ISBLANK(E128),"", PRODUCT(C128,E128))</f>
        <v/>
      </c>
      <c r="G128" s="19"/>
      <c r="H128" s="17"/>
    </row>
    <row r="129" spans="1:8" ht="75" x14ac:dyDescent="0.25">
      <c r="A129" s="17" t="s">
        <v>92</v>
      </c>
      <c r="B129" s="26" t="s">
        <v>93</v>
      </c>
      <c r="C129" s="17"/>
      <c r="D129" s="17"/>
      <c r="E129" s="17"/>
      <c r="F129" s="17"/>
      <c r="G129" s="17"/>
      <c r="H129" s="19"/>
    </row>
    <row r="130" spans="1:8" x14ac:dyDescent="0.25">
      <c r="E130" s="16" t="s">
        <v>41</v>
      </c>
      <c r="F130" s="16" t="str">
        <f>IF((COUNT(C128:C129)&lt;&gt;COUNT(F128:F129)),"", ROUND(SUM(F128:F129),2))</f>
        <v/>
      </c>
      <c r="G130" s="14" t="str">
        <f>IF((COUNT(C128:C129)&lt;&gt;COUNT(F128:F129)),"Neužpildytos visų objektų kainos", "")</f>
        <v>Neužpildytos visų objektų kainos</v>
      </c>
    </row>
    <row r="131" spans="1:8" x14ac:dyDescent="0.25">
      <c r="C131" s="16" t="s">
        <v>42</v>
      </c>
      <c r="D131" s="19"/>
      <c r="E131" s="16" t="s">
        <v>43</v>
      </c>
      <c r="F131" s="16" t="str">
        <f>IF(OR(F130="",D131=""),"", ROUND(PRODUCT(D131,F130)/100,2))</f>
        <v/>
      </c>
      <c r="G131" s="14" t="str">
        <f>IF(D131="", "Nurodykite taikomą PVM dydį", "")</f>
        <v>Nurodykite taikomą PVM dydį</v>
      </c>
    </row>
    <row r="132" spans="1:8" x14ac:dyDescent="0.25">
      <c r="E132" s="16" t="s">
        <v>44</v>
      </c>
      <c r="F132" s="16">
        <f>IF(ISBLANK(F131), "", ROUND(SUM(F130:F131),2))</f>
        <v>0</v>
      </c>
    </row>
    <row r="136" spans="1:8" x14ac:dyDescent="0.25">
      <c r="A136" s="12" t="s">
        <v>94</v>
      </c>
      <c r="B136" s="12" t="s">
        <v>95</v>
      </c>
    </row>
    <row r="138" spans="1:8" x14ac:dyDescent="0.25">
      <c r="A138" s="12" t="s">
        <v>26</v>
      </c>
    </row>
    <row r="139" spans="1:8" ht="105" x14ac:dyDescent="0.25">
      <c r="A139" s="16" t="s">
        <v>27</v>
      </c>
      <c r="B139" s="16" t="s">
        <v>28</v>
      </c>
      <c r="C139" s="16" t="s">
        <v>29</v>
      </c>
      <c r="D139" s="16" t="s">
        <v>30</v>
      </c>
      <c r="E139" s="16" t="s">
        <v>31</v>
      </c>
      <c r="F139" s="16" t="s">
        <v>32</v>
      </c>
      <c r="G139" s="16" t="s">
        <v>33</v>
      </c>
      <c r="H139" s="25" t="s">
        <v>34</v>
      </c>
    </row>
    <row r="140" spans="1:8" x14ac:dyDescent="0.25">
      <c r="A140" s="16" t="s">
        <v>96</v>
      </c>
      <c r="B140" s="16" t="s">
        <v>97</v>
      </c>
      <c r="C140" s="17"/>
      <c r="D140" s="17"/>
      <c r="E140" s="17"/>
      <c r="F140" s="17"/>
      <c r="G140" s="17"/>
      <c r="H140" s="17"/>
    </row>
    <row r="141" spans="1:8" x14ac:dyDescent="0.25">
      <c r="A141" s="17" t="s">
        <v>98</v>
      </c>
      <c r="B141" s="17" t="s">
        <v>97</v>
      </c>
      <c r="C141" s="17">
        <v>320000</v>
      </c>
      <c r="D141" s="17" t="s">
        <v>38</v>
      </c>
      <c r="E141" s="18"/>
      <c r="F141" s="17" t="str">
        <f>IF(ISBLANK(E141),"", PRODUCT(C141,E141))</f>
        <v/>
      </c>
      <c r="G141" s="19"/>
      <c r="H141" s="17"/>
    </row>
    <row r="142" spans="1:8" ht="45" x14ac:dyDescent="0.25">
      <c r="A142" s="17" t="s">
        <v>99</v>
      </c>
      <c r="B142" s="26" t="s">
        <v>100</v>
      </c>
      <c r="C142" s="17"/>
      <c r="D142" s="17"/>
      <c r="E142" s="17"/>
      <c r="F142" s="17"/>
      <c r="G142" s="17"/>
      <c r="H142" s="19"/>
    </row>
    <row r="143" spans="1:8" x14ac:dyDescent="0.25">
      <c r="E143" s="16" t="s">
        <v>41</v>
      </c>
      <c r="F143" s="16" t="str">
        <f>IF((COUNT(C141:C142)&lt;&gt;COUNT(F141:F142)),"", ROUND(SUM(F141:F142),2))</f>
        <v/>
      </c>
      <c r="G143" s="14" t="str">
        <f>IF((COUNT(C141:C142)&lt;&gt;COUNT(F141:F142)),"Neužpildytos visų objektų kainos", "")</f>
        <v>Neužpildytos visų objektų kainos</v>
      </c>
    </row>
    <row r="144" spans="1:8" x14ac:dyDescent="0.25">
      <c r="C144" s="16" t="s">
        <v>42</v>
      </c>
      <c r="D144" s="19"/>
      <c r="E144" s="16" t="s">
        <v>43</v>
      </c>
      <c r="F144" s="16" t="str">
        <f>IF(OR(F143="",D144=""),"", ROUND(PRODUCT(D144,F143)/100,2))</f>
        <v/>
      </c>
      <c r="G144" s="14" t="str">
        <f>IF(D144="", "Nurodykite taikomą PVM dydį", "")</f>
        <v>Nurodykite taikomą PVM dydį</v>
      </c>
    </row>
    <row r="145" spans="1:8" x14ac:dyDescent="0.25">
      <c r="E145" s="16" t="s">
        <v>44</v>
      </c>
      <c r="F145" s="16">
        <f>IF(ISBLANK(F144), "", ROUND(SUM(F143:F144),2))</f>
        <v>0</v>
      </c>
    </row>
    <row r="149" spans="1:8" x14ac:dyDescent="0.25">
      <c r="A149" s="12" t="s">
        <v>101</v>
      </c>
      <c r="B149" s="12" t="s">
        <v>102</v>
      </c>
    </row>
    <row r="151" spans="1:8" x14ac:dyDescent="0.25">
      <c r="A151" s="12" t="s">
        <v>26</v>
      </c>
    </row>
    <row r="152" spans="1:8" ht="105" x14ac:dyDescent="0.25">
      <c r="A152" s="16" t="s">
        <v>27</v>
      </c>
      <c r="B152" s="16" t="s">
        <v>28</v>
      </c>
      <c r="C152" s="16" t="s">
        <v>29</v>
      </c>
      <c r="D152" s="16" t="s">
        <v>30</v>
      </c>
      <c r="E152" s="16" t="s">
        <v>31</v>
      </c>
      <c r="F152" s="16" t="s">
        <v>32</v>
      </c>
      <c r="G152" s="16" t="s">
        <v>33</v>
      </c>
      <c r="H152" s="25" t="s">
        <v>34</v>
      </c>
    </row>
    <row r="153" spans="1:8" x14ac:dyDescent="0.25">
      <c r="A153" s="16" t="s">
        <v>103</v>
      </c>
      <c r="B153" s="16" t="s">
        <v>104</v>
      </c>
      <c r="C153" s="17"/>
      <c r="D153" s="17"/>
      <c r="E153" s="17"/>
      <c r="F153" s="17"/>
      <c r="G153" s="17"/>
      <c r="H153" s="17"/>
    </row>
    <row r="154" spans="1:8" x14ac:dyDescent="0.25">
      <c r="A154" s="17" t="s">
        <v>105</v>
      </c>
      <c r="B154" s="17" t="s">
        <v>104</v>
      </c>
      <c r="C154" s="17">
        <v>840000</v>
      </c>
      <c r="D154" s="17" t="s">
        <v>38</v>
      </c>
      <c r="E154" s="18"/>
      <c r="F154" s="17" t="str">
        <f>IF(ISBLANK(E154),"", PRODUCT(C154,E154))</f>
        <v/>
      </c>
      <c r="G154" s="19"/>
      <c r="H154" s="17"/>
    </row>
    <row r="155" spans="1:8" ht="60" x14ac:dyDescent="0.25">
      <c r="A155" s="17" t="s">
        <v>106</v>
      </c>
      <c r="B155" s="26" t="s">
        <v>107</v>
      </c>
      <c r="C155" s="17"/>
      <c r="D155" s="17"/>
      <c r="E155" s="17"/>
      <c r="F155" s="17"/>
      <c r="G155" s="17"/>
      <c r="H155" s="19"/>
    </row>
    <row r="156" spans="1:8" x14ac:dyDescent="0.25">
      <c r="E156" s="16" t="s">
        <v>41</v>
      </c>
      <c r="F156" s="16" t="str">
        <f>IF((COUNT(C154:C155)&lt;&gt;COUNT(F154:F155)),"", ROUND(SUM(F154:F155),2))</f>
        <v/>
      </c>
      <c r="G156" s="14" t="str">
        <f>IF((COUNT(C154:C155)&lt;&gt;COUNT(F154:F155)),"Neužpildytos visų objektų kainos", "")</f>
        <v>Neužpildytos visų objektų kainos</v>
      </c>
    </row>
    <row r="157" spans="1:8" x14ac:dyDescent="0.25">
      <c r="C157" s="16" t="s">
        <v>42</v>
      </c>
      <c r="D157" s="19"/>
      <c r="E157" s="16" t="s">
        <v>43</v>
      </c>
      <c r="F157" s="16" t="str">
        <f>IF(OR(F156="",D157=""),"", ROUND(PRODUCT(D157,F156)/100,2))</f>
        <v/>
      </c>
      <c r="G157" s="14" t="str">
        <f>IF(D157="", "Nurodykite taikomą PVM dydį", "")</f>
        <v>Nurodykite taikomą PVM dydį</v>
      </c>
    </row>
    <row r="158" spans="1:8" x14ac:dyDescent="0.25">
      <c r="E158" s="16" t="s">
        <v>44</v>
      </c>
      <c r="F158" s="16">
        <f>IF(ISBLANK(F157), "", ROUND(SUM(F156:F157),2))</f>
        <v>0</v>
      </c>
    </row>
    <row r="162" spans="1:8" x14ac:dyDescent="0.25">
      <c r="A162" s="12" t="s">
        <v>108</v>
      </c>
      <c r="B162" s="12" t="s">
        <v>109</v>
      </c>
    </row>
    <row r="164" spans="1:8" x14ac:dyDescent="0.25">
      <c r="A164" s="12" t="s">
        <v>26</v>
      </c>
    </row>
    <row r="165" spans="1:8" ht="105" x14ac:dyDescent="0.25">
      <c r="A165" s="16" t="s">
        <v>27</v>
      </c>
      <c r="B165" s="16" t="s">
        <v>28</v>
      </c>
      <c r="C165" s="16" t="s">
        <v>29</v>
      </c>
      <c r="D165" s="16" t="s">
        <v>30</v>
      </c>
      <c r="E165" s="16" t="s">
        <v>31</v>
      </c>
      <c r="F165" s="16" t="s">
        <v>32</v>
      </c>
      <c r="G165" s="16" t="s">
        <v>33</v>
      </c>
      <c r="H165" s="25" t="s">
        <v>34</v>
      </c>
    </row>
    <row r="166" spans="1:8" x14ac:dyDescent="0.25">
      <c r="A166" s="16" t="s">
        <v>110</v>
      </c>
      <c r="B166" s="16" t="s">
        <v>111</v>
      </c>
      <c r="C166" s="17"/>
      <c r="D166" s="17"/>
      <c r="E166" s="17"/>
      <c r="F166" s="17"/>
      <c r="G166" s="17"/>
      <c r="H166" s="17"/>
    </row>
    <row r="167" spans="1:8" x14ac:dyDescent="0.25">
      <c r="A167" s="17" t="s">
        <v>112</v>
      </c>
      <c r="B167" s="17" t="s">
        <v>111</v>
      </c>
      <c r="C167" s="17">
        <v>20000</v>
      </c>
      <c r="D167" s="17" t="s">
        <v>38</v>
      </c>
      <c r="E167" s="18"/>
      <c r="F167" s="17" t="str">
        <f>IF(ISBLANK(E167),"", PRODUCT(C167,E167))</f>
        <v/>
      </c>
      <c r="G167" s="19"/>
      <c r="H167" s="17"/>
    </row>
    <row r="168" spans="1:8" ht="60" x14ac:dyDescent="0.25">
      <c r="A168" s="17" t="s">
        <v>113</v>
      </c>
      <c r="B168" s="26" t="s">
        <v>114</v>
      </c>
      <c r="C168" s="17"/>
      <c r="D168" s="17"/>
      <c r="E168" s="17"/>
      <c r="F168" s="17"/>
      <c r="G168" s="17"/>
      <c r="H168" s="19"/>
    </row>
    <row r="169" spans="1:8" x14ac:dyDescent="0.25">
      <c r="E169" s="16" t="s">
        <v>41</v>
      </c>
      <c r="F169" s="16" t="str">
        <f>IF((COUNT(C167:C168)&lt;&gt;COUNT(F167:F168)),"", ROUND(SUM(F167:F168),2))</f>
        <v/>
      </c>
      <c r="G169" s="14" t="str">
        <f>IF((COUNT(C167:C168)&lt;&gt;COUNT(F167:F168)),"Neužpildytos visų objektų kainos", "")</f>
        <v>Neužpildytos visų objektų kainos</v>
      </c>
    </row>
    <row r="170" spans="1:8" x14ac:dyDescent="0.25">
      <c r="C170" s="16" t="s">
        <v>42</v>
      </c>
      <c r="D170" s="19"/>
      <c r="E170" s="16" t="s">
        <v>43</v>
      </c>
      <c r="F170" s="16" t="str">
        <f>IF(OR(F169="",D170=""),"", ROUND(PRODUCT(D170,F169)/100,2))</f>
        <v/>
      </c>
      <c r="G170" s="14" t="str">
        <f>IF(D170="", "Nurodykite taikomą PVM dydį", "")</f>
        <v>Nurodykite taikomą PVM dydį</v>
      </c>
    </row>
    <row r="171" spans="1:8" x14ac:dyDescent="0.25">
      <c r="E171" s="16" t="s">
        <v>44</v>
      </c>
      <c r="F171" s="16">
        <f>IF(ISBLANK(F170), "", ROUND(SUM(F169:F170),2))</f>
        <v>0</v>
      </c>
    </row>
    <row r="175" spans="1:8" x14ac:dyDescent="0.25">
      <c r="A175" s="12" t="s">
        <v>115</v>
      </c>
      <c r="B175" s="12" t="s">
        <v>116</v>
      </c>
    </row>
    <row r="177" spans="1:8" x14ac:dyDescent="0.25">
      <c r="A177" s="12" t="s">
        <v>26</v>
      </c>
    </row>
    <row r="178" spans="1:8" ht="105" x14ac:dyDescent="0.25">
      <c r="A178" s="16" t="s">
        <v>27</v>
      </c>
      <c r="B178" s="16" t="s">
        <v>28</v>
      </c>
      <c r="C178" s="16" t="s">
        <v>29</v>
      </c>
      <c r="D178" s="16" t="s">
        <v>30</v>
      </c>
      <c r="E178" s="16" t="s">
        <v>31</v>
      </c>
      <c r="F178" s="16" t="s">
        <v>32</v>
      </c>
      <c r="G178" s="16" t="s">
        <v>33</v>
      </c>
      <c r="H178" s="25" t="s">
        <v>34</v>
      </c>
    </row>
    <row r="179" spans="1:8" x14ac:dyDescent="0.25">
      <c r="A179" s="16" t="s">
        <v>117</v>
      </c>
      <c r="B179" s="16" t="s">
        <v>118</v>
      </c>
      <c r="C179" s="17"/>
      <c r="D179" s="17"/>
      <c r="E179" s="17"/>
      <c r="F179" s="17"/>
      <c r="G179" s="17"/>
      <c r="H179" s="17"/>
    </row>
    <row r="180" spans="1:8" x14ac:dyDescent="0.25">
      <c r="A180" s="17" t="s">
        <v>119</v>
      </c>
      <c r="B180" s="17" t="s">
        <v>118</v>
      </c>
      <c r="C180" s="17">
        <v>56000</v>
      </c>
      <c r="D180" s="17" t="s">
        <v>38</v>
      </c>
      <c r="E180" s="18"/>
      <c r="F180" s="17" t="str">
        <f>IF(ISBLANK(E180),"", PRODUCT(C180,E180))</f>
        <v/>
      </c>
      <c r="G180" s="19"/>
      <c r="H180" s="17"/>
    </row>
    <row r="181" spans="1:8" ht="60" x14ac:dyDescent="0.25">
      <c r="A181" s="17" t="s">
        <v>120</v>
      </c>
      <c r="B181" s="26" t="s">
        <v>121</v>
      </c>
      <c r="C181" s="17"/>
      <c r="D181" s="17"/>
      <c r="E181" s="17"/>
      <c r="F181" s="17"/>
      <c r="G181" s="17"/>
      <c r="H181" s="19"/>
    </row>
    <row r="182" spans="1:8" x14ac:dyDescent="0.25">
      <c r="E182" s="16" t="s">
        <v>41</v>
      </c>
      <c r="F182" s="16" t="str">
        <f>IF((COUNT(C180:C181)&lt;&gt;COUNT(F180:F181)),"", ROUND(SUM(F180:F181),2))</f>
        <v/>
      </c>
      <c r="G182" s="14" t="str">
        <f>IF((COUNT(C180:C181)&lt;&gt;COUNT(F180:F181)),"Neužpildytos visų objektų kainos", "")</f>
        <v>Neužpildytos visų objektų kainos</v>
      </c>
    </row>
    <row r="183" spans="1:8" x14ac:dyDescent="0.25">
      <c r="C183" s="16" t="s">
        <v>42</v>
      </c>
      <c r="D183" s="19"/>
      <c r="E183" s="16" t="s">
        <v>43</v>
      </c>
      <c r="F183" s="16" t="str">
        <f>IF(OR(F182="",D183=""),"", ROUND(PRODUCT(D183,F182)/100,2))</f>
        <v/>
      </c>
      <c r="G183" s="14" t="str">
        <f>IF(D183="", "Nurodykite taikomą PVM dydį", "")</f>
        <v>Nurodykite taikomą PVM dydį</v>
      </c>
    </row>
    <row r="184" spans="1:8" x14ac:dyDescent="0.25">
      <c r="E184" s="16" t="s">
        <v>44</v>
      </c>
      <c r="F184" s="16">
        <f>IF(ISBLANK(F183), "", ROUND(SUM(F182:F183),2))</f>
        <v>0</v>
      </c>
    </row>
    <row r="188" spans="1:8" x14ac:dyDescent="0.25">
      <c r="A188" s="12" t="s">
        <v>122</v>
      </c>
      <c r="B188" s="12" t="s">
        <v>123</v>
      </c>
    </row>
    <row r="190" spans="1:8" x14ac:dyDescent="0.25">
      <c r="A190" s="12" t="s">
        <v>26</v>
      </c>
    </row>
    <row r="191" spans="1:8" ht="105" x14ac:dyDescent="0.25">
      <c r="A191" s="16" t="s">
        <v>27</v>
      </c>
      <c r="B191" s="16" t="s">
        <v>28</v>
      </c>
      <c r="C191" s="16" t="s">
        <v>29</v>
      </c>
      <c r="D191" s="16" t="s">
        <v>30</v>
      </c>
      <c r="E191" s="16" t="s">
        <v>31</v>
      </c>
      <c r="F191" s="16" t="s">
        <v>32</v>
      </c>
      <c r="G191" s="16" t="s">
        <v>33</v>
      </c>
      <c r="H191" s="25" t="s">
        <v>34</v>
      </c>
    </row>
    <row r="192" spans="1:8" x14ac:dyDescent="0.25">
      <c r="A192" s="16" t="s">
        <v>124</v>
      </c>
      <c r="B192" s="16" t="s">
        <v>125</v>
      </c>
      <c r="C192" s="17"/>
      <c r="D192" s="17"/>
      <c r="E192" s="17"/>
      <c r="F192" s="17"/>
      <c r="G192" s="17"/>
      <c r="H192" s="17"/>
    </row>
    <row r="193" spans="1:8" x14ac:dyDescent="0.25">
      <c r="A193" s="17" t="s">
        <v>126</v>
      </c>
      <c r="B193" s="17" t="s">
        <v>125</v>
      </c>
      <c r="C193" s="17">
        <v>30000</v>
      </c>
      <c r="D193" s="17" t="s">
        <v>127</v>
      </c>
      <c r="E193" s="18"/>
      <c r="F193" s="17" t="str">
        <f>IF(ISBLANK(E193),"", PRODUCT(C193,E193))</f>
        <v/>
      </c>
      <c r="G193" s="19"/>
      <c r="H193" s="17"/>
    </row>
    <row r="194" spans="1:8" ht="30" x14ac:dyDescent="0.25">
      <c r="A194" s="17" t="s">
        <v>128</v>
      </c>
      <c r="B194" s="26" t="s">
        <v>129</v>
      </c>
      <c r="C194" s="17"/>
      <c r="D194" s="17"/>
      <c r="E194" s="17"/>
      <c r="F194" s="17"/>
      <c r="G194" s="17"/>
      <c r="H194" s="19"/>
    </row>
    <row r="195" spans="1:8" x14ac:dyDescent="0.25">
      <c r="E195" s="16" t="s">
        <v>41</v>
      </c>
      <c r="F195" s="16" t="str">
        <f>IF((COUNT(C193:C194)&lt;&gt;COUNT(F193:F194)),"", ROUND(SUM(F193:F194),2))</f>
        <v/>
      </c>
      <c r="G195" s="14" t="str">
        <f>IF((COUNT(C193:C194)&lt;&gt;COUNT(F193:F194)),"Neužpildytos visų objektų kainos", "")</f>
        <v>Neužpildytos visų objektų kainos</v>
      </c>
    </row>
    <row r="196" spans="1:8" x14ac:dyDescent="0.25">
      <c r="C196" s="16" t="s">
        <v>42</v>
      </c>
      <c r="D196" s="19"/>
      <c r="E196" s="16" t="s">
        <v>43</v>
      </c>
      <c r="F196" s="16" t="str">
        <f>IF(OR(F195="",D196=""),"", ROUND(PRODUCT(D196,F195)/100,2))</f>
        <v/>
      </c>
      <c r="G196" s="14" t="str">
        <f>IF(D196="", "Nurodykite taikomą PVM dydį", "")</f>
        <v>Nurodykite taikomą PVM dydį</v>
      </c>
    </row>
    <row r="197" spans="1:8" x14ac:dyDescent="0.25">
      <c r="E197" s="16" t="s">
        <v>44</v>
      </c>
      <c r="F197" s="16">
        <f>IF(ISBLANK(F196), "", ROUND(SUM(F195:F196),2))</f>
        <v>0</v>
      </c>
    </row>
    <row r="201" spans="1:8" x14ac:dyDescent="0.25">
      <c r="A201" s="12" t="s">
        <v>130</v>
      </c>
      <c r="B201" s="12" t="s">
        <v>131</v>
      </c>
    </row>
    <row r="203" spans="1:8" x14ac:dyDescent="0.25">
      <c r="A203" s="12" t="s">
        <v>26</v>
      </c>
    </row>
    <row r="204" spans="1:8" ht="105" x14ac:dyDescent="0.25">
      <c r="A204" s="16" t="s">
        <v>27</v>
      </c>
      <c r="B204" s="16" t="s">
        <v>28</v>
      </c>
      <c r="C204" s="16" t="s">
        <v>29</v>
      </c>
      <c r="D204" s="16" t="s">
        <v>30</v>
      </c>
      <c r="E204" s="16" t="s">
        <v>31</v>
      </c>
      <c r="F204" s="16" t="s">
        <v>32</v>
      </c>
      <c r="G204" s="16" t="s">
        <v>33</v>
      </c>
      <c r="H204" s="25" t="s">
        <v>34</v>
      </c>
    </row>
    <row r="205" spans="1:8" x14ac:dyDescent="0.25">
      <c r="A205" s="16" t="s">
        <v>132</v>
      </c>
      <c r="B205" s="16" t="s">
        <v>133</v>
      </c>
      <c r="C205" s="17"/>
      <c r="D205" s="17"/>
      <c r="E205" s="17"/>
      <c r="F205" s="17"/>
      <c r="G205" s="17"/>
      <c r="H205" s="17"/>
    </row>
    <row r="206" spans="1:8" x14ac:dyDescent="0.25">
      <c r="A206" s="17" t="s">
        <v>134</v>
      </c>
      <c r="B206" s="17" t="s">
        <v>133</v>
      </c>
      <c r="C206" s="17">
        <v>4500</v>
      </c>
      <c r="D206" s="17" t="s">
        <v>127</v>
      </c>
      <c r="E206" s="18"/>
      <c r="F206" s="17" t="str">
        <f>IF(ISBLANK(E206),"", PRODUCT(C206,E206))</f>
        <v/>
      </c>
      <c r="G206" s="19"/>
      <c r="H206" s="17"/>
    </row>
    <row r="207" spans="1:8" ht="45" x14ac:dyDescent="0.25">
      <c r="A207" s="17" t="s">
        <v>135</v>
      </c>
      <c r="B207" s="26" t="s">
        <v>136</v>
      </c>
      <c r="C207" s="17"/>
      <c r="D207" s="17"/>
      <c r="E207" s="17"/>
      <c r="F207" s="17"/>
      <c r="G207" s="17"/>
      <c r="H207" s="19"/>
    </row>
    <row r="208" spans="1:8" x14ac:dyDescent="0.25">
      <c r="E208" s="16" t="s">
        <v>41</v>
      </c>
      <c r="F208" s="16" t="str">
        <f>IF((COUNT(C206:C207)&lt;&gt;COUNT(F206:F207)),"", ROUND(SUM(F206:F207),2))</f>
        <v/>
      </c>
      <c r="G208" s="14" t="str">
        <f>IF((COUNT(C206:C207)&lt;&gt;COUNT(F206:F207)),"Neužpildytos visų objektų kainos", "")</f>
        <v>Neužpildytos visų objektų kainos</v>
      </c>
    </row>
    <row r="209" spans="1:8" x14ac:dyDescent="0.25">
      <c r="C209" s="16" t="s">
        <v>42</v>
      </c>
      <c r="D209" s="19"/>
      <c r="E209" s="16" t="s">
        <v>43</v>
      </c>
      <c r="F209" s="16" t="str">
        <f>IF(OR(F208="",D209=""),"", ROUND(PRODUCT(D209,F208)/100,2))</f>
        <v/>
      </c>
      <c r="G209" s="14" t="str">
        <f>IF(D209="", "Nurodykite taikomą PVM dydį", "")</f>
        <v>Nurodykite taikomą PVM dydį</v>
      </c>
    </row>
    <row r="210" spans="1:8" x14ac:dyDescent="0.25">
      <c r="E210" s="16" t="s">
        <v>44</v>
      </c>
      <c r="F210" s="16">
        <f>IF(ISBLANK(F209), "", ROUND(SUM(F208:F209),2))</f>
        <v>0</v>
      </c>
    </row>
    <row r="214" spans="1:8" x14ac:dyDescent="0.25">
      <c r="A214" s="12" t="s">
        <v>137</v>
      </c>
      <c r="B214" s="12" t="s">
        <v>138</v>
      </c>
    </row>
    <row r="216" spans="1:8" x14ac:dyDescent="0.25">
      <c r="A216" s="12" t="s">
        <v>26</v>
      </c>
    </row>
    <row r="217" spans="1:8" ht="105" x14ac:dyDescent="0.25">
      <c r="A217" s="16" t="s">
        <v>27</v>
      </c>
      <c r="B217" s="16" t="s">
        <v>28</v>
      </c>
      <c r="C217" s="16" t="s">
        <v>29</v>
      </c>
      <c r="D217" s="16" t="s">
        <v>30</v>
      </c>
      <c r="E217" s="16" t="s">
        <v>31</v>
      </c>
      <c r="F217" s="16" t="s">
        <v>32</v>
      </c>
      <c r="G217" s="16" t="s">
        <v>33</v>
      </c>
      <c r="H217" s="25" t="s">
        <v>34</v>
      </c>
    </row>
    <row r="218" spans="1:8" x14ac:dyDescent="0.25">
      <c r="A218" s="16" t="s">
        <v>139</v>
      </c>
      <c r="B218" s="16" t="s">
        <v>140</v>
      </c>
      <c r="C218" s="17"/>
      <c r="D218" s="17"/>
      <c r="E218" s="17"/>
      <c r="F218" s="17"/>
      <c r="G218" s="17"/>
      <c r="H218" s="17"/>
    </row>
    <row r="219" spans="1:8" x14ac:dyDescent="0.25">
      <c r="A219" s="17" t="s">
        <v>141</v>
      </c>
      <c r="B219" s="17" t="s">
        <v>140</v>
      </c>
      <c r="C219" s="17">
        <v>72000</v>
      </c>
      <c r="D219" s="17" t="s">
        <v>127</v>
      </c>
      <c r="E219" s="18"/>
      <c r="F219" s="17" t="str">
        <f>IF(ISBLANK(E219),"", PRODUCT(C219,E219))</f>
        <v/>
      </c>
      <c r="G219" s="19"/>
      <c r="H219" s="17"/>
    </row>
    <row r="220" spans="1:8" ht="45" x14ac:dyDescent="0.25">
      <c r="A220" s="17" t="s">
        <v>142</v>
      </c>
      <c r="B220" s="26" t="s">
        <v>143</v>
      </c>
      <c r="C220" s="17"/>
      <c r="D220" s="17"/>
      <c r="E220" s="17"/>
      <c r="F220" s="17"/>
      <c r="G220" s="17"/>
      <c r="H220" s="19"/>
    </row>
    <row r="221" spans="1:8" x14ac:dyDescent="0.25">
      <c r="E221" s="16" t="s">
        <v>41</v>
      </c>
      <c r="F221" s="16" t="str">
        <f>IF((COUNT(C219:C220)&lt;&gt;COUNT(F219:F220)),"", ROUND(SUM(F219:F220),2))</f>
        <v/>
      </c>
      <c r="G221" s="14" t="str">
        <f>IF((COUNT(C219:C220)&lt;&gt;COUNT(F219:F220)),"Neužpildytos visų objektų kainos", "")</f>
        <v>Neužpildytos visų objektų kainos</v>
      </c>
    </row>
    <row r="222" spans="1:8" x14ac:dyDescent="0.25">
      <c r="C222" s="16" t="s">
        <v>42</v>
      </c>
      <c r="D222" s="19"/>
      <c r="E222" s="16" t="s">
        <v>43</v>
      </c>
      <c r="F222" s="16" t="str">
        <f>IF(OR(F221="",D222=""),"", ROUND(PRODUCT(D222,F221)/100,2))</f>
        <v/>
      </c>
      <c r="G222" s="14" t="str">
        <f>IF(D222="", "Nurodykite taikomą PVM dydį", "")</f>
        <v>Nurodykite taikomą PVM dydį</v>
      </c>
    </row>
    <row r="223" spans="1:8" x14ac:dyDescent="0.25">
      <c r="E223" s="16" t="s">
        <v>44</v>
      </c>
      <c r="F223" s="16">
        <f>IF(ISBLANK(F222), "", ROUND(SUM(F221:F222),2))</f>
        <v>0</v>
      </c>
    </row>
    <row r="227" spans="1:8" x14ac:dyDescent="0.25">
      <c r="A227" s="12" t="s">
        <v>144</v>
      </c>
      <c r="B227" s="12" t="s">
        <v>145</v>
      </c>
    </row>
    <row r="229" spans="1:8" x14ac:dyDescent="0.25">
      <c r="A229" s="12" t="s">
        <v>26</v>
      </c>
    </row>
    <row r="230" spans="1:8" ht="105" x14ac:dyDescent="0.25">
      <c r="A230" s="16" t="s">
        <v>27</v>
      </c>
      <c r="B230" s="16" t="s">
        <v>28</v>
      </c>
      <c r="C230" s="16" t="s">
        <v>29</v>
      </c>
      <c r="D230" s="16" t="s">
        <v>30</v>
      </c>
      <c r="E230" s="16" t="s">
        <v>31</v>
      </c>
      <c r="F230" s="16" t="s">
        <v>32</v>
      </c>
      <c r="G230" s="16" t="s">
        <v>33</v>
      </c>
      <c r="H230" s="25" t="s">
        <v>34</v>
      </c>
    </row>
    <row r="231" spans="1:8" x14ac:dyDescent="0.25">
      <c r="A231" s="16" t="s">
        <v>146</v>
      </c>
      <c r="B231" s="16" t="s">
        <v>147</v>
      </c>
      <c r="C231" s="17"/>
      <c r="D231" s="17"/>
      <c r="E231" s="17"/>
      <c r="F231" s="17"/>
      <c r="G231" s="17"/>
      <c r="H231" s="17"/>
    </row>
    <row r="232" spans="1:8" x14ac:dyDescent="0.25">
      <c r="A232" s="17" t="s">
        <v>148</v>
      </c>
      <c r="B232" s="17" t="s">
        <v>147</v>
      </c>
      <c r="C232" s="17">
        <v>16000</v>
      </c>
      <c r="D232" s="17" t="s">
        <v>38</v>
      </c>
      <c r="E232" s="18"/>
      <c r="F232" s="17" t="str">
        <f>IF(ISBLANK(E232),"", PRODUCT(C232,E232))</f>
        <v/>
      </c>
      <c r="G232" s="19"/>
      <c r="H232" s="17"/>
    </row>
    <row r="233" spans="1:8" ht="45" x14ac:dyDescent="0.25">
      <c r="A233" s="17" t="s">
        <v>149</v>
      </c>
      <c r="B233" s="26" t="s">
        <v>150</v>
      </c>
      <c r="C233" s="17"/>
      <c r="D233" s="17"/>
      <c r="E233" s="17"/>
      <c r="F233" s="17"/>
      <c r="G233" s="17"/>
      <c r="H233" s="19"/>
    </row>
    <row r="234" spans="1:8" x14ac:dyDescent="0.25">
      <c r="E234" s="16" t="s">
        <v>41</v>
      </c>
      <c r="F234" s="16" t="str">
        <f>IF((COUNT(C232:C233)&lt;&gt;COUNT(F232:F233)),"", ROUND(SUM(F232:F233),2))</f>
        <v/>
      </c>
      <c r="G234" s="14" t="str">
        <f>IF((COUNT(C232:C233)&lt;&gt;COUNT(F232:F233)),"Neužpildytos visų objektų kainos", "")</f>
        <v>Neužpildytos visų objektų kainos</v>
      </c>
    </row>
    <row r="235" spans="1:8" x14ac:dyDescent="0.25">
      <c r="C235" s="16" t="s">
        <v>42</v>
      </c>
      <c r="D235" s="19"/>
      <c r="E235" s="16" t="s">
        <v>43</v>
      </c>
      <c r="F235" s="16" t="str">
        <f>IF(OR(F234="",D235=""),"", ROUND(PRODUCT(D235,F234)/100,2))</f>
        <v/>
      </c>
      <c r="G235" s="14" t="str">
        <f>IF(D235="", "Nurodykite taikomą PVM dydį", "")</f>
        <v>Nurodykite taikomą PVM dydį</v>
      </c>
    </row>
    <row r="236" spans="1:8" x14ac:dyDescent="0.25">
      <c r="E236" s="16" t="s">
        <v>44</v>
      </c>
      <c r="F236" s="16">
        <f>IF(ISBLANK(F235), "", ROUND(SUM(F234:F235),2))</f>
        <v>0</v>
      </c>
    </row>
    <row r="240" spans="1:8" x14ac:dyDescent="0.25">
      <c r="A240" s="12" t="s">
        <v>151</v>
      </c>
      <c r="B240" s="12" t="s">
        <v>152</v>
      </c>
    </row>
    <row r="242" spans="1:8" x14ac:dyDescent="0.25">
      <c r="A242" s="12" t="s">
        <v>26</v>
      </c>
    </row>
    <row r="243" spans="1:8" ht="105" x14ac:dyDescent="0.25">
      <c r="A243" s="16" t="s">
        <v>27</v>
      </c>
      <c r="B243" s="16" t="s">
        <v>28</v>
      </c>
      <c r="C243" s="16" t="s">
        <v>29</v>
      </c>
      <c r="D243" s="16" t="s">
        <v>30</v>
      </c>
      <c r="E243" s="16" t="s">
        <v>31</v>
      </c>
      <c r="F243" s="16" t="s">
        <v>32</v>
      </c>
      <c r="G243" s="16" t="s">
        <v>33</v>
      </c>
      <c r="H243" s="25" t="s">
        <v>34</v>
      </c>
    </row>
    <row r="244" spans="1:8" x14ac:dyDescent="0.25">
      <c r="A244" s="16" t="s">
        <v>153</v>
      </c>
      <c r="B244" s="16" t="s">
        <v>154</v>
      </c>
      <c r="C244" s="17"/>
      <c r="D244" s="17"/>
      <c r="E244" s="17"/>
      <c r="F244" s="17"/>
      <c r="G244" s="17"/>
      <c r="H244" s="17"/>
    </row>
    <row r="245" spans="1:8" x14ac:dyDescent="0.25">
      <c r="A245" s="17" t="s">
        <v>155</v>
      </c>
      <c r="B245" s="17" t="s">
        <v>154</v>
      </c>
      <c r="C245" s="17">
        <v>11200</v>
      </c>
      <c r="D245" s="17" t="s">
        <v>127</v>
      </c>
      <c r="E245" s="18"/>
      <c r="F245" s="17" t="str">
        <f>IF(ISBLANK(E245),"", PRODUCT(C245,E245))</f>
        <v/>
      </c>
      <c r="G245" s="19"/>
      <c r="H245" s="17"/>
    </row>
    <row r="246" spans="1:8" ht="45" x14ac:dyDescent="0.25">
      <c r="A246" s="17" t="s">
        <v>156</v>
      </c>
      <c r="B246" s="26" t="s">
        <v>157</v>
      </c>
      <c r="C246" s="17"/>
      <c r="D246" s="17"/>
      <c r="E246" s="17"/>
      <c r="F246" s="17"/>
      <c r="G246" s="17"/>
      <c r="H246" s="19"/>
    </row>
    <row r="247" spans="1:8" x14ac:dyDescent="0.25">
      <c r="E247" s="16" t="s">
        <v>41</v>
      </c>
      <c r="F247" s="16" t="str">
        <f>IF((COUNT(C245:C246)&lt;&gt;COUNT(F245:F246)),"", ROUND(SUM(F245:F246),2))</f>
        <v/>
      </c>
      <c r="G247" s="14" t="str">
        <f>IF((COUNT(C245:C246)&lt;&gt;COUNT(F245:F246)),"Neužpildytos visų objektų kainos", "")</f>
        <v>Neužpildytos visų objektų kainos</v>
      </c>
    </row>
    <row r="248" spans="1:8" x14ac:dyDescent="0.25">
      <c r="C248" s="16" t="s">
        <v>42</v>
      </c>
      <c r="D248" s="19"/>
      <c r="E248" s="16" t="s">
        <v>43</v>
      </c>
      <c r="F248" s="16" t="str">
        <f>IF(OR(F247="",D248=""),"", ROUND(PRODUCT(D248,F247)/100,2))</f>
        <v/>
      </c>
      <c r="G248" s="14" t="str">
        <f>IF(D248="", "Nurodykite taikomą PVM dydį", "")</f>
        <v>Nurodykite taikomą PVM dydį</v>
      </c>
    </row>
    <row r="249" spans="1:8" x14ac:dyDescent="0.25">
      <c r="E249" s="16" t="s">
        <v>44</v>
      </c>
      <c r="F249" s="16">
        <f>IF(ISBLANK(F248), "", ROUND(SUM(F247:F248),2))</f>
        <v>0</v>
      </c>
    </row>
    <row r="253" spans="1:8" x14ac:dyDescent="0.25">
      <c r="A253" s="12" t="s">
        <v>158</v>
      </c>
      <c r="B253" s="12" t="s">
        <v>159</v>
      </c>
    </row>
    <row r="255" spans="1:8" x14ac:dyDescent="0.25">
      <c r="A255" s="12" t="s">
        <v>26</v>
      </c>
    </row>
    <row r="256" spans="1:8" ht="105" x14ac:dyDescent="0.25">
      <c r="A256" s="16" t="s">
        <v>27</v>
      </c>
      <c r="B256" s="16" t="s">
        <v>28</v>
      </c>
      <c r="C256" s="16" t="s">
        <v>29</v>
      </c>
      <c r="D256" s="16" t="s">
        <v>30</v>
      </c>
      <c r="E256" s="16" t="s">
        <v>31</v>
      </c>
      <c r="F256" s="16" t="s">
        <v>32</v>
      </c>
      <c r="G256" s="16" t="s">
        <v>33</v>
      </c>
      <c r="H256" s="25" t="s">
        <v>34</v>
      </c>
    </row>
    <row r="257" spans="1:8" x14ac:dyDescent="0.25">
      <c r="A257" s="16" t="s">
        <v>160</v>
      </c>
      <c r="B257" s="16" t="s">
        <v>161</v>
      </c>
      <c r="C257" s="17"/>
      <c r="D257" s="17"/>
      <c r="E257" s="17"/>
      <c r="F257" s="17"/>
      <c r="G257" s="17"/>
      <c r="H257" s="17"/>
    </row>
    <row r="258" spans="1:8" x14ac:dyDescent="0.25">
      <c r="A258" s="17" t="s">
        <v>162</v>
      </c>
      <c r="B258" s="17" t="s">
        <v>161</v>
      </c>
      <c r="C258" s="17">
        <v>4800</v>
      </c>
      <c r="D258" s="17" t="s">
        <v>127</v>
      </c>
      <c r="E258" s="18"/>
      <c r="F258" s="17" t="str">
        <f>IF(ISBLANK(E258),"", PRODUCT(C258,E258))</f>
        <v/>
      </c>
      <c r="G258" s="19"/>
      <c r="H258" s="17"/>
    </row>
    <row r="259" spans="1:8" ht="45" x14ac:dyDescent="0.25">
      <c r="A259" s="17" t="s">
        <v>163</v>
      </c>
      <c r="B259" s="26" t="s">
        <v>164</v>
      </c>
      <c r="C259" s="17"/>
      <c r="D259" s="17"/>
      <c r="E259" s="17"/>
      <c r="F259" s="17"/>
      <c r="G259" s="17"/>
      <c r="H259" s="19"/>
    </row>
    <row r="260" spans="1:8" x14ac:dyDescent="0.25">
      <c r="E260" s="16" t="s">
        <v>41</v>
      </c>
      <c r="F260" s="16" t="str">
        <f>IF((COUNT(C258:C259)&lt;&gt;COUNT(F258:F259)),"", ROUND(SUM(F258:F259),2))</f>
        <v/>
      </c>
      <c r="G260" s="14" t="str">
        <f>IF((COUNT(C258:C259)&lt;&gt;COUNT(F258:F259)),"Neužpildytos visų objektų kainos", "")</f>
        <v>Neužpildytos visų objektų kainos</v>
      </c>
    </row>
    <row r="261" spans="1:8" x14ac:dyDescent="0.25">
      <c r="C261" s="16" t="s">
        <v>42</v>
      </c>
      <c r="D261" s="19"/>
      <c r="E261" s="16" t="s">
        <v>43</v>
      </c>
      <c r="F261" s="16" t="str">
        <f>IF(OR(F260="",D261=""),"", ROUND(PRODUCT(D261,F260)/100,2))</f>
        <v/>
      </c>
      <c r="G261" s="14" t="str">
        <f>IF(D261="", "Nurodykite taikomą PVM dydį", "")</f>
        <v>Nurodykite taikomą PVM dydį</v>
      </c>
    </row>
    <row r="262" spans="1:8" x14ac:dyDescent="0.25">
      <c r="E262" s="16" t="s">
        <v>44</v>
      </c>
      <c r="F262" s="16">
        <f>IF(ISBLANK(F261), "", ROUND(SUM(F260:F261),2))</f>
        <v>0</v>
      </c>
    </row>
    <row r="266" spans="1:8" x14ac:dyDescent="0.25">
      <c r="A266" s="12" t="s">
        <v>165</v>
      </c>
      <c r="B266" s="12" t="s">
        <v>166</v>
      </c>
    </row>
    <row r="268" spans="1:8" x14ac:dyDescent="0.25">
      <c r="A268" s="12" t="s">
        <v>26</v>
      </c>
    </row>
    <row r="269" spans="1:8" ht="105" x14ac:dyDescent="0.25">
      <c r="A269" s="16" t="s">
        <v>27</v>
      </c>
      <c r="B269" s="16" t="s">
        <v>28</v>
      </c>
      <c r="C269" s="16" t="s">
        <v>29</v>
      </c>
      <c r="D269" s="16" t="s">
        <v>30</v>
      </c>
      <c r="E269" s="16" t="s">
        <v>31</v>
      </c>
      <c r="F269" s="16" t="s">
        <v>32</v>
      </c>
      <c r="G269" s="16" t="s">
        <v>33</v>
      </c>
      <c r="H269" s="25" t="s">
        <v>34</v>
      </c>
    </row>
    <row r="270" spans="1:8" x14ac:dyDescent="0.25">
      <c r="A270" s="16" t="s">
        <v>167</v>
      </c>
      <c r="B270" s="16" t="s">
        <v>168</v>
      </c>
      <c r="C270" s="17"/>
      <c r="D270" s="17"/>
      <c r="E270" s="17"/>
      <c r="F270" s="17"/>
      <c r="G270" s="17"/>
      <c r="H270" s="17"/>
    </row>
    <row r="271" spans="1:8" x14ac:dyDescent="0.25">
      <c r="A271" s="17" t="s">
        <v>169</v>
      </c>
      <c r="B271" s="17" t="s">
        <v>168</v>
      </c>
      <c r="C271" s="17">
        <v>1200</v>
      </c>
      <c r="D271" s="17" t="s">
        <v>127</v>
      </c>
      <c r="E271" s="18"/>
      <c r="F271" s="17" t="str">
        <f>IF(ISBLANK(E271),"", PRODUCT(C271,E271))</f>
        <v/>
      </c>
      <c r="G271" s="19"/>
      <c r="H271" s="17"/>
    </row>
    <row r="272" spans="1:8" ht="45" x14ac:dyDescent="0.25">
      <c r="A272" s="17" t="s">
        <v>170</v>
      </c>
      <c r="B272" s="26" t="s">
        <v>171</v>
      </c>
      <c r="C272" s="17"/>
      <c r="D272" s="17"/>
      <c r="E272" s="17"/>
      <c r="F272" s="17"/>
      <c r="G272" s="17"/>
      <c r="H272" s="19"/>
    </row>
    <row r="273" spans="3:7" x14ac:dyDescent="0.25">
      <c r="E273" s="16" t="s">
        <v>41</v>
      </c>
      <c r="F273" s="16" t="str">
        <f>IF((COUNT(C271:C272)&lt;&gt;COUNT(F271:F272)),"", ROUND(SUM(F271:F272),2))</f>
        <v/>
      </c>
      <c r="G273" s="14" t="str">
        <f>IF((COUNT(C271:C272)&lt;&gt;COUNT(F271:F272)),"Neužpildytos visų objektų kainos", "")</f>
        <v>Neužpildytos visų objektų kainos</v>
      </c>
    </row>
    <row r="274" spans="3:7" x14ac:dyDescent="0.25">
      <c r="C274" s="16" t="s">
        <v>42</v>
      </c>
      <c r="D274" s="19"/>
      <c r="E274" s="16" t="s">
        <v>43</v>
      </c>
      <c r="F274" s="16" t="str">
        <f>IF(OR(F273="",D274=""),"", ROUND(PRODUCT(D274,F273)/100,2))</f>
        <v/>
      </c>
      <c r="G274" s="14" t="str">
        <f>IF(D274="", "Nurodykite taikomą PVM dydį", "")</f>
        <v>Nurodykite taikomą PVM dydį</v>
      </c>
    </row>
    <row r="275" spans="3:7" x14ac:dyDescent="0.25">
      <c r="E275" s="16" t="s">
        <v>44</v>
      </c>
      <c r="F275" s="16">
        <f>IF(ISBLANK(F274), "", ROUND(SUM(F273:F274),2))</f>
        <v>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71" t="s">
        <v>172</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7"/>
      <c r="B4" s="7"/>
      <c r="C4" s="7"/>
      <c r="D4" s="7"/>
      <c r="E4" s="7"/>
      <c r="F4" s="7"/>
      <c r="G4" s="7"/>
      <c r="H4" s="7"/>
      <c r="I4" s="7"/>
      <c r="J4" s="7"/>
    </row>
    <row r="5" spans="1:11" ht="48" customHeight="1" x14ac:dyDescent="0.25">
      <c r="A5" s="53" t="s">
        <v>173</v>
      </c>
      <c r="B5" s="44"/>
      <c r="C5" s="42" t="s">
        <v>174</v>
      </c>
      <c r="D5" s="43"/>
      <c r="E5" s="44"/>
      <c r="F5" s="42" t="s">
        <v>175</v>
      </c>
      <c r="G5" s="43"/>
      <c r="H5" s="44"/>
      <c r="I5" s="42" t="s">
        <v>176</v>
      </c>
      <c r="J5" s="44"/>
      <c r="K5" s="9" t="s">
        <v>177</v>
      </c>
    </row>
    <row r="6" spans="1:11" ht="48.95" customHeight="1" x14ac:dyDescent="0.25">
      <c r="A6" s="49"/>
      <c r="B6" s="35"/>
      <c r="C6" s="45"/>
      <c r="D6" s="46"/>
      <c r="E6" s="35"/>
      <c r="F6" s="45"/>
      <c r="G6" s="46"/>
      <c r="H6" s="35"/>
      <c r="I6" s="45"/>
      <c r="J6" s="35"/>
      <c r="K6" s="20"/>
    </row>
    <row r="7" spans="1:11" ht="48.95" customHeight="1" x14ac:dyDescent="0.25">
      <c r="A7" s="49"/>
      <c r="B7" s="35"/>
      <c r="C7" s="45"/>
      <c r="D7" s="46"/>
      <c r="E7" s="35"/>
      <c r="F7" s="45"/>
      <c r="G7" s="46"/>
      <c r="H7" s="35"/>
      <c r="I7" s="45"/>
      <c r="J7" s="35"/>
      <c r="K7" s="20"/>
    </row>
    <row r="8" spans="1:11" ht="48.95" customHeight="1" x14ac:dyDescent="0.25">
      <c r="A8" s="49"/>
      <c r="B8" s="35"/>
      <c r="C8" s="45"/>
      <c r="D8" s="46"/>
      <c r="E8" s="35"/>
      <c r="F8" s="45"/>
      <c r="G8" s="46"/>
      <c r="H8" s="35"/>
      <c r="I8" s="45"/>
      <c r="J8" s="35"/>
      <c r="K8" s="20"/>
    </row>
    <row r="9" spans="1:11" ht="48.95" customHeight="1" x14ac:dyDescent="0.25">
      <c r="A9" s="49"/>
      <c r="B9" s="35"/>
      <c r="C9" s="45"/>
      <c r="D9" s="46"/>
      <c r="E9" s="35"/>
      <c r="F9" s="45"/>
      <c r="G9" s="46"/>
      <c r="H9" s="35"/>
      <c r="I9" s="45"/>
      <c r="J9" s="35"/>
      <c r="K9" s="20"/>
    </row>
    <row r="10" spans="1:11" ht="48.95" customHeight="1" x14ac:dyDescent="0.25">
      <c r="A10" s="49"/>
      <c r="B10" s="35"/>
      <c r="C10" s="45"/>
      <c r="D10" s="46"/>
      <c r="E10" s="35"/>
      <c r="F10" s="45"/>
      <c r="G10" s="46"/>
      <c r="H10" s="35"/>
      <c r="I10" s="45"/>
      <c r="J10" s="35"/>
      <c r="K10" s="20"/>
    </row>
    <row r="11" spans="1:11" ht="48.95" customHeight="1" x14ac:dyDescent="0.25">
      <c r="A11" s="49"/>
      <c r="B11" s="35"/>
      <c r="C11" s="45"/>
      <c r="D11" s="46"/>
      <c r="E11" s="35"/>
      <c r="F11" s="45"/>
      <c r="G11" s="46"/>
      <c r="H11" s="35"/>
      <c r="I11" s="45"/>
      <c r="J11" s="35"/>
      <c r="K11" s="20"/>
    </row>
    <row r="12" spans="1:11" ht="48.95" customHeight="1" x14ac:dyDescent="0.25">
      <c r="A12" s="49"/>
      <c r="B12" s="35"/>
      <c r="C12" s="45"/>
      <c r="D12" s="46"/>
      <c r="E12" s="35"/>
      <c r="F12" s="45"/>
      <c r="G12" s="46"/>
      <c r="H12" s="35"/>
      <c r="I12" s="45"/>
      <c r="J12" s="35"/>
      <c r="K12" s="20"/>
    </row>
    <row r="13" spans="1:11" ht="48.95" customHeight="1" x14ac:dyDescent="0.25">
      <c r="A13" s="49"/>
      <c r="B13" s="35"/>
      <c r="C13" s="45"/>
      <c r="D13" s="46"/>
      <c r="E13" s="35"/>
      <c r="F13" s="45"/>
      <c r="G13" s="46"/>
      <c r="H13" s="35"/>
      <c r="I13" s="45"/>
      <c r="J13" s="35"/>
      <c r="K13" s="20"/>
    </row>
    <row r="14" spans="1:11" ht="48.95" customHeight="1" x14ac:dyDescent="0.25">
      <c r="A14" s="49"/>
      <c r="B14" s="35"/>
      <c r="C14" s="45"/>
      <c r="D14" s="46"/>
      <c r="E14" s="35"/>
      <c r="F14" s="45"/>
      <c r="G14" s="46"/>
      <c r="H14" s="35"/>
      <c r="I14" s="45"/>
      <c r="J14" s="35"/>
      <c r="K14" s="20"/>
    </row>
    <row r="15" spans="1:11" ht="48" customHeight="1" thickBot="1" x14ac:dyDescent="0.3">
      <c r="A15" s="58"/>
      <c r="B15" s="52"/>
      <c r="C15" s="50"/>
      <c r="D15" s="51"/>
      <c r="E15" s="52"/>
      <c r="F15" s="50"/>
      <c r="G15" s="51"/>
      <c r="H15" s="52"/>
      <c r="I15" s="50"/>
      <c r="J15" s="52"/>
      <c r="K15" s="21"/>
    </row>
    <row r="16" spans="1:11" ht="18.95" customHeight="1" x14ac:dyDescent="0.25">
      <c r="A16" s="10"/>
      <c r="B16" s="10"/>
      <c r="C16" s="10"/>
      <c r="D16" s="10"/>
      <c r="E16" s="10"/>
      <c r="F16" s="10"/>
      <c r="G16" s="10"/>
      <c r="H16" s="10"/>
      <c r="I16" s="10"/>
      <c r="J16" s="10"/>
      <c r="K16" s="11"/>
    </row>
    <row r="17" spans="1:11" ht="48.95" customHeight="1" x14ac:dyDescent="0.25">
      <c r="A17" s="63" t="s">
        <v>178</v>
      </c>
      <c r="B17" s="27"/>
      <c r="C17" s="27"/>
      <c r="D17" s="27"/>
      <c r="E17" s="27"/>
      <c r="F17" s="27"/>
      <c r="G17" s="27"/>
      <c r="H17" s="27"/>
      <c r="I17" s="27"/>
      <c r="J17" s="27"/>
      <c r="K17" s="27"/>
    </row>
    <row r="18" spans="1:11" ht="15.95" customHeight="1" thickBot="1" x14ac:dyDescent="0.3">
      <c r="A18" s="10"/>
      <c r="B18" s="10"/>
      <c r="C18" s="10"/>
      <c r="D18" s="10"/>
      <c r="E18" s="10"/>
      <c r="F18" s="10"/>
      <c r="G18" s="10"/>
      <c r="H18" s="10"/>
      <c r="I18" s="10"/>
      <c r="J18" s="10"/>
      <c r="K18" s="11"/>
    </row>
    <row r="19" spans="1:11" ht="48.95" customHeight="1" x14ac:dyDescent="0.25">
      <c r="A19" s="53" t="s">
        <v>28</v>
      </c>
      <c r="B19" s="44"/>
      <c r="C19" s="42" t="s">
        <v>174</v>
      </c>
      <c r="D19" s="43"/>
      <c r="E19" s="44"/>
      <c r="F19" s="42" t="s">
        <v>179</v>
      </c>
      <c r="G19" s="43"/>
      <c r="H19" s="44"/>
      <c r="I19" s="56" t="s">
        <v>176</v>
      </c>
      <c r="J19" s="57"/>
      <c r="K19" s="11"/>
    </row>
    <row r="20" spans="1:11" ht="48.95" customHeight="1" x14ac:dyDescent="0.25">
      <c r="A20" s="49"/>
      <c r="B20" s="35"/>
      <c r="C20" s="45"/>
      <c r="D20" s="46"/>
      <c r="E20" s="35"/>
      <c r="F20" s="45"/>
      <c r="G20" s="46"/>
      <c r="H20" s="35"/>
      <c r="I20" s="47"/>
      <c r="J20" s="48"/>
      <c r="K20" s="11"/>
    </row>
    <row r="21" spans="1:11" ht="48.95" customHeight="1" x14ac:dyDescent="0.25">
      <c r="A21" s="49"/>
      <c r="B21" s="35"/>
      <c r="C21" s="45"/>
      <c r="D21" s="46"/>
      <c r="E21" s="35"/>
      <c r="F21" s="45"/>
      <c r="G21" s="46"/>
      <c r="H21" s="35"/>
      <c r="I21" s="47"/>
      <c r="J21" s="48"/>
      <c r="K21" s="11"/>
    </row>
    <row r="22" spans="1:11" ht="48.95" customHeight="1" x14ac:dyDescent="0.25">
      <c r="A22" s="49"/>
      <c r="B22" s="35"/>
      <c r="C22" s="45"/>
      <c r="D22" s="46"/>
      <c r="E22" s="35"/>
      <c r="F22" s="45"/>
      <c r="G22" s="46"/>
      <c r="H22" s="35"/>
      <c r="I22" s="47"/>
      <c r="J22" s="48"/>
      <c r="K22" s="11"/>
    </row>
    <row r="23" spans="1:11" ht="48.95" customHeight="1" x14ac:dyDescent="0.25">
      <c r="A23" s="49"/>
      <c r="B23" s="35"/>
      <c r="C23" s="45"/>
      <c r="D23" s="46"/>
      <c r="E23" s="35"/>
      <c r="F23" s="45"/>
      <c r="G23" s="46"/>
      <c r="H23" s="35"/>
      <c r="I23" s="47"/>
      <c r="J23" s="48"/>
      <c r="K23" s="11"/>
    </row>
    <row r="24" spans="1:11" ht="48.95" customHeight="1" x14ac:dyDescent="0.25">
      <c r="A24" s="49"/>
      <c r="B24" s="35"/>
      <c r="C24" s="45"/>
      <c r="D24" s="46"/>
      <c r="E24" s="35"/>
      <c r="F24" s="45"/>
      <c r="G24" s="46"/>
      <c r="H24" s="35"/>
      <c r="I24" s="47"/>
      <c r="J24" s="48"/>
      <c r="K24" s="11"/>
    </row>
    <row r="25" spans="1:11" ht="48.95" customHeight="1" x14ac:dyDescent="0.25">
      <c r="A25" s="49"/>
      <c r="B25" s="35"/>
      <c r="C25" s="45"/>
      <c r="D25" s="46"/>
      <c r="E25" s="35"/>
      <c r="F25" s="45"/>
      <c r="G25" s="46"/>
      <c r="H25" s="35"/>
      <c r="I25" s="47"/>
      <c r="J25" s="48"/>
      <c r="K25" s="11"/>
    </row>
    <row r="26" spans="1:11" ht="48.95" customHeight="1" x14ac:dyDescent="0.25">
      <c r="A26" s="49"/>
      <c r="B26" s="35"/>
      <c r="C26" s="45"/>
      <c r="D26" s="46"/>
      <c r="E26" s="35"/>
      <c r="F26" s="45"/>
      <c r="G26" s="46"/>
      <c r="H26" s="35"/>
      <c r="I26" s="47"/>
      <c r="J26" s="48"/>
      <c r="K26" s="11"/>
    </row>
    <row r="27" spans="1:11" ht="48.95" customHeight="1" x14ac:dyDescent="0.25">
      <c r="A27" s="49"/>
      <c r="B27" s="35"/>
      <c r="C27" s="45"/>
      <c r="D27" s="46"/>
      <c r="E27" s="35"/>
      <c r="F27" s="45"/>
      <c r="G27" s="46"/>
      <c r="H27" s="35"/>
      <c r="I27" s="47"/>
      <c r="J27" s="48"/>
      <c r="K27" s="11"/>
    </row>
    <row r="28" spans="1:11" ht="48.95" customHeight="1" x14ac:dyDescent="0.25">
      <c r="A28" s="49"/>
      <c r="B28" s="35"/>
      <c r="C28" s="45"/>
      <c r="D28" s="46"/>
      <c r="E28" s="35"/>
      <c r="F28" s="45"/>
      <c r="G28" s="46"/>
      <c r="H28" s="35"/>
      <c r="I28" s="47"/>
      <c r="J28" s="48"/>
      <c r="K28" s="11"/>
    </row>
    <row r="29" spans="1:11" ht="48.95" customHeight="1" x14ac:dyDescent="0.25">
      <c r="A29" s="49"/>
      <c r="B29" s="35"/>
      <c r="C29" s="45"/>
      <c r="D29" s="46"/>
      <c r="E29" s="35"/>
      <c r="F29" s="45"/>
      <c r="G29" s="46"/>
      <c r="H29" s="35"/>
      <c r="I29" s="47"/>
      <c r="J29" s="48"/>
      <c r="K29" s="11"/>
    </row>
    <row r="31" spans="1:11" ht="33" customHeight="1" x14ac:dyDescent="0.25">
      <c r="A31" s="65"/>
      <c r="B31" s="27"/>
      <c r="C31" s="27"/>
      <c r="D31" s="27"/>
      <c r="E31" s="27"/>
      <c r="F31" s="27"/>
      <c r="G31" s="27"/>
      <c r="H31" s="27"/>
      <c r="I31" s="27"/>
      <c r="J31" s="27"/>
    </row>
    <row r="33" spans="1:10" ht="15.95" customHeight="1" x14ac:dyDescent="0.25">
      <c r="A33" s="66" t="s">
        <v>180</v>
      </c>
      <c r="B33" s="27"/>
      <c r="C33" s="27"/>
      <c r="D33" s="27"/>
      <c r="E33" s="27"/>
      <c r="F33" s="27"/>
      <c r="G33" s="27"/>
      <c r="H33" s="27"/>
      <c r="I33" s="27"/>
      <c r="J33" s="27"/>
    </row>
    <row r="34" spans="1:10" ht="15.95" customHeight="1" thickBot="1" x14ac:dyDescent="0.3"/>
    <row r="35" spans="1:10" ht="15.95" customHeight="1" x14ac:dyDescent="0.25">
      <c r="A35" s="8" t="s">
        <v>27</v>
      </c>
      <c r="B35" s="61" t="s">
        <v>181</v>
      </c>
      <c r="C35" s="43"/>
      <c r="D35" s="43"/>
      <c r="E35" s="43"/>
      <c r="F35" s="43"/>
      <c r="G35" s="44"/>
      <c r="H35" s="62" t="s">
        <v>182</v>
      </c>
      <c r="I35" s="43"/>
      <c r="J35" s="57"/>
    </row>
    <row r="36" spans="1:10" ht="48" customHeight="1" x14ac:dyDescent="0.25">
      <c r="A36" s="22" t="s">
        <v>183</v>
      </c>
      <c r="B36" s="55" t="s">
        <v>184</v>
      </c>
      <c r="C36" s="46"/>
      <c r="D36" s="46"/>
      <c r="E36" s="46"/>
      <c r="F36" s="46"/>
      <c r="G36" s="35"/>
      <c r="H36" s="59"/>
      <c r="I36" s="46"/>
      <c r="J36" s="48"/>
    </row>
    <row r="37" spans="1:10" ht="48" customHeight="1" x14ac:dyDescent="0.25">
      <c r="A37" s="22" t="s">
        <v>185</v>
      </c>
      <c r="B37" s="55" t="s">
        <v>186</v>
      </c>
      <c r="C37" s="46"/>
      <c r="D37" s="46"/>
      <c r="E37" s="46"/>
      <c r="F37" s="46"/>
      <c r="G37" s="35"/>
      <c r="H37" s="59"/>
      <c r="I37" s="46"/>
      <c r="J37" s="48"/>
    </row>
    <row r="38" spans="1:10" ht="48" customHeight="1" x14ac:dyDescent="0.25">
      <c r="A38" s="22" t="s">
        <v>187</v>
      </c>
      <c r="B38" s="55" t="s">
        <v>188</v>
      </c>
      <c r="C38" s="46"/>
      <c r="D38" s="46"/>
      <c r="E38" s="46"/>
      <c r="F38" s="46"/>
      <c r="G38" s="35"/>
      <c r="H38" s="59"/>
      <c r="I38" s="46"/>
      <c r="J38" s="48"/>
    </row>
    <row r="39" spans="1:10" ht="48" customHeight="1" x14ac:dyDescent="0.25">
      <c r="A39" s="22" t="s">
        <v>189</v>
      </c>
      <c r="B39" s="55" t="s">
        <v>190</v>
      </c>
      <c r="C39" s="46"/>
      <c r="D39" s="46"/>
      <c r="E39" s="46"/>
      <c r="F39" s="46"/>
      <c r="G39" s="35"/>
      <c r="H39" s="59"/>
      <c r="I39" s="46"/>
      <c r="J39" s="48"/>
    </row>
    <row r="40" spans="1:10" ht="48" customHeight="1" x14ac:dyDescent="0.25">
      <c r="A40" s="23"/>
      <c r="B40" s="60"/>
      <c r="C40" s="46"/>
      <c r="D40" s="46"/>
      <c r="E40" s="46"/>
      <c r="F40" s="46"/>
      <c r="G40" s="35"/>
      <c r="H40" s="59"/>
      <c r="I40" s="46"/>
      <c r="J40" s="48"/>
    </row>
    <row r="41" spans="1:10" ht="48" customHeight="1" x14ac:dyDescent="0.25">
      <c r="A41" s="23"/>
      <c r="B41" s="60"/>
      <c r="C41" s="46"/>
      <c r="D41" s="46"/>
      <c r="E41" s="46"/>
      <c r="F41" s="46"/>
      <c r="G41" s="35"/>
      <c r="H41" s="59"/>
      <c r="I41" s="46"/>
      <c r="J41" s="48"/>
    </row>
    <row r="42" spans="1:10" ht="48" customHeight="1" x14ac:dyDescent="0.25">
      <c r="A42" s="23"/>
      <c r="B42" s="60"/>
      <c r="C42" s="46"/>
      <c r="D42" s="46"/>
      <c r="E42" s="46"/>
      <c r="F42" s="46"/>
      <c r="G42" s="35"/>
      <c r="H42" s="59"/>
      <c r="I42" s="46"/>
      <c r="J42" s="48"/>
    </row>
    <row r="43" spans="1:10" ht="48" customHeight="1" x14ac:dyDescent="0.25">
      <c r="A43" s="23"/>
      <c r="B43" s="60"/>
      <c r="C43" s="46"/>
      <c r="D43" s="46"/>
      <c r="E43" s="46"/>
      <c r="F43" s="46"/>
      <c r="G43" s="35"/>
      <c r="H43" s="59"/>
      <c r="I43" s="46"/>
      <c r="J43" s="48"/>
    </row>
    <row r="44" spans="1:10" ht="48" customHeight="1" x14ac:dyDescent="0.25">
      <c r="A44" s="23"/>
      <c r="B44" s="60"/>
      <c r="C44" s="46"/>
      <c r="D44" s="46"/>
      <c r="E44" s="46"/>
      <c r="F44" s="46"/>
      <c r="G44" s="35"/>
      <c r="H44" s="59"/>
      <c r="I44" s="46"/>
      <c r="J44" s="48"/>
    </row>
    <row r="45" spans="1:10" ht="48" customHeight="1" x14ac:dyDescent="0.25">
      <c r="A45" s="23"/>
      <c r="B45" s="60"/>
      <c r="C45" s="46"/>
      <c r="D45" s="46"/>
      <c r="E45" s="46"/>
      <c r="F45" s="46"/>
      <c r="G45" s="35"/>
      <c r="H45" s="59"/>
      <c r="I45" s="46"/>
      <c r="J45" s="48"/>
    </row>
    <row r="46" spans="1:10" ht="48.95" customHeight="1" thickBot="1" x14ac:dyDescent="0.3">
      <c r="A46" s="24"/>
      <c r="B46" s="67"/>
      <c r="C46" s="51"/>
      <c r="D46" s="51"/>
      <c r="E46" s="51"/>
      <c r="F46" s="51"/>
      <c r="G46" s="52"/>
      <c r="H46" s="68"/>
      <c r="I46" s="69"/>
      <c r="J46" s="70"/>
    </row>
    <row r="48" spans="1:10" ht="102" customHeight="1" x14ac:dyDescent="0.25">
      <c r="A48" s="65" t="s">
        <v>191</v>
      </c>
      <c r="B48" s="27"/>
      <c r="C48" s="27"/>
      <c r="D48" s="27"/>
      <c r="E48" s="27"/>
      <c r="F48" s="27"/>
      <c r="G48" s="27"/>
      <c r="H48" s="27"/>
      <c r="I48" s="27"/>
      <c r="J48" s="27"/>
    </row>
    <row r="51" spans="1:10" x14ac:dyDescent="0.25">
      <c r="A51" s="64" t="s">
        <v>192</v>
      </c>
      <c r="B51" s="27"/>
      <c r="C51" s="27"/>
      <c r="D51" s="27"/>
      <c r="E51" s="54"/>
      <c r="F51" s="27"/>
      <c r="G51" s="27"/>
      <c r="H51" s="27"/>
      <c r="I51" s="27"/>
      <c r="J51" s="27"/>
    </row>
    <row r="53" spans="1:10" x14ac:dyDescent="0.25">
      <c r="A53" s="64" t="s">
        <v>193</v>
      </c>
      <c r="B53" s="27"/>
      <c r="C53" s="27"/>
      <c r="D53" s="27"/>
      <c r="E53" s="54"/>
      <c r="F53" s="27"/>
      <c r="G53" s="27"/>
      <c r="H53" s="27"/>
      <c r="I53" s="27"/>
      <c r="J53" s="27"/>
    </row>
    <row r="100" spans="1:1" ht="15.75" x14ac:dyDescent="0.25">
      <c r="A100" t="s">
        <v>194</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Brigita Jariginienė</cp:lastModifiedBy>
  <dcterms:created xsi:type="dcterms:W3CDTF">2023-04-04T12:16:45Z</dcterms:created>
  <dcterms:modified xsi:type="dcterms:W3CDTF">2026-02-19T14:14:13Z</dcterms:modified>
</cp:coreProperties>
</file>