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ovileAudejute\Desktop\Dovilė Audėjūtė\Desktop\Darbalaukis\Dovilės darbinis\PROJEKTAI\Pirkimai\Parko g. (Cvirkos g.) rangos darbų pirkimas\"/>
    </mc:Choice>
  </mc:AlternateContent>
  <xr:revisionPtr revIDLastSave="0" documentId="13_ncr:1_{FAE8253E-25A6-4282-8E9D-549EA0397469}" xr6:coauthVersionLast="47" xr6:coauthVersionMax="47" xr10:uidLastSave="{00000000-0000-0000-0000-000000000000}"/>
  <bookViews>
    <workbookView xWindow="-120" yWindow="-120" windowWidth="29040" windowHeight="15720" activeTab="3" xr2:uid="{6BC1EAF5-0D01-43F1-AE22-A39552859E42}"/>
  </bookViews>
  <sheets>
    <sheet name="Santrauka" sheetId="4" r:id="rId1"/>
    <sheet name="1_S" sheetId="2" r:id="rId2"/>
    <sheet name="2_SK" sheetId="9" r:id="rId3"/>
    <sheet name="3_VN" sheetId="10" r:id="rId4"/>
    <sheet name="4_E" sheetId="11" r:id="rId5"/>
  </sheets>
  <definedNames>
    <definedName name="_Hlk131412525" localSheetId="1">'1_S'!$C$12</definedName>
    <definedName name="_Hlk131412525" localSheetId="2">'2_SK'!#REF!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0" l="1"/>
  <c r="G48" i="10"/>
  <c r="G39" i="10"/>
  <c r="G31" i="2"/>
  <c r="D9" i="4"/>
  <c r="D8" i="4"/>
  <c r="D7" i="4"/>
  <c r="D5" i="4"/>
  <c r="G96" i="11"/>
  <c r="G95" i="11"/>
  <c r="G94" i="11"/>
  <c r="G93" i="11"/>
  <c r="G92" i="11"/>
  <c r="G91" i="11"/>
  <c r="G90" i="11"/>
  <c r="G89"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I87" i="11" s="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I96" i="11"/>
  <c r="G54" i="10"/>
  <c r="G53" i="10"/>
  <c r="G52" i="10"/>
  <c r="G51" i="10"/>
  <c r="G50" i="10"/>
  <c r="G47" i="10"/>
  <c r="G46" i="10"/>
  <c r="G45" i="10"/>
  <c r="G44" i="10"/>
  <c r="G43" i="10"/>
  <c r="G42" i="10"/>
  <c r="G41"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9" i="10"/>
  <c r="G10" i="10"/>
  <c r="G11" i="10"/>
  <c r="G12" i="10"/>
  <c r="G13" i="10"/>
  <c r="G20" i="9"/>
  <c r="G16" i="9"/>
  <c r="G26" i="9"/>
  <c r="G25" i="9"/>
  <c r="G24" i="9"/>
  <c r="G23" i="9"/>
  <c r="G22" i="9"/>
  <c r="I26" i="9" s="1"/>
  <c r="G19" i="9"/>
  <c r="G18" i="9"/>
  <c r="G17" i="9"/>
  <c r="G15" i="9"/>
  <c r="G14" i="9"/>
  <c r="G12" i="9"/>
  <c r="G11" i="9"/>
  <c r="G8" i="10"/>
  <c r="G8" i="9"/>
  <c r="I8" i="9" s="1"/>
  <c r="G157" i="2"/>
  <c r="G133" i="2"/>
  <c r="G127" i="2"/>
  <c r="G128" i="2"/>
  <c r="G123" i="2"/>
  <c r="G102" i="2"/>
  <c r="G97" i="2"/>
  <c r="G98" i="2"/>
  <c r="G99" i="2"/>
  <c r="G100" i="2"/>
  <c r="G96" i="2"/>
  <c r="G90" i="2"/>
  <c r="G91" i="2"/>
  <c r="G92" i="2"/>
  <c r="G93" i="2"/>
  <c r="G94" i="2"/>
  <c r="G101" i="2"/>
  <c r="G89" i="2"/>
  <c r="G85" i="2"/>
  <c r="G86" i="2"/>
  <c r="G87" i="2"/>
  <c r="G78" i="2"/>
  <c r="G79" i="2"/>
  <c r="G80" i="2"/>
  <c r="G81" i="2"/>
  <c r="G77" i="2"/>
  <c r="G71" i="2"/>
  <c r="G72" i="2"/>
  <c r="G73" i="2"/>
  <c r="G74" i="2"/>
  <c r="G75" i="2"/>
  <c r="G70" i="2"/>
  <c r="G63" i="2"/>
  <c r="G64" i="2"/>
  <c r="G65" i="2"/>
  <c r="G66" i="2"/>
  <c r="G67" i="2"/>
  <c r="G68" i="2"/>
  <c r="G60" i="2"/>
  <c r="G39" i="2"/>
  <c r="G159" i="2"/>
  <c r="I159" i="2" s="1"/>
  <c r="I48" i="10" l="1"/>
  <c r="I44" i="11"/>
  <c r="G97" i="11" s="1"/>
  <c r="I55" i="10"/>
  <c r="I39" i="10"/>
  <c r="G9" i="2"/>
  <c r="G10" i="2"/>
  <c r="G11" i="2"/>
  <c r="G12" i="2"/>
  <c r="G13" i="2"/>
  <c r="G14" i="2"/>
  <c r="G15" i="2"/>
  <c r="G16" i="2"/>
  <c r="G17" i="2"/>
  <c r="G18" i="2"/>
  <c r="G19" i="2"/>
  <c r="G20" i="2"/>
  <c r="G21" i="2"/>
  <c r="G22" i="2"/>
  <c r="G23" i="2"/>
  <c r="G24" i="2"/>
  <c r="G27" i="2"/>
  <c r="G28" i="2"/>
  <c r="G29" i="2"/>
  <c r="G30" i="2"/>
  <c r="G32" i="2"/>
  <c r="G33" i="2"/>
  <c r="G34" i="2"/>
  <c r="G35" i="2"/>
  <c r="G36" i="2"/>
  <c r="G38" i="2"/>
  <c r="G40" i="2"/>
  <c r="G42" i="2"/>
  <c r="G43" i="2"/>
  <c r="G44" i="2"/>
  <c r="G47" i="2"/>
  <c r="G48" i="2"/>
  <c r="G49" i="2"/>
  <c r="G50" i="2"/>
  <c r="G51" i="2"/>
  <c r="G52" i="2"/>
  <c r="G53" i="2"/>
  <c r="G55" i="2"/>
  <c r="G56" i="2"/>
  <c r="G57" i="2"/>
  <c r="G58" i="2"/>
  <c r="G82" i="2"/>
  <c r="G84" i="2"/>
  <c r="G104" i="2"/>
  <c r="G108" i="2"/>
  <c r="G109" i="2"/>
  <c r="G110" i="2"/>
  <c r="G112" i="2"/>
  <c r="G113" i="2"/>
  <c r="G114" i="2"/>
  <c r="G115" i="2"/>
  <c r="G118" i="2"/>
  <c r="G119" i="2"/>
  <c r="G120" i="2"/>
  <c r="G122" i="2"/>
  <c r="G124" i="2"/>
  <c r="G125" i="2"/>
  <c r="G130" i="2"/>
  <c r="G131" i="2"/>
  <c r="G132" i="2"/>
  <c r="G136" i="2"/>
  <c r="G137" i="2"/>
  <c r="G138" i="2"/>
  <c r="G140" i="2"/>
  <c r="G141" i="2"/>
  <c r="G142" i="2"/>
  <c r="G143" i="2"/>
  <c r="G144" i="2"/>
  <c r="G145" i="2"/>
  <c r="G146" i="2"/>
  <c r="G147" i="2"/>
  <c r="G149" i="2"/>
  <c r="G150" i="2"/>
  <c r="G151" i="2"/>
  <c r="G152" i="2"/>
  <c r="G153" i="2"/>
  <c r="G155" i="2"/>
  <c r="G156" i="2"/>
  <c r="G8" i="2"/>
  <c r="G56" i="10" l="1"/>
  <c r="D6" i="4" s="1"/>
  <c r="G27" i="9"/>
  <c r="I157" i="2"/>
  <c r="I147" i="2"/>
  <c r="I104" i="2"/>
  <c r="I133" i="2"/>
  <c r="I102" i="2"/>
  <c r="I44" i="2"/>
  <c r="I128" i="2"/>
  <c r="I60" i="2"/>
  <c r="I24" i="2"/>
  <c r="G160" i="2" l="1"/>
  <c r="D4" i="4" l="1"/>
  <c r="D10" i="4" s="1"/>
</calcChain>
</file>

<file path=xl/sharedStrings.xml><?xml version="1.0" encoding="utf-8"?>
<sst xmlns="http://schemas.openxmlformats.org/spreadsheetml/2006/main" count="1141" uniqueCount="514">
  <si>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</si>
  <si>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</si>
  <si>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</si>
  <si>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</si>
  <si>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</si>
  <si>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</si>
  <si>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</si>
  <si>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</si>
  <si>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t>
  </si>
  <si>
    <t>6.1</t>
  </si>
  <si>
    <t>1.1</t>
  </si>
  <si>
    <t>1.2</t>
  </si>
  <si>
    <t>1.3</t>
  </si>
  <si>
    <t>1.4</t>
  </si>
  <si>
    <t>1.5</t>
  </si>
  <si>
    <t>1.6</t>
  </si>
  <si>
    <t>1.7</t>
  </si>
  <si>
    <t>1.8</t>
  </si>
  <si>
    <t>1.9</t>
  </si>
  <si>
    <t>vnt.</t>
  </si>
  <si>
    <t>2.1</t>
  </si>
  <si>
    <t>2.2</t>
  </si>
  <si>
    <t>4.1</t>
  </si>
  <si>
    <t>4.2</t>
  </si>
  <si>
    <t>4.3</t>
  </si>
  <si>
    <t>4.4</t>
  </si>
  <si>
    <t>5.1</t>
  </si>
  <si>
    <t>5.2</t>
  </si>
  <si>
    <t>6.2</t>
  </si>
  <si>
    <t>7.1</t>
  </si>
  <si>
    <t>3.1</t>
  </si>
  <si>
    <t>3.2</t>
  </si>
  <si>
    <t>3.3</t>
  </si>
  <si>
    <t>4.5</t>
  </si>
  <si>
    <t>7.2</t>
  </si>
  <si>
    <t>8.1</t>
  </si>
  <si>
    <t>Skyrius</t>
  </si>
  <si>
    <t>Iš viso skyriuje 1, Eur be PVM</t>
  </si>
  <si>
    <t>Iš viso skyriuje 2, Eur be PVM</t>
  </si>
  <si>
    <t>Iš viso skyriuje 3, Eur be PVM</t>
  </si>
  <si>
    <t>Iš viso skyriuje 4, Eur be PVM</t>
  </si>
  <si>
    <t>Iš viso skyriuje 5, Eur be PVM</t>
  </si>
  <si>
    <t>Iš viso skyriuje 6, Eur be PVM</t>
  </si>
  <si>
    <t>IŠ VISO ŽINIARAŠTYJE 1, EUR BE PVM</t>
  </si>
  <si>
    <t>Tankių krūmų kirtimas, sugrėbimas į krūvas ir smulkinimas statybos vietoje</t>
  </si>
  <si>
    <t>Kelio ženklų ant vienstiebių atramų metalinių skydų išardymas</t>
  </si>
  <si>
    <t>Kelio ženklų vienstiebių metalinių atramų išardymas</t>
  </si>
  <si>
    <t>Perforuoto drenažo vamzdžio Ø113/126 mm, įsukto į geosintetinę medžiagą, paklojimas</t>
  </si>
  <si>
    <t>Geosintetinės medžiagos paklojimas</t>
  </si>
  <si>
    <t>Šiurkštinimas skaldyta mineraline medžiaga fr. 2/5, 1,5 kg/m²</t>
  </si>
  <si>
    <t>4.6</t>
  </si>
  <si>
    <t>3. Vandens nuvedimas</t>
  </si>
  <si>
    <t>t</t>
  </si>
  <si>
    <t>Dangos iš betoninių plokščių išardymas</t>
  </si>
  <si>
    <t>1.10</t>
  </si>
  <si>
    <t>1.11</t>
  </si>
  <si>
    <t>1.12</t>
  </si>
  <si>
    <t>1.13</t>
  </si>
  <si>
    <t>1.14</t>
  </si>
  <si>
    <t>1.15</t>
  </si>
  <si>
    <t>1.16</t>
  </si>
  <si>
    <t>1.17</t>
  </si>
  <si>
    <t>Pagrindo virš drenažo vamzdžio iš skaldelės fr.11/16 įrengimas</t>
  </si>
  <si>
    <t>Žemės sankasos įrengimas:</t>
  </si>
  <si>
    <t>2.1.1</t>
  </si>
  <si>
    <t>Dirvožemio pašalinimas ir sustūmimas į krūvas buldozeriu iki 50 m atstumu</t>
  </si>
  <si>
    <t>m³</t>
  </si>
  <si>
    <t>2.1.2</t>
  </si>
  <si>
    <t>2.1.3</t>
  </si>
  <si>
    <t>2.1.4</t>
  </si>
  <si>
    <t>2.1.5</t>
  </si>
  <si>
    <t>Žemės sankasos planiravimas ir tankinimas mechanizuotu būdu</t>
  </si>
  <si>
    <t>m²</t>
  </si>
  <si>
    <t>2.1.6</t>
  </si>
  <si>
    <t>Žemės sankasos tankinimas mechanizuotu būdu, h≥0,30m</t>
  </si>
  <si>
    <t>2.1.7</t>
  </si>
  <si>
    <t>2.1.8</t>
  </si>
  <si>
    <t>2.1.9</t>
  </si>
  <si>
    <t>Žemės sankasos apdorojimas</t>
  </si>
  <si>
    <t>Griovių ir šlaitų įrengimas:</t>
  </si>
  <si>
    <t>Šlaitų ir teritorijų šalia padengimas dirvožemiu ir apsėjimas žolės sėklomis, h=0,10 m</t>
  </si>
  <si>
    <t>3.1.1</t>
  </si>
  <si>
    <t>3.1.2</t>
  </si>
  <si>
    <t>3.1.3</t>
  </si>
  <si>
    <t>3.1.4</t>
  </si>
  <si>
    <t>3.1.5</t>
  </si>
  <si>
    <t>Smėlio sluoksnio įrengimas, h=0,15 m</t>
  </si>
  <si>
    <t>3.1.6</t>
  </si>
  <si>
    <t>3.1.7</t>
  </si>
  <si>
    <t>3.2.1</t>
  </si>
  <si>
    <t>3.2.2</t>
  </si>
  <si>
    <t>3.2.3</t>
  </si>
  <si>
    <t>Rankiniai žemės darbai, kai gruntas II grupės</t>
  </si>
  <si>
    <t>3.2.4</t>
  </si>
  <si>
    <t>Drenažo tranšėjų užpylimas mechanizuotai šalčiui nejautrių medžiagų sluoksniu ir sutankinimas vibroplokštėmis</t>
  </si>
  <si>
    <t>3.3.1</t>
  </si>
  <si>
    <t>Skaldos pagrindo sluoksnio iš nesurištų mineralinių medžiagų mišinio 0/45 įrengimas, h=0,20 m</t>
  </si>
  <si>
    <t>Apsauginio šalčiui atsparaus sluoksnio įrengimas, h≥0,28 m</t>
  </si>
  <si>
    <t>Suvedimai ir sujungimai</t>
  </si>
  <si>
    <t>Skersinių siūlių užpurškimas karštu polimerais modifikuotu bitumu "karštas prie šalto"</t>
  </si>
  <si>
    <t>8.1.1</t>
  </si>
  <si>
    <t>8.1.2</t>
  </si>
  <si>
    <t>8.1.3</t>
  </si>
  <si>
    <t>8.2</t>
  </si>
  <si>
    <t>8.2.1</t>
  </si>
  <si>
    <t>8.2.2</t>
  </si>
  <si>
    <t>8.2.3</t>
  </si>
  <si>
    <t>9.1</t>
  </si>
  <si>
    <t>Skaldos pagrindo sluoksnio iš nesurištų mineralinių medžiagų mišinio 0/45 įrengimas, h=0,15 m</t>
  </si>
  <si>
    <t>Betoninių bordiūrų įrengimas</t>
  </si>
  <si>
    <t>10.1</t>
  </si>
  <si>
    <t>Betoninių gatvės bordiūrų (1,00x0,15x0,30 m) ant betono C20/25 pagrindo įrengimas</t>
  </si>
  <si>
    <t>Betoninių vejos bordiūrų (1,00x0,08x0,20 m) ant betono C12/15 pagrindo įrengimas</t>
  </si>
  <si>
    <t>Asfalto užsandarinimo bituminės juostos įrengimas, h=0,04 m</t>
  </si>
  <si>
    <t>Kelio apstatymas ir saugaus eismo organizavimas</t>
  </si>
  <si>
    <t>Vertikalaus ženklinimo įrengimas</t>
  </si>
  <si>
    <t>Horizontalaus ženklinimo įrengimas</t>
  </si>
  <si>
    <t>2. Žemės darbai</t>
  </si>
  <si>
    <r>
      <t>Žemės darbai</t>
    </r>
    <r>
      <rPr>
        <sz val="10"/>
        <color rgb="FF000000"/>
        <rFont val="Arial"/>
        <family val="2"/>
      </rPr>
      <t> </t>
    </r>
  </si>
  <si>
    <t>Vandens nuleidimo darbai</t>
  </si>
  <si>
    <r>
      <t xml:space="preserve">Kelkraščių įrengimas </t>
    </r>
    <r>
      <rPr>
        <sz val="10"/>
        <color rgb="FF000000"/>
        <rFont val="Arial"/>
        <family val="2"/>
      </rPr>
      <t> </t>
    </r>
  </si>
  <si>
    <t>4. Griovių ir šlaitų tvirtinimas</t>
  </si>
  <si>
    <t>2.3</t>
  </si>
  <si>
    <t>2.2.1</t>
  </si>
  <si>
    <t>2.3.1</t>
  </si>
  <si>
    <t>2.3.2</t>
  </si>
  <si>
    <t>2.3.3</t>
  </si>
  <si>
    <t>Iš viso skyriuje 7, Eur be PVM</t>
  </si>
  <si>
    <t>Iš viso skyriuje 8, Eur be PVM</t>
  </si>
  <si>
    <t>9.2</t>
  </si>
  <si>
    <t>Iš viso skyriuje 9, Eur be PVM</t>
  </si>
  <si>
    <t>Iš viso skyriuje 10, Eur be PVM</t>
  </si>
  <si>
    <t>12. Mažoji architektūra</t>
  </si>
  <si>
    <t>13. Inžinerinių tinklų įrengimas</t>
  </si>
  <si>
    <t>DARBŲ SĄNAUDŲ KIEKIŲ ŽINIARAŠTIS NR. 2</t>
  </si>
  <si>
    <t>DARBŲ SĄNAUDŲ KIEKIŲ ŽINIARAŠTIS NR. 1</t>
  </si>
  <si>
    <t>IŠ VISO ŽINIARAŠTYJE 2, EUR BE PVM</t>
  </si>
  <si>
    <t>DARBŲ SĄNAUDŲ KIEKIŲ ŽINIARAŠTIS NR. 3</t>
  </si>
  <si>
    <t>2.4</t>
  </si>
  <si>
    <t>2.5</t>
  </si>
  <si>
    <t>2.6</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</si>
  <si>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</si>
  <si>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</si>
  <si>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</si>
  <si>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</si>
  <si>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</si>
  <si>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</si>
  <si>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</si>
  <si>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</si>
  <si>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</si>
  <si>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1"/>
        <color theme="1"/>
        <rFont val="Calibri"/>
        <family val="2"/>
        <scheme val="minor"/>
      </rPr>
      <t>Statybinės atliekos</t>
    </r>
    <r>
      <rPr>
        <sz val="11"/>
        <color theme="1"/>
        <rFont val="Calibri"/>
        <family val="2"/>
        <charset val="186"/>
        <scheme val="minor"/>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
</t>
    </r>
  </si>
  <si>
    <t>Kiti darbai</t>
  </si>
  <si>
    <t>Medžių kirtimas &lt;12 cm storio, kelmų rovimas ir smulkinimas statybos vietoje, medienos paruošimas ir išvežimas iki 20 km atstumu</t>
  </si>
  <si>
    <t>Medžių kirtimas 12-20 cm storio, kelmų rovimas ir smulkinimas statybos vietoje, medienos paruošimas ir išvežimas iki 20 km atstumu</t>
  </si>
  <si>
    <t>Medžių kirtimas 20-24 cm storio, kelmų rovimas ir smulkinimas statybos vietoje, medienos paruošimas ir išvežimas iki 20 km atstumu</t>
  </si>
  <si>
    <t>Medžių kirtimas 25-32 cm storio, kelmų rovimas ir smulkinimas statybos vietoje, medienos paruošimas ir išvežimas iki 20 km atstumu</t>
  </si>
  <si>
    <t>Medžių kirtimas &gt;32 cm storio, kelmų rovimas ir smulkinimas statybos vietoje, medienos paruošimas ir išvežimas iki 20 km atstumu</t>
  </si>
  <si>
    <r>
      <t xml:space="preserve">Išardytų metalo gaminių pakrovimas mechanizuotai į savivarčius ir išvežimas į aikštelę - </t>
    </r>
    <r>
      <rPr>
        <sz val="10"/>
        <color theme="1"/>
        <rFont val="Arial"/>
        <family val="2"/>
        <charset val="186"/>
      </rPr>
      <t>didelių gabaritų ir žaliųjų atliekų surinkimo aikštelę (iki 10 km atstumu)</t>
    </r>
  </si>
  <si>
    <t>Betoninių gatvės bortų ant betono pagrindo išardymas</t>
  </si>
  <si>
    <t>Betoninių vejos bortų ant betono pagrindo išardymas</t>
  </si>
  <si>
    <t>Dangos iš betoninių plytelių išardymas</t>
  </si>
  <si>
    <t>Išardytų betono ir gelžbetonio laužo pakrovimas mechanizuotai į savivarčius ir išvežimas iki 60 km atstumu</t>
  </si>
  <si>
    <t>Sargelių perkėlimas</t>
  </si>
  <si>
    <t>Esamos informacinės krypčių rodyklės su kelio atrama perkėlimas</t>
  </si>
  <si>
    <r>
      <t>m</t>
    </r>
    <r>
      <rPr>
        <vertAlign val="superscript"/>
        <sz val="10"/>
        <color rgb="FF000000"/>
        <rFont val="Arial"/>
        <family val="2"/>
        <charset val="186"/>
      </rPr>
      <t>2</t>
    </r>
  </si>
  <si>
    <r>
      <t>m</t>
    </r>
    <r>
      <rPr>
        <vertAlign val="superscript"/>
        <sz val="10"/>
        <color theme="1"/>
        <rFont val="Arial"/>
        <family val="2"/>
        <charset val="186"/>
      </rPr>
      <t>2</t>
    </r>
  </si>
  <si>
    <t>Į krūvas sustumto dirvožemio pakrovimas į savivarčius ir išvežimas į sandėliavimo aikšteles</t>
  </si>
  <si>
    <t>Į krūvas sustumto dirvožemio pakrovimas į savivarčius ir išvežimas į išlykį</t>
  </si>
  <si>
    <t>Grunto kasimas ekskavatoriais, pakrovimas į savivarčius ir išvežimas į rangovo pasirinktą vietą iki 10 km atstumu</t>
  </si>
  <si>
    <t>Iškastinio grunto panaudojimas pylimams ir piltiniui gruntui po vejomis įrengti (iš sankasai tinkamo vietinio grunto</t>
  </si>
  <si>
    <t>Grunto kasimas mechanizuotai, pakrovimas į savivarčius ir išvežimas į laikino sandėliavimo vietą iki 10 km atstumu, darbas sąvartoje</t>
  </si>
  <si>
    <t>Pakopų įrengimas iš vietinio grunto, atvežant iš sandėliavimo vietos, grunto sutankinimas;</t>
  </si>
  <si>
    <t>Viršutinio sankasos sluoksnio h≥0,20m kvalifikuotas pagerinimas (pagal MN GPSR 12)</t>
  </si>
  <si>
    <t>Grunto pakeitimas geresnių savybių gruntu</t>
  </si>
  <si>
    <t>Viršutinio sankasos sluoksnio h≥0,15 m grunto sustiprinimas (pagal MN GPSR 12)</t>
  </si>
  <si>
    <t>Šlaitų ir griovio dugno planiravimas mechanizuotu būdu</t>
  </si>
  <si>
    <t>Šlaitų ir griovio dugno planiravimas rankiniu būdu</t>
  </si>
  <si>
    <t>2.2.2</t>
  </si>
  <si>
    <t>2.2.3</t>
  </si>
  <si>
    <t>Vandens nuvedimo sistemos įrengimas</t>
  </si>
  <si>
    <t>Grunto kasimas ekskavatoriais iškasoje, pakrovimas į savivarčius, pervežimas iki 5 km atstumu ir paskleidimas</t>
  </si>
  <si>
    <r>
      <t>m</t>
    </r>
    <r>
      <rPr>
        <vertAlign val="superscript"/>
        <sz val="10"/>
        <color rgb="FF000000"/>
        <rFont val="Arial"/>
        <family val="2"/>
        <charset val="186"/>
      </rPr>
      <t>3</t>
    </r>
  </si>
  <si>
    <t>Pagrindo žemiau drenažo vamzdžio iš skaldelės fr.5/8 įrengimas</t>
  </si>
  <si>
    <t>Pralaidų įrengimas nuovažose</t>
  </si>
  <si>
    <t>Plastikinių pralaidų Ø300 mm rengimas</t>
  </si>
  <si>
    <t>Betoninių antgalių įrengimas</t>
  </si>
  <si>
    <r>
      <t>Geotekstilės ≥150 g/m</t>
    </r>
    <r>
      <rPr>
        <vertAlign val="superscript"/>
        <sz val="10"/>
        <color rgb="FF000000"/>
        <rFont val="Arial"/>
        <family val="2"/>
        <charset val="186"/>
      </rPr>
      <t>2</t>
    </r>
    <r>
      <rPr>
        <sz val="10"/>
        <color rgb="FF000000"/>
        <rFont val="Arial"/>
        <family val="2"/>
        <charset val="186"/>
      </rPr>
      <t xml:space="preserve"> įrengimas</t>
    </r>
  </si>
  <si>
    <t>Latako įrengimas</t>
  </si>
  <si>
    <t>Latako su grotelėmis įrengimas</t>
  </si>
  <si>
    <t>Paruošiamieji darbai</t>
  </si>
  <si>
    <t>Dangos konstrukcijų įrengimas</t>
  </si>
  <si>
    <t>Kelio dangos konstrukcijos įrengimas DK 1 (Parko gatvėje):</t>
  </si>
  <si>
    <t>Apsauginio šalčiui atsparaus sluoksnio įrengimas, h≥0,21 m</t>
  </si>
  <si>
    <t>Asfalto pagrindo sluoksnio įrengimas iš mišinio AC 22 PN, h=0,1 m</t>
  </si>
  <si>
    <t>Asfalto pagrindo dangos pagruntavimas panaudojant bituminę emulsiją C60BP4-S 200 g/m²</t>
  </si>
  <si>
    <t>Viršutinio sluoksnio iš asfalto SMA 8 N įrengimas, h=0,04 m</t>
  </si>
  <si>
    <t>4.1.1</t>
  </si>
  <si>
    <t>4.1.2</t>
  </si>
  <si>
    <t>4.1.3</t>
  </si>
  <si>
    <t>4.1.4</t>
  </si>
  <si>
    <t>4.1.5</t>
  </si>
  <si>
    <t>4.1.6</t>
  </si>
  <si>
    <t>Kelio dangos konstrukcijos įrengimas DK 0,3 (Pavasario gatvėje):</t>
  </si>
  <si>
    <t>Asfalto pagrindo sluoksnio įrengimas iš mišinio AC 22 PN, h=0,08 m</t>
  </si>
  <si>
    <t>4.2.1</t>
  </si>
  <si>
    <t>4.2.2</t>
  </si>
  <si>
    <t>4.2.3</t>
  </si>
  <si>
    <t>4.2.4</t>
  </si>
  <si>
    <t>4.2.5</t>
  </si>
  <si>
    <t>4.2.6</t>
  </si>
  <si>
    <t>Kelio dangos konstrukcijos įrengimas DK 0,3 (automobilių stovėjimo vietos Parko 8-10 g.):</t>
  </si>
  <si>
    <t>Apsauginio šalčiui atsparaus sluoksnio įrengimas, h≥0,23 m</t>
  </si>
  <si>
    <t>4.3.1</t>
  </si>
  <si>
    <t>4.3.2</t>
  </si>
  <si>
    <t>4.3.3</t>
  </si>
  <si>
    <t>4.3.4</t>
  </si>
  <si>
    <t>4.3.5</t>
  </si>
  <si>
    <t>4.3.6</t>
  </si>
  <si>
    <t>Kelio dangos konstrukcijos įrengimas DK 0,3 (automobilių stovėjimo vietos Parko gatvėje):</t>
  </si>
  <si>
    <t>Apsauginio šalčiui atsparaus sluoksnio įrengimas, h≥0,29 m</t>
  </si>
  <si>
    <t>Betoninių trinkelių dangos įrengimas, h = 0,08 m</t>
  </si>
  <si>
    <t>Pasluoksnio iš nesurištųjų mineralinių medžiagų fr. 0/5 įrengimas, h = 0,03 m</t>
  </si>
  <si>
    <t>Projektuojama pėsčiųjų-dviračių tako (ir šaligatvio) konstrukcija iš trinkelių dangos</t>
  </si>
  <si>
    <t>Šalčiui nejautraus sluoksnio įrengimas, h≥0,19 m</t>
  </si>
  <si>
    <t>Taktilinių paviršių įrengimas (įspėjamasis) h =0,08</t>
  </si>
  <si>
    <t>Taktilinių paviršių įrengimas (nukreipiamasis) h =0,08</t>
  </si>
  <si>
    <t>4.4.1</t>
  </si>
  <si>
    <t>4.4.2</t>
  </si>
  <si>
    <t>4.4.3</t>
  </si>
  <si>
    <t>4.4.4</t>
  </si>
  <si>
    <t>4.5.1</t>
  </si>
  <si>
    <t>4.5.2</t>
  </si>
  <si>
    <t>4.5.3</t>
  </si>
  <si>
    <t>4.5.4</t>
  </si>
  <si>
    <t>4.5.5</t>
  </si>
  <si>
    <t>4.5.6</t>
  </si>
  <si>
    <t>Projektuojama Parko g. dangos konstrukcija DK 2 (55 m atstumu nuo Parko g. ir Vilniaus g. žiedinės sankryžos išorinio važiuojamosios dalies krašto):</t>
  </si>
  <si>
    <t>Apsauginio šalčiui atsparaus sluoksnio įrengimas, h≥0,38 m</t>
  </si>
  <si>
    <t xml:space="preserve">Asfalto pagrindo sluoksnio įrengimas iš mišinio AC 22 PN,  h=0,1 m </t>
  </si>
  <si>
    <t>Apatinis sluoksnis iš asfalto AC 16 AN įrengimas, h=0,04 m</t>
  </si>
  <si>
    <t>Viršutinio sluoksnio iš asfalto SMA 8 N įrengimas, h=0,03 m</t>
  </si>
  <si>
    <t>4.6.1</t>
  </si>
  <si>
    <t>4.6.2</t>
  </si>
  <si>
    <t>4.6.3</t>
  </si>
  <si>
    <t>4.6.4</t>
  </si>
  <si>
    <t>4.6.5</t>
  </si>
  <si>
    <t>4.6.6</t>
  </si>
  <si>
    <t>4.6.7</t>
  </si>
  <si>
    <t>Kelkraščio viršutinio sluoksnio įrengimas iš nesurištų mineralinių medžiagų 11/22 su 15% dirvožemio apsėjant veja, h=0,06 m</t>
  </si>
  <si>
    <t>5. Kelkraščių įrengimas</t>
  </si>
  <si>
    <t>Nuovažų įrengimas</t>
  </si>
  <si>
    <t>Parko g.</t>
  </si>
  <si>
    <t>Projektuojama nuovažų dangos konstrukcija DK 0,1 (asfalto danga)</t>
  </si>
  <si>
    <t>6.1.1</t>
  </si>
  <si>
    <t>Apsauginio šalčiui atsparaus sluoksnio įrengimas, h≥0,32 m</t>
  </si>
  <si>
    <t>Asfalto pagrindo sluoksnio įrengimas iš mišinio AC 16 PD, h=0,08 m</t>
  </si>
  <si>
    <t>6.1.1.1</t>
  </si>
  <si>
    <t>6.1.1.2</t>
  </si>
  <si>
    <t>6.1.1.3</t>
  </si>
  <si>
    <t>Projektuojama nuovažų dangos konstrukcija DK 0,1 (trinkelių danga)</t>
  </si>
  <si>
    <t>6.1.2</t>
  </si>
  <si>
    <t>Apsauginio šalčiui atsparaus sluoksnio įrengimas, h≥0,34 m</t>
  </si>
  <si>
    <t>6.1.2.1</t>
  </si>
  <si>
    <t>6.1.2.2</t>
  </si>
  <si>
    <t>6.1.2.3</t>
  </si>
  <si>
    <t>6.1.2.4</t>
  </si>
  <si>
    <t>Pavasario g.</t>
  </si>
  <si>
    <t>6.2.1</t>
  </si>
  <si>
    <t>6.2.1.1</t>
  </si>
  <si>
    <t>6.2.1.2</t>
  </si>
  <si>
    <t>6.2.1.3</t>
  </si>
  <si>
    <t>6.2.2</t>
  </si>
  <si>
    <t>6.2.2.1</t>
  </si>
  <si>
    <t>Nuovažų suvedimas su esama danga, pažvyruojant, hvid-0,15 m</t>
  </si>
  <si>
    <t>6.2.2.2</t>
  </si>
  <si>
    <t>6.2.2.3</t>
  </si>
  <si>
    <t>6.2.2.4</t>
  </si>
  <si>
    <t>6.3</t>
  </si>
  <si>
    <t>6.3.1</t>
  </si>
  <si>
    <t>6.3.2</t>
  </si>
  <si>
    <t>Užapvalintų betoninių gatvės bortų (1,00x0,15x0,22 m) ant betono C20/25 pagrindo įrengimas</t>
  </si>
  <si>
    <t>7.3</t>
  </si>
  <si>
    <t>7.4</t>
  </si>
  <si>
    <t>6. Nuovažų įrengimas</t>
  </si>
  <si>
    <t>7. Betoninių bordiūrų įrengimas</t>
  </si>
  <si>
    <t>8. Kelio apstatymas ir saugaus eismo organizavimas</t>
  </si>
  <si>
    <t>Kelio ženklų vienstiebių metalinių atramų (d=76,1/2,0 mm) pastatymas</t>
  </si>
  <si>
    <t>Kelio ženklų skydų ant vienstiebių metalinių atramų sumontavimas</t>
  </si>
  <si>
    <t>Esamos informacinės krypčių rodyklės su kelio atrama pastatymas</t>
  </si>
  <si>
    <t>Ženklinimo tipas 1.1 (linijos plotis 0,12 m), siaura ištisinė linija (iš polimerinių medžiagų)</t>
  </si>
  <si>
    <t>Ženklinimo tipas 1.7 (linijos plotis 0.12 m), siaura brūkšninė linija, kai brūkšnio ir tarp santykis 1m/1m (iš polimerinių medžiagų)</t>
  </si>
  <si>
    <t>Ženklinimo tipas 1.12, iš trikampių sudaryta linija (iš polimerinių medžiagų)</t>
  </si>
  <si>
    <t>Ženklinimo tipas 1.13, pėsčiųjų perėja "Zebras" (iš polimerinių medžiagų)</t>
  </si>
  <si>
    <t>Ženklinimo tipas 1.15, tankiai užbrūkšniuotas plotas (iš polimerinių medžiagų)</t>
  </si>
  <si>
    <t>Ženklinimo tipas 1.25, šachmatų tvarka išdėstyti langeliai (iš polimerinių medžiagų)</t>
  </si>
  <si>
    <t>Ženklinimo tipas 1.27, geltona siaura linija pažymėtas zigzagas (iš polimerinių medžiagų)</t>
  </si>
  <si>
    <t>Apsauginės tvorelės įrengimas</t>
  </si>
  <si>
    <t>8.2.4</t>
  </si>
  <si>
    <t>8.2.5</t>
  </si>
  <si>
    <t>8.2.6</t>
  </si>
  <si>
    <t>8.2.7</t>
  </si>
  <si>
    <t>8.2.8</t>
  </si>
  <si>
    <t>9. Kiti darbai</t>
  </si>
  <si>
    <t>Projektuojamas sferinis veidrodis</t>
  </si>
  <si>
    <t>Šlaitinių pakopų (1200x300x100 mm) ant skaldos pagrindo h-0,20m įrengimas</t>
  </si>
  <si>
    <t>Turėklų įrengimas ties projektuojamais laiptais</t>
  </si>
  <si>
    <t>Kelkraščio apsaugojimas grįstais akmenimis</t>
  </si>
  <si>
    <t>Esamų trinkelių perklojimas panaudojant esamas medžiagas</t>
  </si>
  <si>
    <t>Asfalto apatinio sluoksnio įrengimas iš mišinio AC 22 AS, h=0,10 m (ties iškiliosiomis perėjomis)</t>
  </si>
  <si>
    <t>Asfalto pagrindo dangos pagruntavimas panaudojant bituminę emulsiją C60BP4-S 200 g/m² (ties iškiliosiomis perėjomis)</t>
  </si>
  <si>
    <t>Viršutinio sluoksnio iš asfalto AC 11 VS įrengimas, h=0,04 m (ties iškiliosiomis perėjomis)</t>
  </si>
  <si>
    <t>Inžinerinių tinklų apsaugojimas</t>
  </si>
  <si>
    <t>13. Inžinerinių tinklų apsaugojimas</t>
  </si>
  <si>
    <t>9.3</t>
  </si>
  <si>
    <t>9.4</t>
  </si>
  <si>
    <t>9.5</t>
  </si>
  <si>
    <t>9.6</t>
  </si>
  <si>
    <t>9.7</t>
  </si>
  <si>
    <t>9.8</t>
  </si>
  <si>
    <t>9.9</t>
  </si>
  <si>
    <t>Grunto šurfavimas apsauginių sudedamųjų vamzdžių įrengimui ir apsauginio sudedamojo vamzdžio d110 mm įrengimas</t>
  </si>
  <si>
    <t>Statybvietės aptvėrimo įrengimas ir išardymas</t>
  </si>
  <si>
    <t>6.4</t>
  </si>
  <si>
    <t>6.5</t>
  </si>
  <si>
    <t>6.6</t>
  </si>
  <si>
    <t>DARBŲ SĄNAUDŲ KIEKIŲ ŽINIARAŠTIS NR. 4</t>
  </si>
  <si>
    <t>IŠ VISO ŽINIARAŠTYJE 4, EUR BE PVM</t>
  </si>
  <si>
    <t>I ETAPAS. Susisiekimo dalis</t>
  </si>
  <si>
    <t>I ETAPAS. Statinio konstrukcijų dalis</t>
  </si>
  <si>
    <t>I ETAPAS. Vandentiekio ir nuotekų šalinimo dalis</t>
  </si>
  <si>
    <t>2. Atraminių sienų įrengimas</t>
  </si>
  <si>
    <t>Pagrindas po atraminių sienų padu</t>
  </si>
  <si>
    <t xml:space="preserve">Skaldos 0/45 sluoksnis – 500 mm </t>
  </si>
  <si>
    <t xml:space="preserve">Betono pasluoksnis C16/20 – 50 mm </t>
  </si>
  <si>
    <t xml:space="preserve">m3 </t>
  </si>
  <si>
    <t>G/b monolitinių atraminių sienų įrengimas</t>
  </si>
  <si>
    <t xml:space="preserve">Betonas C30/37 XC2 XD1 XF2 </t>
  </si>
  <si>
    <t xml:space="preserve">Armatūra B500B </t>
  </si>
  <si>
    <t xml:space="preserve">kg </t>
  </si>
  <si>
    <t xml:space="preserve">Deformacinių siūlų įrengimas </t>
  </si>
  <si>
    <t xml:space="preserve">vnt. </t>
  </si>
  <si>
    <t xml:space="preserve">Įbetonuojamas PVC vidinis deformacinis profilis </t>
  </si>
  <si>
    <t xml:space="preserve">m </t>
  </si>
  <si>
    <t xml:space="preserve">Polistireninis putplastis EPS 50 </t>
  </si>
  <si>
    <t xml:space="preserve">Sandarinimo mastika 20x20 mm (klasė 20HM) </t>
  </si>
  <si>
    <t xml:space="preserve">Apsauginis PVC vamzdis armatūrai </t>
  </si>
  <si>
    <t>Cinkuotų plieninių turėklų ant atraminių sienų įrengimas</t>
  </si>
  <si>
    <t xml:space="preserve">Cinkuotas plienas S235J2 </t>
  </si>
  <si>
    <t xml:space="preserve">Smulkiagrūdis betonas C35/45 XC4 XD3 XF4 išėmų užtaisymui </t>
  </si>
  <si>
    <t>2.7</t>
  </si>
  <si>
    <t>2.8</t>
  </si>
  <si>
    <t xml:space="preserve">Gruntu užpilamų paviršių padengimas 2 sl. teptine hidroizoliacija </t>
  </si>
  <si>
    <t xml:space="preserve">Matomų paviršių padengimas elastiniais betono dažais </t>
  </si>
  <si>
    <t xml:space="preserve">Atraminių sienų užpylimas sutankintu gerai drenuojančiu gruntu </t>
  </si>
  <si>
    <t xml:space="preserve">m2 </t>
  </si>
  <si>
    <t>Atraminių sienų įrengimas</t>
  </si>
  <si>
    <t>2.3.4</t>
  </si>
  <si>
    <t>Lietaus nuotekų tinklai</t>
  </si>
  <si>
    <t>1. Lietaus nuotekų tinklai</t>
  </si>
  <si>
    <t>Protarpinių ø 200 vamzdžio perėjimui per šulinio sienelę montavimas</t>
  </si>
  <si>
    <t>Kvadratinių grotelių dangtis ant d700 landos (apkrova D400)</t>
  </si>
  <si>
    <t>Apvalus grotelių dangtis ant d700 landos (apkrova D400), pralaidumas ne mažiau 20 l/s.</t>
  </si>
  <si>
    <t>Protarpinių ø 250 vamzdžio perėjimui per šulinio sienelę montavimas</t>
  </si>
  <si>
    <t>Protarpinių ø 300 vamzdžio perėjimui per šulinio sienelę montavimas</t>
  </si>
  <si>
    <t>Ketinis dangtis D400</t>
  </si>
  <si>
    <t>Šulinių nužymėjimo ženklas</t>
  </si>
  <si>
    <t>Betonas latakų formavimui</t>
  </si>
  <si>
    <t>Ketinis dangtis su montavimu</t>
  </si>
  <si>
    <t xml:space="preserve">Išleistuvo DN300 įrengimas/montavimas </t>
  </si>
  <si>
    <t>Peilinė sklendė DN300 su montavimu</t>
  </si>
  <si>
    <t>Demontuojami esami lietaus nuotekų šuliniai</t>
  </si>
  <si>
    <t>Demontuojami lietaus nuotekų tinklai</t>
  </si>
  <si>
    <t>Pasijungimas į esamą šulinį/kamerą vamzdžiu d200 (protarpinis, skylės prakalimas, kritimo stovas išorinis/vidinis-1vnt.)</t>
  </si>
  <si>
    <t>Esamų lietaus nuotekų šulinių/kamerų dangčių paaukštinimas/pažeminimas</t>
  </si>
  <si>
    <t>7.5</t>
  </si>
  <si>
    <t>7.6</t>
  </si>
  <si>
    <t>Naftos atskirtuvas integruotas su smėliagaude, su apibėgimo funkcija (Q=10l/s), su signalizavimo įranga (su patvankos lygio, naftos produktų lygio ir nuosėdų signalizavimo lygio davikliais), su landų žiedais, kuriuose įrengtos kopetėlės, su vietinio valdymo skydu maitinamu saulės baterija, su montavimu.</t>
  </si>
  <si>
    <t>Vandentiekio tinklai</t>
  </si>
  <si>
    <t>Esamo hidranto perkėlimas ir sumontavimas su visomis reikalingomis jungtimis</t>
  </si>
  <si>
    <t>Žalios vejos dangos atstatymas su visais reikalingais pagrindais</t>
  </si>
  <si>
    <t>Asfalto dangos atstatymas su visais reikalingais pagrindais</t>
  </si>
  <si>
    <t>Esamų betoninių laiptų atstatymas</t>
  </si>
  <si>
    <r>
      <t>Lietaus surinkimo šulinys  d700 mm ir jo įrengimas, Hvid=2,10 m ( įskaitant 0,30 cm nusodinimo dalį), su visa reikiama vidine ir išorine hidroizoliacija,</t>
    </r>
    <r>
      <rPr>
        <b/>
        <sz val="15"/>
        <rFont val="Times New Roman"/>
        <family val="1"/>
        <charset val="186"/>
      </rPr>
      <t xml:space="preserve"> </t>
    </r>
    <r>
      <rPr>
        <sz val="10"/>
        <rFont val="Times New Roman"/>
        <family val="1"/>
        <charset val="186"/>
      </rPr>
      <t xml:space="preserve">su montavimu </t>
    </r>
  </si>
  <si>
    <r>
      <t>Lietaus surinkimo šulinys  d700 mm ir jo įrengimas, Hvid=1.80 m ( įskaitant 0,30 cm nusodinimo dalį), su visa reikiama vidine ir išorine hidroizoliacija,</t>
    </r>
    <r>
      <rPr>
        <b/>
        <sz val="15"/>
        <rFont val="Times New Roman"/>
        <family val="1"/>
        <charset val="186"/>
      </rPr>
      <t xml:space="preserve"> </t>
    </r>
    <r>
      <rPr>
        <sz val="10"/>
        <rFont val="Times New Roman"/>
        <family val="1"/>
        <charset val="186"/>
      </rPr>
      <t xml:space="preserve">su montavimu </t>
    </r>
  </si>
  <si>
    <r>
      <t>Apvalus surenkamas gelžbetoninis  DN 1000 mm kanalizacijos šulinys, Hvid=2,50 m ir jo įrengimas su visa reikiama vidine ir išorine hidroizoliacija,</t>
    </r>
    <r>
      <rPr>
        <b/>
        <sz val="15"/>
        <rFont val="Times New Roman"/>
        <family val="1"/>
        <charset val="186"/>
      </rPr>
      <t xml:space="preserve"> </t>
    </r>
    <r>
      <rPr>
        <sz val="10"/>
        <rFont val="Times New Roman"/>
        <family val="1"/>
        <charset val="186"/>
      </rPr>
      <t>su montavimu</t>
    </r>
  </si>
  <si>
    <r>
      <t>m</t>
    </r>
    <r>
      <rPr>
        <vertAlign val="superscript"/>
        <sz val="10"/>
        <rFont val="Times New Roman"/>
        <family val="1"/>
        <charset val="186"/>
      </rPr>
      <t>3</t>
    </r>
  </si>
  <si>
    <r>
      <t>Apvalus surenkamas gelžbetoninis  DN 1500 mm kanalizacijos šulinys, Hvid=2,50 m ir jo įrengimas su visa reikiama vidine ir išorine hidroizoliacija, su visais reikalingais kritimo stovais (vidiniai 5 vnt.),</t>
    </r>
    <r>
      <rPr>
        <b/>
        <sz val="15"/>
        <rFont val="Times New Roman"/>
        <family val="1"/>
        <charset val="186"/>
      </rPr>
      <t xml:space="preserve"> </t>
    </r>
    <r>
      <rPr>
        <sz val="10"/>
        <rFont val="Times New Roman"/>
        <family val="1"/>
        <charset val="186"/>
      </rPr>
      <t>su montavimu</t>
    </r>
  </si>
  <si>
    <t>Pasijungimas į esamą šulinį/kamerą vamzdžiu d250 (protarpinis, skylės prakalimas, kritimo stovas išorinis/vidinis-1vnt)</t>
  </si>
  <si>
    <r>
      <t>m</t>
    </r>
    <r>
      <rPr>
        <vertAlign val="superscript"/>
        <sz val="10"/>
        <color theme="1"/>
        <rFont val="Times New Roman"/>
        <family val="1"/>
        <charset val="186"/>
      </rPr>
      <t>2</t>
    </r>
  </si>
  <si>
    <t xml:space="preserve">Esamų vandentiekio šulinių  dangčių paaukštinimas/pažeminimas ir šulinių remontas: naujų lipynių iš korozijai atsparių medžiagų įrengimas, pažeistų vietų remontas, visų siūlių užtepimas hidroizoliuojančiomis medžiagomis, klasės šulinių dangčių keitimas, landų keitimas, komunikacijų ženklų žymėjimų keitimas. </t>
  </si>
  <si>
    <t>Buitinių nuotekų tinklai</t>
  </si>
  <si>
    <t>Plastikinis d425 buitinių nuotekų šulinys</t>
  </si>
  <si>
    <r>
      <t xml:space="preserve">Esamų buitinių nuotekų šulinių </t>
    </r>
    <r>
      <rPr>
        <sz val="10"/>
        <color theme="1"/>
        <rFont val="Times New Roman"/>
        <family val="1"/>
        <charset val="186"/>
      </rPr>
      <t xml:space="preserve"> </t>
    </r>
    <r>
      <rPr>
        <sz val="10"/>
        <color theme="1"/>
        <rFont val="Arial"/>
        <family val="2"/>
        <charset val="186"/>
      </rPr>
      <t xml:space="preserve">remontas: naujų lipynių iš korozijai atsparių medžiagų įrengimas, latakų betonavimas, pažeistų vietų remontas, visų siūlių užtepimas hidroizoliuojančiomis medžiagomis, šulinių dangčių keitimas, landų keitimas, komunikacijų ženklų žymėjimų keitimas.  </t>
    </r>
  </si>
  <si>
    <r>
      <t xml:space="preserve">Esamų buitinių nuotekų šulinių </t>
    </r>
    <r>
      <rPr>
        <sz val="10"/>
        <color theme="1"/>
        <rFont val="Times New Roman"/>
        <family val="1"/>
        <charset val="186"/>
      </rPr>
      <t xml:space="preserve"> </t>
    </r>
    <r>
      <rPr>
        <sz val="10"/>
        <color theme="1"/>
        <rFont val="Arial"/>
        <family val="2"/>
        <charset val="186"/>
      </rPr>
      <t xml:space="preserve">dangčių paaukštinimas/pažeminimas ir šulinių remontas: naujų lipynių iš korozijai atsparių medžiagų įrengimas, latakų betonavimas, pažeistų vietų remontas, visų siūlių užtepimas hidroizoliuojančiomis medžiagomis, šulinių dangčių keitimas, landų keitimas, komunikacijų ženklų žymėjimų keitimas. </t>
    </r>
  </si>
  <si>
    <t>2. Vandentiekio tinklai</t>
  </si>
  <si>
    <t>3. Buitinių nuotekų tinklai</t>
  </si>
  <si>
    <t>Komutaciniai įrenginiai montuojami esamame apšvietimo valdymo skyde:- automatinis jungiklis 1F/1P/C/16A – 4 vnt.;- kondencatorinis kontaktorius 3F/25A/12kVar – 1 vnt.</t>
  </si>
  <si>
    <t xml:space="preserve">kompl. </t>
  </si>
  <si>
    <t>Karštai cinkuota apšvietimo atrama, L=8,0m virš žemės paviršiaus</t>
  </si>
  <si>
    <t>Karštai cinkuota apšvietimo atrama, L=6,0m virš žemės paviršiaus</t>
  </si>
  <si>
    <t xml:space="preserve">Pamatas iki 8m aukščio atramai </t>
  </si>
  <si>
    <t xml:space="preserve">Vienšakė P tipo gembė 1,0x2,5m, 0° </t>
  </si>
  <si>
    <t xml:space="preserve">Vienšakė P tipo gembė 1,0x1,5m, 0° </t>
  </si>
  <si>
    <t xml:space="preserve">Vienšakė P tipo gembė 1,0x1,5m, 5° </t>
  </si>
  <si>
    <t xml:space="preserve">Vienšakė P tipo gembė 1,0x2,0m, 5° </t>
  </si>
  <si>
    <t xml:space="preserve">Vienšakė P tipo gembė 1,0x2,5m, 5° </t>
  </si>
  <si>
    <t>Šviestuvo laikiklis su apkaba mont. ant atramos L=0,5m, 0°</t>
  </si>
  <si>
    <t xml:space="preserve">Gatvės šviestuvas LED 50W, 4000K, IP66 </t>
  </si>
  <si>
    <t xml:space="preserve">Gatvės šviestuvas LED 55W, 4000K, IP66 </t>
  </si>
  <si>
    <t xml:space="preserve">Pėsčiųjų perėjos šviestuvas, LED 53W, 5700K,IP66 </t>
  </si>
  <si>
    <t xml:space="preserve">Automatinis jungiklis 1F/1P/C/6A </t>
  </si>
  <si>
    <t xml:space="preserve">1kV kabelis Al-4x25 su XLPE izoliacija ir apvalkalu </t>
  </si>
  <si>
    <t xml:space="preserve">1kV kabelis Al-5x25 su XLPE izoliacija ir apvalkalu </t>
  </si>
  <si>
    <t xml:space="preserve">1kV kabelis Al-3x25 su XLPE izoliacija ir apvalkalu </t>
  </si>
  <si>
    <t xml:space="preserve">1kV kabelis Cu-3x1,5 su PVC izoliacija ir apvalkalu </t>
  </si>
  <si>
    <t xml:space="preserve">Galinė mova Al-4x25 kabeliui, komplekte su antgaliais </t>
  </si>
  <si>
    <t xml:space="preserve">Galinė mova Al-5x25 kabeliui, komplekte su antgaliais </t>
  </si>
  <si>
    <t xml:space="preserve">Jungiamoji mova Al-5x25 kabeliui </t>
  </si>
  <si>
    <t xml:space="preserve">Galinė mova Al-3x25 kabeliui, komplekte su antgaliais </t>
  </si>
  <si>
    <t xml:space="preserve">0,4 kV stulpinė galinė mova Al-3x25 kabeliui </t>
  </si>
  <si>
    <t xml:space="preserve">0,4 kV stulpinė galinė mova Al-4x25 kabeliui </t>
  </si>
  <si>
    <t xml:space="preserve">Gnybtai </t>
  </si>
  <si>
    <t xml:space="preserve">Hermetiškas izoliuotas sujungiklis </t>
  </si>
  <si>
    <t xml:space="preserve">Kabelio laikiklis ant g/b atramos </t>
  </si>
  <si>
    <t xml:space="preserve">Metalinis gaubtas kabeliui, L-2m </t>
  </si>
  <si>
    <t xml:space="preserve">Apkabos gaubto tvirtinimui ant g/b atramos </t>
  </si>
  <si>
    <t xml:space="preserve">Viršįtampių ribotuvas </t>
  </si>
  <si>
    <t xml:space="preserve">Kabelių signalinė juosta </t>
  </si>
  <si>
    <t xml:space="preserve">PE Ø63 vamzdis, klojamas atviru būdu </t>
  </si>
  <si>
    <t xml:space="preserve">HDPE Ø63 vamzdis, klojamas uždaru būdu </t>
  </si>
  <si>
    <t xml:space="preserve">Atsišakojimo gnybtų komplektas </t>
  </si>
  <si>
    <r>
      <t>Įžeminimo įrenginys R≤10Ω:</t>
    </r>
    <r>
      <rPr>
        <sz val="10"/>
        <color rgb="FF000000"/>
        <rFont val="CIDFont+F4"/>
      </rPr>
      <t xml:space="preserve"> </t>
    </r>
    <r>
      <rPr>
        <sz val="10"/>
        <color rgb="FF000000"/>
        <rFont val="CIDFont+F1"/>
      </rPr>
      <t>Įžeminimo strypas ≥20mm, L=1,5m – 5 vnt.;</t>
    </r>
    <r>
      <rPr>
        <sz val="10"/>
        <color rgb="FF000000"/>
        <rFont val="CIDFont+F4"/>
      </rPr>
      <t xml:space="preserve"> </t>
    </r>
    <r>
      <rPr>
        <sz val="10"/>
        <color rgb="FF000000"/>
        <rFont val="CIDFont+F1"/>
      </rPr>
      <t>Įkalimo galvutė ≥20mm – 1 vnt.;</t>
    </r>
    <r>
      <rPr>
        <sz val="10"/>
        <color rgb="FF000000"/>
        <rFont val="CIDFont+F4"/>
      </rPr>
      <t xml:space="preserve"> </t>
    </r>
    <r>
      <rPr>
        <sz val="10"/>
        <color rgb="FF000000"/>
        <rFont val="CIDFont+F1"/>
      </rPr>
      <t>Kryžminė jungtis ≥20mm – 1 vnt.;</t>
    </r>
  </si>
  <si>
    <t xml:space="preserve">Cinkuota juosta 25x4mm prijungimui </t>
  </si>
  <si>
    <t>Statybos montavimo darbai</t>
  </si>
  <si>
    <t>Komutacinių įrenginių montavimas esamameapšvietimo valdymo skyde</t>
  </si>
  <si>
    <t xml:space="preserve">Apšvietimo atramos h-8,0m montavimas </t>
  </si>
  <si>
    <t xml:space="preserve">Apšvietimo atramos h-6,0m montavimas </t>
  </si>
  <si>
    <t xml:space="preserve">Pamato apšvietimo atramai montavimas </t>
  </si>
  <si>
    <t xml:space="preserve">Gembės montavimas </t>
  </si>
  <si>
    <t xml:space="preserve">Šviestuvo laikiklio montavimas </t>
  </si>
  <si>
    <t xml:space="preserve">Duobės atramos pamatui iškasimas/užpylimasmechanizuotai </t>
  </si>
  <si>
    <t xml:space="preserve">Duobės uždaro būdo montavimo įrangaiiškasimas/užpylimas mechanizuotai </t>
  </si>
  <si>
    <t xml:space="preserve">Šviestuvo montavimas ant gembės/laikiklio </t>
  </si>
  <si>
    <t xml:space="preserve">Automatinio jungiklio 1FC6A montavimas atramoje </t>
  </si>
  <si>
    <t xml:space="preserve">Tranšėjos iškasimas/užpylimas 1-2 kab. rankiniu būdu </t>
  </si>
  <si>
    <t xml:space="preserve">Tranšėjos iškasimas/užpylimas 1-2 kab. mechanizuotai </t>
  </si>
  <si>
    <t xml:space="preserve">PE Ø63 vamzdžio paklojimas tranšėjoje </t>
  </si>
  <si>
    <t xml:space="preserve">HDPE Ø63 vamzdžio paklojimas uždaru būdu </t>
  </si>
  <si>
    <t xml:space="preserve">PE Ø63 vamzdžio montavimas į atramą </t>
  </si>
  <si>
    <t xml:space="preserve">Signalinės juostos paklojimas tranšėjoje virš paklotokabelio </t>
  </si>
  <si>
    <t xml:space="preserve">Kabelio iki 1kg/m montavimas vamzdyje </t>
  </si>
  <si>
    <t xml:space="preserve">Kabelio iki 1kg/m montavimas ant g/b atramos </t>
  </si>
  <si>
    <t xml:space="preserve">Kabelio iki 1kg/m montavimas spintoje/pastotėje </t>
  </si>
  <si>
    <t xml:space="preserve">Kabelio Cu-3x1,5 montavimas atramoje </t>
  </si>
  <si>
    <t xml:space="preserve">1kV kabelio Al-4x25 galinių movų montavimas </t>
  </si>
  <si>
    <t xml:space="preserve">1kV kabelio Al-5x25 galinių movų montavimas </t>
  </si>
  <si>
    <r>
      <t>1kV kabelio Al-5x25 jungiam</t>
    </r>
    <r>
      <rPr>
        <sz val="10"/>
        <color rgb="FF000000"/>
        <rFont val="CIDFont+F3"/>
      </rPr>
      <t xml:space="preserve">ųjų </t>
    </r>
    <r>
      <rPr>
        <sz val="10"/>
        <color rgb="FF000000"/>
        <rFont val="CIDFont+F1"/>
      </rPr>
      <t>mov</t>
    </r>
    <r>
      <rPr>
        <sz val="10"/>
        <color rgb="FF000000"/>
        <rFont val="CIDFont+F3"/>
      </rPr>
      <t xml:space="preserve">ų montavimas </t>
    </r>
  </si>
  <si>
    <t xml:space="preserve">1kV kabelio Al-3x25 galinių movų montavimas </t>
  </si>
  <si>
    <t xml:space="preserve">Stulpinės galinės movos montavimas </t>
  </si>
  <si>
    <t xml:space="preserve">Gnybtų montavimas </t>
  </si>
  <si>
    <t xml:space="preserve">Hermetiško izoliuoto sujungiklio montavimas </t>
  </si>
  <si>
    <t xml:space="preserve">Kabelio laikiklio ant g/b atramos montavimas </t>
  </si>
  <si>
    <t xml:space="preserve">Metalinio gaubto kabeliui, L-2m montavimas </t>
  </si>
  <si>
    <t xml:space="preserve">Apkabos gaubto tvirtinimui ant g/b atramos montavimas </t>
  </si>
  <si>
    <t xml:space="preserve">Viršįtampių ribotuvo montavimas </t>
  </si>
  <si>
    <t xml:space="preserve">Atsišakojimo gnybtų komplekto montavimas </t>
  </si>
  <si>
    <t xml:space="preserve">Įžeminimo įrenginio R≤10Ω montavimas </t>
  </si>
  <si>
    <t xml:space="preserve">Prijungimas prie įžeminimo įrenginio </t>
  </si>
  <si>
    <t xml:space="preserve">Įžeminimo įrenginio varžos matavimas </t>
  </si>
  <si>
    <t xml:space="preserve">Kabelio izoliacijos varžos matavimas </t>
  </si>
  <si>
    <t xml:space="preserve">Geodezinis trasos nužymėjimas (taškų sk. 66 ) </t>
  </si>
  <si>
    <t xml:space="preserve">Išpildomoji nuotrauka </t>
  </si>
  <si>
    <t xml:space="preserve">Kitų organizacijų atstovų iškvietimas </t>
  </si>
  <si>
    <t xml:space="preserve">Leidimas kasinėjimo darbams </t>
  </si>
  <si>
    <t xml:space="preserve">Asfalto dangos ardymas ir atstatymas </t>
  </si>
  <si>
    <r>
      <t>m</t>
    </r>
    <r>
      <rPr>
        <sz val="7"/>
        <color rgb="FF000000"/>
        <rFont val="CIDFont+F1"/>
      </rPr>
      <t xml:space="preserve">2 </t>
    </r>
  </si>
  <si>
    <t xml:space="preserve">Trinkelių dangos ardymas ir atstatymas </t>
  </si>
  <si>
    <t>Demontavimo darbai</t>
  </si>
  <si>
    <t xml:space="preserve">Šviestuvų demontavimas </t>
  </si>
  <si>
    <t xml:space="preserve">Gembių demontavimas </t>
  </si>
  <si>
    <t xml:space="preserve">Traversų demontavimas </t>
  </si>
  <si>
    <t xml:space="preserve">Oro linijos laidų ir kabelių demontavimas </t>
  </si>
  <si>
    <t xml:space="preserve">G/b atramų, paramsčių demontavimas </t>
  </si>
  <si>
    <t xml:space="preserve">Metalinių atramų demontavimas </t>
  </si>
  <si>
    <t xml:space="preserve">Demontuotų įrenginių išvežimas ir utilizavimas </t>
  </si>
  <si>
    <t>Demontuotų įrenginių (visų šviestuvų ir dviejų metaliniųpėsčiųjų perėjos atramų) pristatymas UAB „Širvintų šiluma“</t>
  </si>
  <si>
    <t xml:space="preserve">t </t>
  </si>
  <si>
    <t>Medžiagos</t>
  </si>
  <si>
    <t>1. Medžiagos</t>
  </si>
  <si>
    <t>2. Statybos montavmio darbai</t>
  </si>
  <si>
    <t>3. Demontavimo darbai</t>
  </si>
  <si>
    <t>I ETAPAS. Elektrotechninė dalis (apšvietimas)</t>
  </si>
  <si>
    <t>Susisiekimo komunikacijų statinių - P. Cvirkos gatvės Parko g., Širvintų m. rekonstravimo ir Pavasario gatvės Pavasario g., Širvintų m. kapitalinio remonto projektas</t>
  </si>
  <si>
    <r>
      <rPr>
        <b/>
        <sz val="11"/>
        <color theme="1"/>
        <rFont val="Calibri"/>
        <family val="2"/>
        <scheme val="minor"/>
      </rPr>
      <t>PASTABOS TAIKOMOS VISIEMS DARBŲ KIEKIŲ ŽINIARAŠČIAMS:</t>
    </r>
    <r>
      <rPr>
        <sz val="11"/>
        <color theme="1"/>
        <rFont val="Calibri"/>
        <family val="2"/>
        <charset val="186"/>
        <scheme val="minor"/>
      </rPr>
      <t xml:space="preserve">
1. Medžiagų kiekiai pateikiami neįvertinus medžiagų išeigos.
2. Pateikti darbų kiekių žiniaraščiai skirti pakankamai tiksliai įvertinti numatomas statybos darbų sąnaudas, tačiau vykdant statybos darbus, kai kurios darbų kiekių žiniaraščių pozicijų vertės gali būti patikslintos ar atsirasti naujų, jei tai yra reikalinga įgyvendinant projekto techninėse specifikacijose, aiškinamuosiuose raštuose ar brėžiniuose numatytus sprendinius vadovaujantis [STR1.04.04:2017 „Statinio projektavimas, projekto ekspertizė“ V sk. 37 p.].
3. Vykdant statybos darbus realioje aplinkoje Rangovas gali susidurti su neesminiais sprendinių ir/ar kiekių neatitikimais. Pastebėjęs neatitikimus Rangovas privalo nedelsiant kreiptis į techninės priežiūros vadovą (Inžinierių) išsamiai išaiškinant situaciją. Inžinieriaus pavedimu Projektuotojas įvertina gautą informaciją ir motyvuotai atsako Inžinieriui ar Rangovo pastebėti neatitikimai yra galimi.
4. Rangovas turi įvertinti visu darbus, įrenginius ir medžiagas reikalingas projektui įgyvendinti ir išlaikyti ne prastesnes, nei techninėse specifikacijose numatytus reikalavimus. Nurodyti darbai turi būti įvertinti kompleksiškai, kartu su visais palydinčiais darbais.
5. Įgyvendinus darbus, rangovas turi atlikti kontrolinę geodezinę nuotrauką (išpildomąją nuotrauką). Šis darbas nėra įtraukiamas į žiniaraštį.
</t>
    </r>
  </si>
  <si>
    <t>DARBŲ SĄNAUDŲ KIEKIŲ ŽINIARAŠTIS NR. 1 - I ETAPAS. Susisiekimo dalis</t>
  </si>
  <si>
    <t>DARBŲ SĄNAUDŲ KIEKIŲ ŽINIARAŠTIS NR. 2 - I ETAPAS. Statinio konstrukcijų dalis</t>
  </si>
  <si>
    <t>DARBŲ SĄNAUDŲ KIEKIŲ ŽINIARAŠTIS NR. 3 - I ETAPAS. Vandentiekio ir nuotekų šalinimo dalis</t>
  </si>
  <si>
    <t>DARBŲ SĄNAUDŲ KIEKIŲ ŽINIARAŠTIS NR. 4 - I ETAPAS. Elektrotechninė dalis (apšvietimas)</t>
  </si>
  <si>
    <t>DARBŲ SĄNAUDŲ KIEKIŲ ŽINIARAŠTIS NR. 5 - I ETAPAS. Dujotiekio pertvarkymo projektas (ESO)</t>
  </si>
  <si>
    <t>DARBŲ SĄNAUDŲ KIEKIŲ ŽINIARAŠTIS NR. 6 - I ETAPAS. Elektros tinklo pertvarkymo projektas (ESO)</t>
  </si>
  <si>
    <t>Asfalto dangos frezavimas, išvežimas iki 1 km atstumu ir suvertimas į krūvas Hvid-12 cm</t>
  </si>
  <si>
    <t>2.1.4.1</t>
  </si>
  <si>
    <t>PVC SN8 savitakiniai vamzdžiai DN 200 mm, su sujungimo detalėmis,  įskaitant visus reikalingus žemės darbus, montavimo darbus, sistemos išbandymą, praplovimą, televizinę diagnostiką, kai tinklų klojimo gylis Hvid=1,70 m.</t>
  </si>
  <si>
    <r>
      <t>PP SN8 savitakiniai vamzdžiai DN/ID 250 mm, su sujungimo detalėmis,  įskaitant  visus reikalingus žemės darbus, montavimo darbus, sistemos išbandymą, praplovimą, televizinę diagnostiką</t>
    </r>
    <r>
      <rPr>
        <sz val="12"/>
        <rFont val="Times New Roman"/>
        <family val="1"/>
        <charset val="186"/>
      </rPr>
      <t xml:space="preserve">, </t>
    </r>
    <r>
      <rPr>
        <sz val="10"/>
        <rFont val="Times New Roman"/>
        <family val="1"/>
        <charset val="186"/>
      </rPr>
      <t xml:space="preserve">kai tinklų klojimo gylis Hvid=2.50 m </t>
    </r>
  </si>
  <si>
    <r>
      <t xml:space="preserve">PP SN8 savitakiniai vamzdžiai DN/ID 300 mm, su sujungimo detalėmis,  įskaitant visus reikalingus žemės darbus, montavimo darbus, sistemos išbandymą, praplovimą, televizinę diagnostiką, </t>
    </r>
    <r>
      <rPr>
        <sz val="12"/>
        <rFont val="Times New Roman"/>
        <family val="1"/>
        <charset val="186"/>
      </rPr>
      <t xml:space="preserve"> </t>
    </r>
    <r>
      <rPr>
        <sz val="10"/>
        <rFont val="Times New Roman"/>
        <family val="1"/>
        <charset val="186"/>
      </rPr>
      <t>kai tinklų klojimo gylis Hvid=2.80 m.</t>
    </r>
  </si>
  <si>
    <t>Vandens pašalinimas iš tranšėjų ir iškasų siurbliais kai siurbliai su vidaus degimo varikliu</t>
  </si>
  <si>
    <t>val</t>
  </si>
  <si>
    <r>
      <t xml:space="preserve">PVC savitakiniai vamzdžiai DN 200 mm, su sujungimo detalėmis,  įskaitant </t>
    </r>
    <r>
      <rPr>
        <sz val="10"/>
        <color theme="1"/>
        <rFont val="Times New Roman"/>
        <family val="1"/>
        <charset val="186"/>
      </rPr>
      <t xml:space="preserve"> </t>
    </r>
    <r>
      <rPr>
        <sz val="10"/>
        <color theme="1"/>
        <rFont val="Arial"/>
        <family val="2"/>
        <charset val="186"/>
      </rPr>
      <t>visus reikalingus žemės darbus, montavimo darbus, sistemos išbandymą, praplovimą, televizinę diagnostiką, kai tinklų klojimo gylis Hvid=1,70 m.</t>
    </r>
  </si>
  <si>
    <t>Remontuojami esami vandentiekio vamzdžiai numatant PE100 DN110 arba PE100 RC (jei uždau būdu) vamzdžius, demontuojant esamus ket. DN100 vamzdžius,  su sujungimo detalėmis,  įskaitant  visus reikalingus žemės darbus, montavimo darbus, sistemos išbandymą, praplovimą, televizinę diagnostiką</t>
  </si>
  <si>
    <t>Vandens pašalinimas iš tranšėjų ir iškasų surbliais kai siurbliai su vidaus degimo varikliu</t>
  </si>
  <si>
    <t>val.</t>
  </si>
  <si>
    <r>
      <t xml:space="preserve">Remontuojami esami buitinių nuotekų vamzdžiai numatant PVC DN200 vamzdžius, demontuojant esamus keramikinius DN200 vamzdžius,  su sujungimo detalėmis,  įskaitant </t>
    </r>
    <r>
      <rPr>
        <sz val="10"/>
        <color theme="1"/>
        <rFont val="Times New Roman"/>
        <family val="1"/>
        <charset val="186"/>
      </rPr>
      <t xml:space="preserve"> </t>
    </r>
    <r>
      <rPr>
        <sz val="10"/>
        <color theme="1"/>
        <rFont val="Arial"/>
        <family val="2"/>
        <charset val="186"/>
      </rPr>
      <t>visus reikalingus žemės darbus, montavimo darbus, sistemos išbandymą, praplovimą, televizinę diagnostiką</t>
    </r>
  </si>
  <si>
    <t>Grunto transportavimo sąnaudų pokytis už papildomą 1 km atstumą, pridėti arba atimti vežant 10 t autosavivarčiais kai gruntas I-II grupės</t>
  </si>
  <si>
    <t xml:space="preserve">PE 100 PN10 slėginai vandentiekio vamzdžiai Ø 110 mm, su sujungimo detalėmis,  įskaitant visus reikalingus žemės darbus, montavimo darbus, sistemos išbandymą, praplovimą, dezinfekavimą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</si>
</sst>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1"/>
      <color theme="1"/>
      <name val="Arial"/>
      <family val="2"/>
    </font>
    <font>
      <sz val="10"/>
      <color rgb="FF000000"/>
      <name val="Arial"/>
      <family val="2"/>
    </font>
    <font>
      <sz val="11"/>
      <color theme="1"/>
      <name val="Calibri"/>
      <family val="2"/>
      <scheme val="minor"/>
    </font>
    <font>
      <b/>
      <sz val="11"/>
      <color rgb="FF000000"/>
      <name val="Arial"/>
      <family val="2"/>
    </font>
    <font>
      <b/>
      <sz val="11"/>
      <name val="Arial"/>
      <family val="2"/>
    </font>
    <font>
      <b/>
      <sz val="10"/>
      <color rgb="FF000000"/>
      <name val="Arial"/>
      <family val="2"/>
    </font>
    <font>
      <b/>
      <i/>
      <sz val="10"/>
      <color rgb="FF000000"/>
      <name val="Arial"/>
      <family val="2"/>
    </font>
    <font>
      <sz val="12"/>
      <color rgb="FF000000"/>
      <name val="Arial"/>
      <family val="2"/>
    </font>
    <font>
      <b/>
      <sz val="10"/>
      <name val="Times New Roman"/>
      <family val="1"/>
      <charset val="186"/>
    </font>
    <font>
      <sz val="10"/>
      <name val="Times New Roman"/>
      <family val="1"/>
      <charset val="186"/>
    </font>
    <font>
      <i/>
      <sz val="10"/>
      <name val="Times New Roman"/>
      <family val="1"/>
      <charset val="186"/>
    </font>
    <font>
      <b/>
      <sz val="11"/>
      <color theme="1"/>
      <name val="Calibri"/>
      <family val="2"/>
      <scheme val="minor"/>
    </font>
    <font>
      <sz val="10"/>
      <color theme="1"/>
      <name val="Arial"/>
      <family val="2"/>
      <charset val="186"/>
    </font>
    <font>
      <b/>
      <sz val="10"/>
      <color rgb="FF000000"/>
      <name val="Arial"/>
      <family val="2"/>
      <charset val="186"/>
    </font>
    <font>
      <sz val="10"/>
      <color rgb="FF000000"/>
      <name val="Arial"/>
      <family val="2"/>
      <charset val="186"/>
    </font>
    <font>
      <vertAlign val="superscript"/>
      <sz val="10"/>
      <color rgb="FF000000"/>
      <name val="Arial"/>
      <family val="2"/>
      <charset val="186"/>
    </font>
    <font>
      <vertAlign val="superscript"/>
      <sz val="10"/>
      <color theme="1"/>
      <name val="Arial"/>
      <family val="2"/>
      <charset val="186"/>
    </font>
    <font>
      <b/>
      <i/>
      <sz val="10"/>
      <color rgb="FF000000"/>
      <name val="Arial"/>
      <family val="2"/>
      <charset val="186"/>
    </font>
    <font>
      <b/>
      <sz val="11"/>
      <color rgb="FF000000"/>
      <name val="Arial"/>
      <family val="2"/>
      <charset val="186"/>
    </font>
    <font>
      <b/>
      <sz val="10"/>
      <color theme="1"/>
      <name val="Arial"/>
      <family val="2"/>
      <charset val="186"/>
    </font>
    <font>
      <b/>
      <i/>
      <sz val="10"/>
      <color theme="1"/>
      <name val="Arial"/>
      <family val="2"/>
      <charset val="186"/>
    </font>
    <font>
      <sz val="10"/>
      <color rgb="FF000000"/>
      <name val="Times New Roman"/>
      <family val="1"/>
      <charset val="186"/>
    </font>
    <font>
      <sz val="10"/>
      <color theme="1"/>
      <name val="Times New Roman"/>
      <family val="1"/>
      <charset val="186"/>
    </font>
    <font>
      <b/>
      <sz val="10"/>
      <color rgb="FF000000"/>
      <name val="Times New Roman"/>
      <family val="1"/>
      <charset val="186"/>
    </font>
    <font>
      <b/>
      <sz val="10"/>
      <color theme="1"/>
      <name val="Times New Roman"/>
      <family val="1"/>
      <charset val="186"/>
    </font>
    <font>
      <i/>
      <sz val="10"/>
      <color theme="1"/>
      <name val="Times New Roman"/>
      <family val="1"/>
      <charset val="186"/>
    </font>
    <font>
      <sz val="12"/>
      <name val="Times New Roman"/>
      <family val="1"/>
      <charset val="186"/>
    </font>
    <font>
      <b/>
      <sz val="15"/>
      <name val="Times New Roman"/>
      <family val="1"/>
      <charset val="186"/>
    </font>
    <font>
      <vertAlign val="superscript"/>
      <sz val="10"/>
      <name val="Times New Roman"/>
      <family val="1"/>
      <charset val="186"/>
    </font>
    <font>
      <vertAlign val="superscript"/>
      <sz val="10"/>
      <color theme="1"/>
      <name val="Times New Roman"/>
      <family val="1"/>
      <charset val="186"/>
    </font>
    <font>
      <sz val="10"/>
      <color rgb="FF000000"/>
      <name val="CIDFont+F1"/>
    </font>
    <font>
      <sz val="10"/>
      <color rgb="FF000000"/>
      <name val="CIDFont+F4"/>
    </font>
    <font>
      <b/>
      <sz val="10"/>
      <color rgb="FF000000"/>
      <name val="CIDFont+F1"/>
      <charset val="186"/>
    </font>
    <font>
      <sz val="7"/>
      <color rgb="FF000000"/>
      <name val="CIDFont+F1"/>
    </font>
    <font>
      <sz val="10"/>
      <color rgb="FF000000"/>
      <name val="CIDFont+F3"/>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9">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4" fontId="11" fillId="0" borderId="10"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4" fontId="4" fillId="0" borderId="12" xfId="0" applyNumberFormat="1" applyFont="1" applyBorder="1" applyAlignment="1" applyProtection="1">
      <alignment horizontal="center" vertical="center" wrapText="1"/>
      <protection locked="0"/>
    </xf>
    <xf numFmtId="0" fontId="16" fillId="0" borderId="19" xfId="3" applyFont="1" applyBorder="1" applyAlignment="1">
      <alignment horizontal="center" vertical="center" wrapText="1"/>
    </xf>
    <xf numFmtId="4" fontId="11" fillId="0" borderId="21" xfId="0" applyNumberFormat="1" applyFont="1" applyBorder="1" applyAlignment="1" applyProtection="1">
      <alignment horizontal="center" vertical="center"/>
      <protection locked="0"/>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xf>
    <xf numFmtId="4" fontId="21" fillId="0" borderId="1" xfId="0" applyNumberFormat="1" applyFont="1" applyBorder="1" applyAlignment="1">
      <alignment horizontal="center" vertical="center"/>
    </xf>
    <xf numFmtId="0" fontId="20" fillId="0" borderId="1" xfId="0" applyFont="1" applyBorder="1" applyAlignment="1">
      <alignment horizontal="right" vertical="center"/>
    </xf>
    <xf numFmtId="4" fontId="20" fillId="0" borderId="1" xfId="0" applyNumberFormat="1" applyFont="1" applyBorder="1" applyAlignment="1">
      <alignment horizontal="center" vertical="center"/>
    </xf>
    <xf numFmtId="0" fontId="23" fillId="0" borderId="0" xfId="0" applyFont="1"/>
    <xf numFmtId="0" fontId="12" fillId="4" borderId="1" xfId="0" applyFont="1" applyFill="1" applyBorder="1" applyAlignment="1">
      <alignment horizontal="justify" vertical="center" wrapText="1"/>
    </xf>
    <xf numFmtId="0" fontId="13"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4" fontId="5" fillId="4" borderId="1" xfId="0" applyNumberFormat="1" applyFont="1" applyFill="1" applyBorder="1" applyAlignment="1">
      <alignment horizontal="center" vertical="center" wrapText="1"/>
    </xf>
    <xf numFmtId="0" fontId="24" fillId="0" borderId="1" xfId="0" applyFont="1" applyBorder="1" applyAlignment="1">
      <alignment horizontal="left" vertical="center" wrapText="1"/>
    </xf>
    <xf numFmtId="4" fontId="11" fillId="0" borderId="13" xfId="0" applyNumberFormat="1" applyFont="1" applyBorder="1" applyAlignment="1" applyProtection="1">
      <alignment horizontal="center" vertical="center"/>
      <protection locked="0"/>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24" fillId="4" borderId="1" xfId="0" applyFont="1" applyFill="1" applyBorder="1" applyAlignment="1">
      <alignment horizontal="left" vertical="center" wrapText="1"/>
    </xf>
    <xf numFmtId="0" fontId="29" fillId="4" borderId="1" xfId="0" applyFont="1" applyFill="1" applyBorder="1" applyAlignment="1">
      <alignment horizontal="left" vertical="center"/>
    </xf>
    <xf numFmtId="0" fontId="15" fillId="3" borderId="11" xfId="1" applyFont="1" applyFill="1" applyBorder="1" applyAlignment="1" applyProtection="1">
      <alignment horizontal="center" vertical="center"/>
    </xf>
    <xf numFmtId="0" fontId="15" fillId="3" borderId="23" xfId="1" applyFont="1" applyFill="1" applyBorder="1" applyAlignment="1" applyProtection="1">
      <alignment horizontal="center" vertical="center"/>
    </xf>
    <xf numFmtId="0" fontId="15" fillId="3" borderId="13" xfId="1" applyFont="1" applyFill="1" applyBorder="1" applyAlignment="1" applyProtection="1">
      <alignment horizontal="center" vertical="center"/>
    </xf>
    <xf numFmtId="0" fontId="13" fillId="4" borderId="18" xfId="0" applyFont="1" applyFill="1" applyBorder="1" applyAlignment="1">
      <alignment horizontal="center" vertical="center"/>
    </xf>
    <xf numFmtId="4" fontId="5" fillId="4" borderId="6"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0" fontId="25" fillId="4" borderId="1" xfId="0" applyFont="1" applyFill="1" applyBorder="1" applyAlignment="1">
      <alignment horizontal="center" vertical="center"/>
    </xf>
    <xf numFmtId="0" fontId="25" fillId="4" borderId="1" xfId="0" applyFont="1" applyFill="1" applyBorder="1"/>
    <xf numFmtId="0" fontId="25" fillId="4" borderId="1" xfId="0" applyFont="1" applyFill="1" applyBorder="1" applyAlignment="1">
      <alignment horizontal="left"/>
    </xf>
    <xf numFmtId="0" fontId="19" fillId="4" borderId="1" xfId="0" applyFont="1" applyFill="1" applyBorder="1" applyAlignment="1">
      <alignment horizontal="center" vertical="center" wrapText="1"/>
    </xf>
    <xf numFmtId="0" fontId="29" fillId="4" borderId="1" xfId="0" applyFont="1" applyFill="1" applyBorder="1" applyAlignment="1">
      <alignment horizontal="left" vertical="center" wrapText="1"/>
    </xf>
    <xf numFmtId="0" fontId="13" fillId="4" borderId="17" xfId="0" applyFont="1" applyFill="1" applyBorder="1" applyAlignment="1">
      <alignment horizontal="center" vertical="center"/>
    </xf>
    <xf numFmtId="0" fontId="24" fillId="4" borderId="17" xfId="0" applyFont="1" applyFill="1" applyBorder="1" applyAlignment="1">
      <alignment horizontal="center" vertical="center" wrapText="1"/>
    </xf>
    <xf numFmtId="0" fontId="26" fillId="4" borderId="17" xfId="0" applyFont="1" applyFill="1" applyBorder="1" applyAlignment="1">
      <alignment horizontal="center" vertical="center"/>
    </xf>
    <xf numFmtId="0" fontId="12" fillId="4" borderId="17" xfId="0" applyFont="1" applyFill="1" applyBorder="1" applyAlignment="1">
      <alignment horizontal="justify" vertical="center" wrapText="1"/>
    </xf>
    <xf numFmtId="0" fontId="12" fillId="4" borderId="18" xfId="0" applyFont="1" applyFill="1" applyBorder="1" applyAlignment="1">
      <alignment horizontal="justify" vertical="center" wrapText="1"/>
    </xf>
    <xf numFmtId="0" fontId="24" fillId="4" borderId="17"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49" fontId="10" fillId="4" borderId="2" xfId="0" applyNumberFormat="1"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3" xfId="0" applyFont="1" applyFill="1" applyBorder="1" applyAlignment="1">
      <alignment horizontal="left" vertical="center" wrapText="1"/>
    </xf>
    <xf numFmtId="4" fontId="5" fillId="4" borderId="4" xfId="0" applyNumberFormat="1" applyFont="1" applyFill="1" applyBorder="1" applyAlignment="1">
      <alignment horizontal="center" vertical="center" wrapText="1"/>
    </xf>
    <xf numFmtId="0" fontId="7" fillId="4" borderId="0" xfId="0" applyFont="1" applyFill="1" applyProtection="1">
      <protection locked="0"/>
    </xf>
    <xf numFmtId="49" fontId="10" fillId="4" borderId="7" xfId="0" applyNumberFormat="1" applyFont="1" applyFill="1" applyBorder="1" applyAlignment="1">
      <alignment horizontal="center" vertical="center" wrapText="1"/>
    </xf>
    <xf numFmtId="0" fontId="13" fillId="4" borderId="8" xfId="0" applyFont="1" applyFill="1" applyBorder="1" applyAlignment="1">
      <alignment horizontal="center" vertical="center"/>
    </xf>
    <xf numFmtId="0" fontId="12" fillId="4" borderId="8" xfId="0" applyFont="1" applyFill="1" applyBorder="1" applyAlignment="1">
      <alignment horizontal="justify" vertical="center" wrapText="1"/>
    </xf>
    <xf numFmtId="4" fontId="5" fillId="4" borderId="9" xfId="0" applyNumberFormat="1" applyFont="1" applyFill="1" applyBorder="1" applyAlignment="1">
      <alignment horizontal="center" vertical="center" wrapText="1"/>
    </xf>
    <xf numFmtId="4" fontId="11" fillId="4" borderId="13" xfId="0" applyNumberFormat="1" applyFont="1" applyFill="1" applyBorder="1" applyAlignment="1" applyProtection="1">
      <alignment horizontal="center" vertical="center"/>
      <protection locked="0"/>
    </xf>
    <xf numFmtId="0" fontId="25" fillId="4" borderId="1" xfId="0" applyFont="1" applyFill="1" applyBorder="1" applyAlignment="1">
      <alignment horizontal="left" vertical="center" wrapText="1"/>
    </xf>
    <xf numFmtId="0" fontId="18" fillId="4" borderId="1" xfId="0" applyFont="1" applyFill="1" applyBorder="1" applyAlignment="1">
      <alignment horizontal="center" vertical="center"/>
    </xf>
    <xf numFmtId="4" fontId="11" fillId="0" borderId="14" xfId="0" applyNumberFormat="1" applyFont="1" applyBorder="1" applyAlignment="1" applyProtection="1">
      <alignment horizontal="center" vertical="center"/>
      <protection locked="0"/>
    </xf>
    <xf numFmtId="0" fontId="25" fillId="4" borderId="1" xfId="0" applyFont="1" applyFill="1" applyBorder="1" applyAlignment="1">
      <alignment horizontal="center" vertical="center" wrapText="1"/>
    </xf>
    <xf numFmtId="0" fontId="12" fillId="4" borderId="3" xfId="0" applyFont="1" applyFill="1" applyBorder="1" applyAlignment="1">
      <alignment horizontal="justify" vertical="center" wrapText="1"/>
    </xf>
    <xf numFmtId="0" fontId="7" fillId="4" borderId="1" xfId="0" applyFont="1" applyFill="1" applyBorder="1" applyAlignment="1">
      <alignment horizontal="center" vertical="center"/>
    </xf>
    <xf numFmtId="49" fontId="10" fillId="4" borderId="15" xfId="0" applyNumberFormat="1" applyFont="1" applyFill="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9" fontId="10" fillId="4" borderId="18" xfId="0" applyNumberFormat="1" applyFont="1" applyFill="1" applyBorder="1" applyAlignment="1">
      <alignment horizontal="center" vertical="center" wrapText="1"/>
    </xf>
    <xf numFmtId="4" fontId="5" fillId="4" borderId="18" xfId="0" applyNumberFormat="1" applyFont="1" applyFill="1" applyBorder="1" applyAlignment="1">
      <alignment horizontal="center" vertical="center" wrapText="1"/>
    </xf>
    <xf numFmtId="0" fontId="2" fillId="0" borderId="3" xfId="2" applyFont="1" applyBorder="1" applyAlignment="1" applyProtection="1">
      <alignment horizontal="center" vertical="center" wrapText="1"/>
    </xf>
    <xf numFmtId="0" fontId="2" fillId="0" borderId="4" xfId="1" applyFont="1" applyBorder="1" applyAlignment="1" applyProtection="1">
      <alignment horizontal="center" vertical="center" wrapText="1"/>
    </xf>
    <xf numFmtId="0" fontId="13" fillId="4" borderId="8" xfId="0" applyFont="1" applyFill="1" applyBorder="1" applyAlignment="1">
      <alignment horizontal="center" vertical="center" wrapText="1"/>
    </xf>
    <xf numFmtId="0" fontId="26" fillId="0" borderId="8" xfId="0" applyFont="1" applyBorder="1" applyAlignment="1">
      <alignment horizontal="left" vertical="center"/>
    </xf>
    <xf numFmtId="0" fontId="26" fillId="0" borderId="8" xfId="0" applyFont="1" applyBorder="1" applyAlignment="1">
      <alignment horizontal="center" vertical="center"/>
    </xf>
    <xf numFmtId="0" fontId="13" fillId="4" borderId="8" xfId="0" applyFont="1" applyFill="1" applyBorder="1" applyAlignment="1">
      <alignment horizontal="left" vertical="center" wrapText="1"/>
    </xf>
    <xf numFmtId="0" fontId="26" fillId="4" borderId="8" xfId="0" applyFont="1" applyFill="1" applyBorder="1" applyAlignment="1">
      <alignment horizontal="center" vertical="center" wrapText="1"/>
    </xf>
    <xf numFmtId="0" fontId="25" fillId="4" borderId="3" xfId="0" applyFont="1" applyFill="1" applyBorder="1" applyAlignment="1">
      <alignment horizontal="center" vertical="center"/>
    </xf>
    <xf numFmtId="0" fontId="26" fillId="4" borderId="8" xfId="0" applyFont="1" applyFill="1" applyBorder="1" applyAlignment="1">
      <alignment horizontal="left" vertical="center" wrapText="1"/>
    </xf>
    <xf numFmtId="49" fontId="10" fillId="4" borderId="25" xfId="0" applyNumberFormat="1" applyFont="1" applyFill="1" applyBorder="1" applyAlignment="1">
      <alignment horizontal="center" vertical="center" wrapText="1"/>
    </xf>
    <xf numFmtId="0" fontId="25" fillId="4" borderId="26" xfId="0" applyFont="1" applyFill="1" applyBorder="1" applyAlignment="1">
      <alignment horizontal="center" vertical="center"/>
    </xf>
    <xf numFmtId="4" fontId="5" fillId="4" borderId="24" xfId="0" applyNumberFormat="1" applyFont="1" applyFill="1" applyBorder="1" applyAlignment="1">
      <alignment horizontal="center" vertical="center" wrapText="1"/>
    </xf>
    <xf numFmtId="4" fontId="5" fillId="4" borderId="20" xfId="0" applyNumberFormat="1" applyFont="1" applyFill="1" applyBorder="1" applyAlignment="1">
      <alignment horizontal="center" vertical="center" wrapText="1"/>
    </xf>
    <xf numFmtId="0" fontId="24" fillId="4" borderId="8" xfId="0" applyFont="1" applyFill="1" applyBorder="1" applyAlignment="1">
      <alignment horizontal="left" vertical="center"/>
    </xf>
    <xf numFmtId="0" fontId="24" fillId="4" borderId="8" xfId="0" applyFont="1" applyFill="1" applyBorder="1" applyAlignment="1">
      <alignment horizontal="center" vertical="center" wrapText="1"/>
    </xf>
    <xf numFmtId="0" fontId="24" fillId="4" borderId="8" xfId="0" applyFont="1" applyFill="1" applyBorder="1" applyAlignment="1">
      <alignment horizontal="center" vertical="center"/>
    </xf>
    <xf numFmtId="4" fontId="4" fillId="4" borderId="13" xfId="0" applyNumberFormat="1" applyFont="1" applyFill="1" applyBorder="1" applyAlignment="1" applyProtection="1">
      <alignment horizontal="center" vertical="center" wrapText="1"/>
      <protection locked="0"/>
    </xf>
    <xf numFmtId="0" fontId="25" fillId="4"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0" fontId="25" fillId="4" borderId="3" xfId="0" applyFont="1" applyFill="1" applyBorder="1" applyAlignment="1">
      <alignment horizontal="center" vertical="center" wrapText="1"/>
    </xf>
    <xf numFmtId="4" fontId="4" fillId="0" borderId="23" xfId="0" applyNumberFormat="1" applyFont="1" applyBorder="1" applyAlignment="1" applyProtection="1">
      <alignment horizontal="center" vertical="center" wrapText="1"/>
      <protection locked="0"/>
    </xf>
    <xf numFmtId="0" fontId="26" fillId="4" borderId="8" xfId="0" applyFont="1" applyFill="1" applyBorder="1" applyAlignment="1">
      <alignment horizontal="center" vertical="center"/>
    </xf>
    <xf numFmtId="0" fontId="11" fillId="4" borderId="18" xfId="0" applyFont="1" applyFill="1" applyBorder="1" applyAlignment="1">
      <alignment horizontal="center" vertical="center"/>
    </xf>
    <xf numFmtId="0" fontId="30" fillId="4" borderId="18" xfId="0" applyFont="1" applyFill="1" applyBorder="1"/>
    <xf numFmtId="0" fontId="18" fillId="4" borderId="3" xfId="0" applyFont="1" applyFill="1" applyBorder="1" applyAlignment="1">
      <alignment horizontal="left" vertical="center" wrapText="1"/>
    </xf>
    <xf numFmtId="0" fontId="2" fillId="0" borderId="25"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0" fontId="2" fillId="0" borderId="26" xfId="2" applyFont="1" applyBorder="1" applyAlignment="1" applyProtection="1">
      <alignment horizontal="center" vertical="center" wrapText="1"/>
    </xf>
    <xf numFmtId="0" fontId="2" fillId="0" borderId="26" xfId="2" applyNumberFormat="1" applyFont="1" applyBorder="1" applyAlignment="1" applyProtection="1">
      <alignment horizontal="center" vertical="center" wrapText="1"/>
    </xf>
    <xf numFmtId="0" fontId="2" fillId="0" borderId="26" xfId="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29" xfId="2" applyFont="1" applyBorder="1" applyAlignment="1" applyProtection="1">
      <alignment horizontal="center" vertical="center" wrapText="1"/>
    </xf>
    <xf numFmtId="0" fontId="2" fillId="0" borderId="30" xfId="2" applyFont="1" applyBorder="1" applyAlignment="1" applyProtection="1">
      <alignment horizontal="center" vertical="center" wrapText="1"/>
    </xf>
    <xf numFmtId="0" fontId="2" fillId="0" borderId="31" xfId="2" applyFont="1" applyBorder="1" applyAlignment="1" applyProtection="1">
      <alignment horizontal="center" vertical="center" wrapText="1"/>
    </xf>
    <xf numFmtId="0" fontId="2" fillId="0" borderId="31" xfId="2" applyNumberFormat="1" applyFont="1" applyBorder="1" applyAlignment="1" applyProtection="1">
      <alignment horizontal="center" vertical="center" wrapText="1"/>
    </xf>
    <xf numFmtId="0" fontId="2" fillId="0" borderId="31" xfId="1" applyFont="1" applyBorder="1" applyAlignment="1" applyProtection="1">
      <alignment horizontal="center" vertical="center" wrapText="1"/>
    </xf>
    <xf numFmtId="0" fontId="2" fillId="0" borderId="32" xfId="1" applyFont="1" applyBorder="1" applyAlignment="1" applyProtection="1">
      <alignment horizontal="center" vertical="center" wrapText="1"/>
    </xf>
    <xf numFmtId="0" fontId="15" fillId="3" borderId="33" xfId="1" applyFont="1" applyFill="1" applyBorder="1" applyAlignment="1" applyProtection="1">
      <alignment horizontal="center" vertical="center"/>
    </xf>
    <xf numFmtId="0" fontId="15" fillId="3" borderId="28" xfId="1" applyFont="1" applyFill="1" applyBorder="1" applyAlignment="1" applyProtection="1">
      <alignment horizontal="center" vertical="center"/>
    </xf>
    <xf numFmtId="0" fontId="15" fillId="3" borderId="34" xfId="1" applyFont="1" applyFill="1" applyBorder="1" applyAlignment="1" applyProtection="1">
      <alignment horizontal="center" vertical="center"/>
    </xf>
    <xf numFmtId="0" fontId="33" fillId="4" borderId="17" xfId="0" applyFont="1" applyFill="1" applyBorder="1" applyAlignment="1">
      <alignment horizontal="center" vertical="center" wrapText="1"/>
    </xf>
    <xf numFmtId="0" fontId="35" fillId="4" borderId="1" xfId="0" applyFont="1" applyFill="1" applyBorder="1" applyAlignment="1">
      <alignment horizontal="center" vertical="center"/>
    </xf>
    <xf numFmtId="0" fontId="35" fillId="4" borderId="1" xfId="0" applyFont="1" applyFill="1" applyBorder="1" applyAlignment="1">
      <alignment vertical="center" wrapText="1"/>
    </xf>
    <xf numFmtId="0" fontId="33"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3" fillId="4" borderId="1" xfId="0" applyFont="1" applyFill="1" applyBorder="1" applyAlignment="1">
      <alignment vertical="center" wrapText="1"/>
    </xf>
    <xf numFmtId="0" fontId="7" fillId="4" borderId="1" xfId="0" applyFont="1" applyFill="1" applyBorder="1" applyAlignment="1">
      <alignment horizontal="justify" vertical="center" wrapText="1"/>
    </xf>
    <xf numFmtId="0" fontId="33" fillId="0" borderId="1" xfId="0" applyFont="1" applyBorder="1" applyAlignment="1">
      <alignment vertical="center" wrapText="1"/>
    </xf>
    <xf numFmtId="0" fontId="35" fillId="4" borderId="1" xfId="0" applyFont="1" applyFill="1" applyBorder="1" applyAlignment="1">
      <alignment horizontal="center" vertical="center" wrapText="1"/>
    </xf>
    <xf numFmtId="0" fontId="33" fillId="0" borderId="1" xfId="0" applyFont="1" applyBorder="1" applyAlignment="1">
      <alignment horizontal="center" vertical="center" wrapText="1"/>
    </xf>
    <xf numFmtId="49" fontId="5" fillId="4" borderId="1" xfId="0" applyNumberFormat="1" applyFont="1" applyFill="1" applyBorder="1" applyAlignment="1">
      <alignment horizontal="center" vertical="center" wrapText="1"/>
    </xf>
    <xf numFmtId="4" fontId="5" fillId="4" borderId="17" xfId="0" applyNumberFormat="1" applyFont="1" applyFill="1" applyBorder="1" applyAlignment="1">
      <alignment horizontal="center" vertical="center" wrapText="1"/>
    </xf>
    <xf numFmtId="0" fontId="16" fillId="0" borderId="11" xfId="3" applyFont="1" applyBorder="1" applyAlignment="1">
      <alignment horizontal="center" vertical="center" wrapText="1"/>
    </xf>
    <xf numFmtId="49" fontId="5" fillId="4" borderId="17"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24" fillId="0" borderId="1" xfId="0" applyFont="1" applyBorder="1" applyAlignment="1">
      <alignment vertical="center" wrapText="1"/>
    </xf>
    <xf numFmtId="49" fontId="10" fillId="4" borderId="40" xfId="0" applyNumberFormat="1" applyFont="1" applyFill="1" applyBorder="1" applyAlignment="1">
      <alignment horizontal="center" vertical="center" wrapText="1"/>
    </xf>
    <xf numFmtId="49" fontId="10" fillId="4" borderId="38" xfId="0" applyNumberFormat="1" applyFont="1" applyFill="1" applyBorder="1" applyAlignment="1">
      <alignment horizontal="center" vertical="center" wrapText="1"/>
    </xf>
    <xf numFmtId="0" fontId="2" fillId="3" borderId="11"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13" xfId="1" applyFont="1" applyFill="1" applyBorder="1" applyAlignment="1" applyProtection="1">
      <alignment horizontal="center" vertical="center"/>
    </xf>
    <xf numFmtId="0" fontId="33" fillId="4" borderId="38"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7" fillId="4" borderId="39" xfId="0" applyFont="1" applyFill="1" applyBorder="1" applyAlignment="1">
      <alignment horizontal="justify" vertical="center" wrapText="1"/>
    </xf>
    <xf numFmtId="0" fontId="22" fillId="0" borderId="1" xfId="0" applyFont="1" applyBorder="1" applyAlignment="1">
      <alignment vertical="center" wrapText="1"/>
    </xf>
    <xf numFmtId="0" fontId="33" fillId="4" borderId="35" xfId="0" applyFont="1" applyFill="1" applyBorder="1" applyAlignment="1">
      <alignment horizontal="center" vertical="center" wrapText="1"/>
    </xf>
    <xf numFmtId="0" fontId="34" fillId="0" borderId="1" xfId="0" applyFont="1" applyBorder="1" applyAlignment="1">
      <alignment horizontal="center" vertical="center" wrapText="1"/>
    </xf>
    <xf numFmtId="0" fontId="21" fillId="0" borderId="39" xfId="0" applyFont="1" applyBorder="1" applyAlignment="1">
      <alignment vertical="center" wrapText="1"/>
    </xf>
    <xf numFmtId="0" fontId="37" fillId="0" borderId="1" xfId="0" applyFont="1" applyBorder="1" applyAlignment="1">
      <alignment horizontal="left" vertical="center" wrapText="1" indent="1"/>
    </xf>
    <xf numFmtId="0" fontId="22" fillId="0" borderId="39" xfId="0" applyFont="1" applyBorder="1" applyAlignment="1">
      <alignment vertical="center" wrapText="1"/>
    </xf>
    <xf numFmtId="0" fontId="33" fillId="4" borderId="37" xfId="0" applyFont="1" applyFill="1" applyBorder="1" applyAlignment="1">
      <alignment horizontal="center" vertical="center" wrapText="1"/>
    </xf>
    <xf numFmtId="0" fontId="21" fillId="0" borderId="17" xfId="0" applyFont="1" applyBorder="1" applyAlignment="1">
      <alignment vertical="center" wrapText="1"/>
    </xf>
    <xf numFmtId="0" fontId="21" fillId="0" borderId="17" xfId="0" applyFont="1" applyBorder="1" applyAlignment="1">
      <alignment horizontal="center" vertical="center" wrapText="1"/>
    </xf>
    <xf numFmtId="0" fontId="7" fillId="4" borderId="16" xfId="0" applyFont="1" applyFill="1" applyBorder="1" applyAlignment="1">
      <alignment horizontal="justify" vertical="center" wrapText="1"/>
    </xf>
    <xf numFmtId="0" fontId="34" fillId="0" borderId="1" xfId="0" applyFont="1" applyBorder="1" applyAlignment="1">
      <alignment vertical="center" wrapText="1"/>
    </xf>
    <xf numFmtId="0" fontId="4" fillId="0" borderId="19" xfId="3" applyFont="1" applyBorder="1" applyAlignment="1">
      <alignment horizontal="center" vertical="center" wrapText="1"/>
    </xf>
    <xf numFmtId="0" fontId="33" fillId="4" borderId="31" xfId="0" applyFont="1" applyFill="1" applyBorder="1" applyAlignment="1">
      <alignment horizontal="center" vertical="center" wrapText="1"/>
    </xf>
    <xf numFmtId="4" fontId="4" fillId="0" borderId="14" xfId="0" applyNumberFormat="1" applyFont="1" applyBorder="1" applyAlignment="1" applyProtection="1">
      <alignment horizontal="center" vertical="center" wrapText="1"/>
      <protection locked="0"/>
    </xf>
    <xf numFmtId="0" fontId="42" fillId="0" borderId="1" xfId="0" applyFont="1" applyBorder="1" applyAlignment="1">
      <alignment vertical="center" wrapText="1"/>
    </xf>
    <xf numFmtId="0" fontId="7" fillId="0" borderId="1" xfId="0" applyFont="1" applyBorder="1"/>
    <xf numFmtId="0" fontId="0" fillId="0" borderId="1" xfId="0" applyBorder="1"/>
    <xf numFmtId="0" fontId="44" fillId="0" borderId="1" xfId="0" applyFont="1" applyBorder="1" applyAlignment="1">
      <alignment vertical="center" wrapText="1"/>
    </xf>
    <xf numFmtId="0" fontId="2" fillId="0" borderId="1" xfId="2" applyFont="1" applyBorder="1" applyAlignment="1" applyProtection="1">
      <alignment horizontal="center" vertical="center" wrapText="1"/>
    </xf>
    <xf numFmtId="0" fontId="2" fillId="0" borderId="1" xfId="1" applyFont="1" applyBorder="1" applyAlignment="1" applyProtection="1">
      <alignment horizontal="center" vertical="center" wrapText="1"/>
    </xf>
    <xf numFmtId="0" fontId="42" fillId="0" borderId="1" xfId="0" applyFont="1" applyBorder="1" applyAlignment="1">
      <alignment horizontal="center" vertical="center" wrapText="1"/>
    </xf>
    <xf numFmtId="49" fontId="10" fillId="4" borderId="41" xfId="0" applyNumberFormat="1" applyFont="1" applyFill="1" applyBorder="1" applyAlignment="1">
      <alignment horizontal="center" vertical="center" wrapText="1"/>
    </xf>
    <xf numFmtId="4" fontId="5" fillId="4" borderId="42" xfId="0" applyNumberFormat="1" applyFont="1" applyFill="1" applyBorder="1" applyAlignment="1">
      <alignment horizontal="center"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0" fillId="0" borderId="16" xfId="0" applyFont="1" applyBorder="1" applyAlignment="1">
      <alignment horizontal="left" vertical="center" wrapText="1"/>
    </xf>
    <xf numFmtId="0" fontId="20" fillId="0" borderId="37" xfId="0" applyFont="1" applyBorder="1" applyAlignment="1">
      <alignment horizontal="left" vertical="center" wrapText="1"/>
    </xf>
    <xf numFmtId="0" fontId="20" fillId="0" borderId="0" xfId="0" applyFont="1" applyAlignment="1">
      <alignment horizontal="left" vertical="center" wrapText="1"/>
    </xf>
    <xf numFmtId="0" fontId="20" fillId="0" borderId="30" xfId="0" applyFont="1" applyBorder="1" applyAlignment="1">
      <alignment horizontal="left" vertical="center" wrapText="1"/>
    </xf>
    <xf numFmtId="0" fontId="2" fillId="3" borderId="11"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13" xfId="1" applyFont="1" applyFill="1" applyBorder="1" applyAlignment="1" applyProtection="1">
      <alignment horizontal="center" vertical="center"/>
    </xf>
    <xf numFmtId="0" fontId="15" fillId="3" borderId="11" xfId="1" applyFont="1" applyFill="1" applyBorder="1" applyAlignment="1" applyProtection="1">
      <alignment horizontal="center" vertical="center"/>
    </xf>
    <xf numFmtId="0" fontId="15" fillId="3" borderId="23" xfId="1" applyFont="1" applyFill="1" applyBorder="1" applyAlignment="1" applyProtection="1">
      <alignment horizontal="center" vertical="center"/>
    </xf>
    <xf numFmtId="0" fontId="15" fillId="3" borderId="13" xfId="1" applyFont="1" applyFill="1" applyBorder="1" applyAlignment="1" applyProtection="1">
      <alignment horizontal="center" vertical="center"/>
    </xf>
    <xf numFmtId="0" fontId="36" fillId="0" borderId="26" xfId="0" applyFont="1" applyBorder="1" applyAlignment="1">
      <alignment horizontal="left"/>
    </xf>
    <xf numFmtId="0" fontId="36" fillId="0" borderId="3" xfId="0" applyFont="1" applyBorder="1" applyAlignment="1">
      <alignment horizontal="left"/>
    </xf>
    <xf numFmtId="0" fontId="14" fillId="0" borderId="0" xfId="0" applyFont="1" applyAlignment="1">
      <alignment horizontal="left" vertical="top" wrapText="1"/>
    </xf>
    <xf numFmtId="0" fontId="2" fillId="3" borderId="1" xfId="1" applyFont="1" applyFill="1" applyBorder="1" applyAlignment="1" applyProtection="1">
      <alignment horizontal="center" vertical="center"/>
    </xf>
    <xf numFmtId="0" fontId="22" fillId="0" borderId="0" xfId="0" applyFont="1" applyAlignment="1">
      <alignment horizontal="left" vertical="center" wrapText="1"/>
    </xf>
    <xf numFmtId="0" fontId="17" fillId="4" borderId="3" xfId="0" applyFont="1" applyFill="1" applyBorder="1" applyAlignment="1">
      <alignment horizontal="left" vertical="center" wrapText="1"/>
    </xf>
    <xf numFmtId="0" fontId="8" fillId="2" borderId="0" xfId="1" applyFont="1" applyFill="1" applyAlignment="1" applyProtection="1">
      <alignment horizontal="center" vertical="center" wrapText="1"/>
    </xf>
    <xf numFmtId="0" fontId="17" fillId="4" borderId="27"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31" fillId="0" borderId="3" xfId="0" applyFont="1" applyBorder="1" applyAlignment="1">
      <alignment horizontal="left"/>
    </xf>
    <xf numFmtId="0" fontId="25" fillId="4" borderId="1" xfId="0" applyFont="1" applyFill="1" applyBorder="1" applyAlignment="1">
      <alignment horizontal="left" vertical="center" wrapText="1"/>
    </xf>
    <xf numFmtId="0" fontId="36" fillId="0" borderId="1" xfId="0" applyFont="1" applyBorder="1" applyAlignment="1">
      <alignment horizontal="left"/>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D788-0694-43C9-ADB7-61B6479E65CA}">
  <dimension ref="B2:D18"/>
  <sheetViews>
    <sheetView workbookViewId="0">
      <selection activeCell="N10" sqref="N10"/>
    </sheetView>
  </sheetViews>
  <sheetFormatPr defaultRowHeight="15"/>
  <cols>
    <col min="2" max="2" width="8.85546875" bestFit="1" customWidth="1"/>
    <col min="3" max="3" width="85.5703125" customWidth="1"/>
    <col min="4" max="4" width="15.85546875" customWidth="1"/>
  </cols>
  <sheetData>
    <row r="2" spans="2:4">
      <c r="B2" s="189" t="s">
        <v>142</v>
      </c>
      <c r="C2" s="189"/>
      <c r="D2" s="189"/>
    </row>
    <row r="3" spans="2:4" ht="38.25">
      <c r="B3" s="17" t="s">
        <v>143</v>
      </c>
      <c r="C3" s="17" t="s">
        <v>144</v>
      </c>
      <c r="D3" s="17" t="s">
        <v>145</v>
      </c>
    </row>
    <row r="4" spans="2:4">
      <c r="B4" s="18">
        <v>1</v>
      </c>
      <c r="C4" s="19" t="s">
        <v>494</v>
      </c>
      <c r="D4" s="20">
        <f>'1_S'!G160</f>
        <v>0</v>
      </c>
    </row>
    <row r="5" spans="2:4">
      <c r="B5" s="18">
        <v>2</v>
      </c>
      <c r="C5" s="19" t="s">
        <v>495</v>
      </c>
      <c r="D5" s="20">
        <f>'2_SK'!G27</f>
        <v>0</v>
      </c>
    </row>
    <row r="6" spans="2:4">
      <c r="B6" s="18">
        <v>3</v>
      </c>
      <c r="C6" s="19" t="s">
        <v>496</v>
      </c>
      <c r="D6" s="20">
        <f>'3_VN'!G56</f>
        <v>0</v>
      </c>
    </row>
    <row r="7" spans="2:4">
      <c r="B7" s="18">
        <v>4</v>
      </c>
      <c r="C7" s="19" t="s">
        <v>497</v>
      </c>
      <c r="D7" s="20">
        <f>'4_E'!G97</f>
        <v>0</v>
      </c>
    </row>
    <row r="8" spans="2:4">
      <c r="B8" s="18">
        <v>5</v>
      </c>
      <c r="C8" s="19" t="s">
        <v>498</v>
      </c>
      <c r="D8" s="20" t="e">
        <f>#REF!</f>
        <v>#REF!</v>
      </c>
    </row>
    <row r="9" spans="2:4">
      <c r="B9" s="18">
        <v>6</v>
      </c>
      <c r="C9" s="19" t="s">
        <v>499</v>
      </c>
      <c r="D9" s="20" t="e">
        <f>#REF!</f>
        <v>#REF!</v>
      </c>
    </row>
    <row r="10" spans="2:4" ht="38.25">
      <c r="B10" s="17" t="s">
        <v>146</v>
      </c>
      <c r="C10" s="21" t="s">
        <v>147</v>
      </c>
      <c r="D10" s="22" t="e">
        <f>SUM(D4:D8)</f>
        <v>#REF!</v>
      </c>
    </row>
    <row r="12" spans="2:4" ht="83.25" customHeight="1">
      <c r="B12" s="190" t="s">
        <v>148</v>
      </c>
      <c r="C12" s="190"/>
      <c r="D12" s="190"/>
    </row>
    <row r="14" spans="2:4" ht="15" customHeight="1">
      <c r="D14" s="23" t="s">
        <v>149</v>
      </c>
    </row>
    <row r="15" spans="2:4" ht="264" customHeight="1">
      <c r="B15" s="188" t="s">
        <v>493</v>
      </c>
      <c r="C15" s="188"/>
      <c r="D15" s="188"/>
    </row>
    <row r="16" spans="2:4" ht="258.75" customHeight="1">
      <c r="B16" s="188" t="s">
        <v>150</v>
      </c>
      <c r="C16" s="188"/>
      <c r="D16" s="188"/>
    </row>
    <row r="17" spans="2:4" ht="333.75" customHeight="1">
      <c r="B17" s="188"/>
      <c r="C17" s="188"/>
      <c r="D17" s="188"/>
    </row>
    <row r="18" spans="2:4" ht="61.5" customHeight="1"/>
  </sheetData>
  <mergeCells count="5">
    <mergeCell ref="B16:D16"/>
    <mergeCell ref="B2:D2"/>
    <mergeCell ref="B12:D12"/>
    <mergeCell ref="B15:D15"/>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6C80-8219-4462-AE4F-AC605AF4F5CA}">
  <dimension ref="A1:I160"/>
  <sheetViews>
    <sheetView topLeftCell="A109" zoomScale="85" zoomScaleNormal="85" workbookViewId="0">
      <selection activeCell="I136" sqref="I136"/>
    </sheetView>
  </sheetViews>
  <sheetFormatPr defaultColWidth="9.140625" defaultRowHeight="15"/>
  <cols>
    <col min="1" max="1" width="39.7109375" style="10" customWidth="1"/>
    <col min="2" max="2" width="10.5703125" style="5" customWidth="1"/>
    <col min="3" max="3" width="71.7109375" style="6" customWidth="1"/>
    <col min="4" max="4" width="9.140625" style="5"/>
    <col min="5" max="5" width="16.28515625" style="5" customWidth="1"/>
    <col min="6" max="6" width="20.7109375" style="7" customWidth="1"/>
    <col min="7" max="7" width="14.7109375" style="5" customWidth="1"/>
    <col min="8" max="8" width="21.5703125" style="8" customWidth="1"/>
    <col min="9" max="9" width="16.140625" style="2" customWidth="1"/>
    <col min="10" max="16384" width="9.140625" style="2"/>
  </cols>
  <sheetData>
    <row r="1" spans="1:8" ht="39.950000000000003" customHeight="1">
      <c r="A1" s="192"/>
      <c r="B1" s="192"/>
      <c r="C1" s="192"/>
      <c r="D1" s="192"/>
      <c r="E1" s="192"/>
      <c r="F1" s="192"/>
      <c r="G1" s="192"/>
    </row>
    <row r="2" spans="1:8" ht="21.75" customHeight="1" thickBot="1">
      <c r="A2" s="1"/>
      <c r="B2" s="1"/>
      <c r="C2" s="1"/>
      <c r="D2" s="1"/>
      <c r="E2" s="9"/>
      <c r="F2" s="1"/>
      <c r="G2" s="1"/>
    </row>
    <row r="3" spans="1:8" ht="21.75" customHeight="1" thickBot="1">
      <c r="A3" s="183" t="s">
        <v>135</v>
      </c>
      <c r="B3" s="184"/>
      <c r="C3" s="184"/>
      <c r="D3" s="184"/>
      <c r="E3" s="184"/>
      <c r="F3" s="184"/>
      <c r="G3" s="185"/>
    </row>
    <row r="4" spans="1:8" ht="21.75" customHeight="1" thickBot="1">
      <c r="A4" s="183" t="s">
        <v>492</v>
      </c>
      <c r="B4" s="184"/>
      <c r="C4" s="184"/>
      <c r="D4" s="184"/>
      <c r="E4" s="184"/>
      <c r="F4" s="184"/>
      <c r="G4" s="185"/>
    </row>
    <row r="5" spans="1:8" ht="21.75" customHeight="1" thickBot="1">
      <c r="A5" s="45"/>
      <c r="B5" s="46"/>
      <c r="C5" s="46" t="s">
        <v>327</v>
      </c>
      <c r="D5" s="46"/>
      <c r="E5" s="46"/>
      <c r="F5" s="46"/>
      <c r="G5" s="47"/>
    </row>
    <row r="6" spans="1:8" ht="43.5" thickBot="1">
      <c r="A6" s="116" t="s">
        <v>36</v>
      </c>
      <c r="B6" s="117" t="s">
        <v>0</v>
      </c>
      <c r="C6" s="118" t="s">
        <v>1</v>
      </c>
      <c r="D6" s="118" t="s">
        <v>2</v>
      </c>
      <c r="E6" s="119" t="s">
        <v>3</v>
      </c>
      <c r="F6" s="120" t="s">
        <v>4</v>
      </c>
      <c r="G6" s="121" t="s">
        <v>5</v>
      </c>
    </row>
    <row r="7" spans="1:8">
      <c r="A7" s="64" t="s">
        <v>6</v>
      </c>
      <c r="B7" s="84">
        <v>1</v>
      </c>
      <c r="C7" s="196" t="s">
        <v>189</v>
      </c>
      <c r="D7" s="196"/>
      <c r="E7" s="196"/>
      <c r="F7" s="196"/>
      <c r="G7" s="85"/>
    </row>
    <row r="8" spans="1:8" ht="29.25" customHeight="1">
      <c r="A8" s="50" t="s">
        <v>6</v>
      </c>
      <c r="B8" s="25" t="s">
        <v>10</v>
      </c>
      <c r="C8" s="27" t="s">
        <v>152</v>
      </c>
      <c r="D8" s="28" t="s">
        <v>19</v>
      </c>
      <c r="E8" s="29">
        <v>1</v>
      </c>
      <c r="F8" s="24"/>
      <c r="G8" s="49">
        <f t="shared" ref="G8:G53" si="0">ROUND((E8*F8),2)</f>
        <v>0</v>
      </c>
    </row>
    <row r="9" spans="1:8" ht="29.25" customHeight="1">
      <c r="A9" s="50" t="s">
        <v>6</v>
      </c>
      <c r="B9" s="25" t="s">
        <v>11</v>
      </c>
      <c r="C9" s="27" t="s">
        <v>153</v>
      </c>
      <c r="D9" s="28" t="s">
        <v>19</v>
      </c>
      <c r="E9" s="29">
        <v>1</v>
      </c>
      <c r="F9" s="24"/>
      <c r="G9" s="49">
        <f t="shared" si="0"/>
        <v>0</v>
      </c>
    </row>
    <row r="10" spans="1:8" ht="29.25" customHeight="1">
      <c r="A10" s="50" t="s">
        <v>6</v>
      </c>
      <c r="B10" s="25" t="s">
        <v>12</v>
      </c>
      <c r="C10" s="27" t="s">
        <v>154</v>
      </c>
      <c r="D10" s="28" t="s">
        <v>19</v>
      </c>
      <c r="E10" s="29">
        <v>7</v>
      </c>
      <c r="F10" s="24"/>
      <c r="G10" s="49">
        <f t="shared" si="0"/>
        <v>0</v>
      </c>
    </row>
    <row r="11" spans="1:8" ht="31.5" customHeight="1">
      <c r="A11" s="50" t="s">
        <v>6</v>
      </c>
      <c r="B11" s="25" t="s">
        <v>13</v>
      </c>
      <c r="C11" s="27" t="s">
        <v>155</v>
      </c>
      <c r="D11" s="28" t="s">
        <v>19</v>
      </c>
      <c r="E11" s="29">
        <v>4</v>
      </c>
      <c r="F11" s="24"/>
      <c r="G11" s="49">
        <f t="shared" si="0"/>
        <v>0</v>
      </c>
    </row>
    <row r="12" spans="1:8" ht="29.25" customHeight="1">
      <c r="A12" s="50" t="s">
        <v>6</v>
      </c>
      <c r="B12" s="25" t="s">
        <v>14</v>
      </c>
      <c r="C12" s="27" t="s">
        <v>156</v>
      </c>
      <c r="D12" s="28" t="s">
        <v>19</v>
      </c>
      <c r="E12" s="29">
        <v>20</v>
      </c>
      <c r="F12" s="24"/>
      <c r="G12" s="49">
        <f t="shared" si="0"/>
        <v>0</v>
      </c>
    </row>
    <row r="13" spans="1:8" ht="29.25" customHeight="1">
      <c r="A13" s="50" t="s">
        <v>6</v>
      </c>
      <c r="B13" s="25" t="s">
        <v>15</v>
      </c>
      <c r="C13" s="27" t="s">
        <v>44</v>
      </c>
      <c r="D13" s="28" t="s">
        <v>164</v>
      </c>
      <c r="E13" s="28">
        <v>70</v>
      </c>
      <c r="F13" s="24"/>
      <c r="G13" s="49">
        <f t="shared" si="0"/>
        <v>0</v>
      </c>
    </row>
    <row r="14" spans="1:8" ht="39" customHeight="1">
      <c r="A14" s="50" t="s">
        <v>6</v>
      </c>
      <c r="B14" s="25" t="s">
        <v>16</v>
      </c>
      <c r="C14" s="27" t="s">
        <v>45</v>
      </c>
      <c r="D14" s="28" t="s">
        <v>19</v>
      </c>
      <c r="E14" s="28">
        <v>27</v>
      </c>
      <c r="F14" s="24"/>
      <c r="G14" s="49">
        <f t="shared" si="0"/>
        <v>0</v>
      </c>
    </row>
    <row r="15" spans="1:8" ht="49.5" customHeight="1">
      <c r="A15" s="50" t="s">
        <v>6</v>
      </c>
      <c r="B15" s="25" t="s">
        <v>17</v>
      </c>
      <c r="C15" s="27" t="s">
        <v>46</v>
      </c>
      <c r="D15" s="28" t="s">
        <v>19</v>
      </c>
      <c r="E15" s="28">
        <v>21</v>
      </c>
      <c r="F15" s="24"/>
      <c r="G15" s="49">
        <f t="shared" si="0"/>
        <v>0</v>
      </c>
    </row>
    <row r="16" spans="1:8" s="3" customFormat="1" ht="33" customHeight="1">
      <c r="A16" s="50" t="s">
        <v>6</v>
      </c>
      <c r="B16" s="25" t="s">
        <v>18</v>
      </c>
      <c r="C16" s="27" t="s">
        <v>157</v>
      </c>
      <c r="D16" s="28" t="s">
        <v>52</v>
      </c>
      <c r="E16" s="28">
        <v>0.59</v>
      </c>
      <c r="F16" s="24"/>
      <c r="G16" s="49">
        <f t="shared" si="0"/>
        <v>0</v>
      </c>
      <c r="H16" s="4"/>
    </row>
    <row r="17" spans="1:9" s="3" customFormat="1" ht="33" customHeight="1">
      <c r="A17" s="50" t="s">
        <v>6</v>
      </c>
      <c r="B17" s="25" t="s">
        <v>54</v>
      </c>
      <c r="C17" s="27" t="s">
        <v>158</v>
      </c>
      <c r="D17" s="28" t="s">
        <v>8</v>
      </c>
      <c r="E17" s="29">
        <v>1388</v>
      </c>
      <c r="F17" s="24"/>
      <c r="G17" s="49">
        <f t="shared" si="0"/>
        <v>0</v>
      </c>
      <c r="H17" s="4"/>
    </row>
    <row r="18" spans="1:9" s="3" customFormat="1" ht="27.75" customHeight="1">
      <c r="A18" s="50" t="s">
        <v>6</v>
      </c>
      <c r="B18" s="25" t="s">
        <v>55</v>
      </c>
      <c r="C18" s="27" t="s">
        <v>159</v>
      </c>
      <c r="D18" s="28" t="s">
        <v>8</v>
      </c>
      <c r="E18" s="28">
        <v>301</v>
      </c>
      <c r="F18" s="24"/>
      <c r="G18" s="49">
        <f t="shared" si="0"/>
        <v>0</v>
      </c>
      <c r="H18" s="4"/>
    </row>
    <row r="19" spans="1:9" s="3" customFormat="1" ht="27" customHeight="1">
      <c r="A19" s="50" t="s">
        <v>6</v>
      </c>
      <c r="B19" s="25" t="s">
        <v>56</v>
      </c>
      <c r="C19" s="27" t="s">
        <v>53</v>
      </c>
      <c r="D19" s="36" t="s">
        <v>66</v>
      </c>
      <c r="E19" s="29">
        <v>64</v>
      </c>
      <c r="F19" s="24"/>
      <c r="G19" s="49">
        <f t="shared" si="0"/>
        <v>0</v>
      </c>
      <c r="H19" s="4"/>
    </row>
    <row r="20" spans="1:9" s="3" customFormat="1" ht="38.25" customHeight="1">
      <c r="A20" s="50" t="s">
        <v>6</v>
      </c>
      <c r="B20" s="25" t="s">
        <v>57</v>
      </c>
      <c r="C20" s="31" t="s">
        <v>160</v>
      </c>
      <c r="D20" s="29" t="s">
        <v>165</v>
      </c>
      <c r="E20" s="29">
        <v>130</v>
      </c>
      <c r="F20" s="24"/>
      <c r="G20" s="49">
        <f t="shared" si="0"/>
        <v>0</v>
      </c>
      <c r="H20" s="4"/>
    </row>
    <row r="21" spans="1:9" s="3" customFormat="1" ht="26.25" customHeight="1">
      <c r="A21" s="50" t="s">
        <v>6</v>
      </c>
      <c r="B21" s="25" t="s">
        <v>58</v>
      </c>
      <c r="C21" s="27" t="s">
        <v>161</v>
      </c>
      <c r="D21" s="28" t="s">
        <v>52</v>
      </c>
      <c r="E21" s="29">
        <v>360</v>
      </c>
      <c r="F21" s="24"/>
      <c r="G21" s="49">
        <f t="shared" si="0"/>
        <v>0</v>
      </c>
      <c r="H21" s="4"/>
    </row>
    <row r="22" spans="1:9" s="3" customFormat="1" ht="33.75" customHeight="1">
      <c r="A22" s="50" t="s">
        <v>6</v>
      </c>
      <c r="B22" s="25" t="s">
        <v>59</v>
      </c>
      <c r="C22" s="27" t="s">
        <v>500</v>
      </c>
      <c r="D22" s="28" t="s">
        <v>164</v>
      </c>
      <c r="E22" s="29">
        <v>7600</v>
      </c>
      <c r="F22" s="24"/>
      <c r="G22" s="49">
        <f t="shared" si="0"/>
        <v>0</v>
      </c>
      <c r="H22" s="4"/>
    </row>
    <row r="23" spans="1:9" s="3" customFormat="1" ht="27" customHeight="1" thickBot="1">
      <c r="A23" s="50" t="s">
        <v>6</v>
      </c>
      <c r="B23" s="25" t="s">
        <v>60</v>
      </c>
      <c r="C23" s="27" t="s">
        <v>162</v>
      </c>
      <c r="D23" s="28" t="s">
        <v>19</v>
      </c>
      <c r="E23" s="28">
        <v>6</v>
      </c>
      <c r="F23" s="24"/>
      <c r="G23" s="49">
        <f t="shared" si="0"/>
        <v>0</v>
      </c>
      <c r="H23" s="4"/>
    </row>
    <row r="24" spans="1:9" s="3" customFormat="1" ht="41.25" customHeight="1" thickBot="1">
      <c r="A24" s="69" t="s">
        <v>6</v>
      </c>
      <c r="B24" s="86" t="s">
        <v>61</v>
      </c>
      <c r="C24" s="87" t="s">
        <v>163</v>
      </c>
      <c r="D24" s="88" t="s">
        <v>8</v>
      </c>
      <c r="E24" s="88">
        <v>1</v>
      </c>
      <c r="F24" s="71"/>
      <c r="G24" s="72">
        <f t="shared" si="0"/>
        <v>0</v>
      </c>
      <c r="H24" s="81" t="s">
        <v>37</v>
      </c>
      <c r="I24" s="32">
        <f>ROUND(SUM(G8:G24),2)</f>
        <v>0</v>
      </c>
    </row>
    <row r="25" spans="1:9" s="3" customFormat="1" ht="41.25" customHeight="1">
      <c r="A25" s="64" t="s">
        <v>117</v>
      </c>
      <c r="B25" s="65">
        <v>2</v>
      </c>
      <c r="C25" s="191" t="s">
        <v>118</v>
      </c>
      <c r="D25" s="191"/>
      <c r="E25" s="191"/>
      <c r="F25" s="191"/>
      <c r="G25" s="67"/>
      <c r="H25"/>
      <c r="I25" s="12"/>
    </row>
    <row r="26" spans="1:9" s="3" customFormat="1" ht="41.25" customHeight="1">
      <c r="A26" s="50" t="s">
        <v>117</v>
      </c>
      <c r="B26" s="34" t="s">
        <v>20</v>
      </c>
      <c r="C26" s="35" t="s">
        <v>63</v>
      </c>
      <c r="D26" s="25"/>
      <c r="E26" s="25"/>
      <c r="F26" s="24"/>
      <c r="G26" s="49"/>
      <c r="H26"/>
      <c r="I26" s="12"/>
    </row>
    <row r="27" spans="1:9" s="3" customFormat="1" ht="36.75" customHeight="1">
      <c r="A27" s="50" t="s">
        <v>117</v>
      </c>
      <c r="B27" s="25" t="s">
        <v>64</v>
      </c>
      <c r="C27" s="41" t="s">
        <v>65</v>
      </c>
      <c r="D27" s="36" t="s">
        <v>66</v>
      </c>
      <c r="E27" s="37">
        <v>438</v>
      </c>
      <c r="F27" s="24"/>
      <c r="G27" s="49">
        <f t="shared" si="0"/>
        <v>0</v>
      </c>
      <c r="H27"/>
    </row>
    <row r="28" spans="1:9" s="3" customFormat="1" ht="36.75" customHeight="1">
      <c r="A28" s="50" t="s">
        <v>117</v>
      </c>
      <c r="B28" s="25" t="s">
        <v>67</v>
      </c>
      <c r="C28" s="41" t="s">
        <v>166</v>
      </c>
      <c r="D28" s="36" t="s">
        <v>66</v>
      </c>
      <c r="E28" s="38">
        <v>199</v>
      </c>
      <c r="F28" s="24"/>
      <c r="G28" s="49">
        <f t="shared" si="0"/>
        <v>0</v>
      </c>
      <c r="H28"/>
    </row>
    <row r="29" spans="1:9" s="3" customFormat="1" ht="36.75" customHeight="1">
      <c r="A29" s="50" t="s">
        <v>117</v>
      </c>
      <c r="B29" s="25" t="s">
        <v>68</v>
      </c>
      <c r="C29" s="41" t="s">
        <v>167</v>
      </c>
      <c r="D29" s="36" t="s">
        <v>66</v>
      </c>
      <c r="E29" s="37">
        <v>238</v>
      </c>
      <c r="F29" s="24"/>
      <c r="G29" s="49">
        <f t="shared" si="0"/>
        <v>0</v>
      </c>
      <c r="H29"/>
    </row>
    <row r="30" spans="1:9" s="3" customFormat="1" ht="36.75" customHeight="1">
      <c r="A30" s="50" t="s">
        <v>117</v>
      </c>
      <c r="B30" s="25" t="s">
        <v>69</v>
      </c>
      <c r="C30" s="41" t="s">
        <v>168</v>
      </c>
      <c r="D30" s="36" t="s">
        <v>66</v>
      </c>
      <c r="E30" s="37">
        <v>8554</v>
      </c>
      <c r="F30" s="24"/>
      <c r="G30" s="49">
        <f t="shared" si="0"/>
        <v>0</v>
      </c>
      <c r="H30"/>
    </row>
    <row r="31" spans="1:9" s="3" customFormat="1" ht="36.75" customHeight="1">
      <c r="A31" s="50" t="s">
        <v>117</v>
      </c>
      <c r="B31" s="25" t="s">
        <v>501</v>
      </c>
      <c r="C31" s="41" t="s">
        <v>512</v>
      </c>
      <c r="D31" s="36" t="s">
        <v>66</v>
      </c>
      <c r="E31" s="37">
        <v>8554</v>
      </c>
      <c r="F31" s="24"/>
      <c r="G31" s="49">
        <f t="shared" si="0"/>
        <v>0</v>
      </c>
      <c r="H31"/>
    </row>
    <row r="32" spans="1:9" s="3" customFormat="1">
      <c r="A32" s="50" t="s">
        <v>117</v>
      </c>
      <c r="B32" s="25" t="s">
        <v>70</v>
      </c>
      <c r="C32" s="42" t="s">
        <v>169</v>
      </c>
      <c r="D32" s="36" t="s">
        <v>66</v>
      </c>
      <c r="E32" s="37">
        <v>310</v>
      </c>
      <c r="F32" s="24"/>
      <c r="G32" s="49">
        <f t="shared" si="0"/>
        <v>0</v>
      </c>
      <c r="H32"/>
    </row>
    <row r="33" spans="1:9" s="3" customFormat="1">
      <c r="A33" s="50" t="s">
        <v>117</v>
      </c>
      <c r="B33" s="25" t="s">
        <v>73</v>
      </c>
      <c r="C33" s="41" t="s">
        <v>71</v>
      </c>
      <c r="D33" s="36" t="s">
        <v>72</v>
      </c>
      <c r="E33" s="37">
        <v>12256</v>
      </c>
      <c r="F33" s="24"/>
      <c r="G33" s="49">
        <f t="shared" si="0"/>
        <v>0</v>
      </c>
      <c r="H33"/>
    </row>
    <row r="34" spans="1:9" s="3" customFormat="1">
      <c r="A34" s="50" t="s">
        <v>117</v>
      </c>
      <c r="B34" s="25" t="s">
        <v>75</v>
      </c>
      <c r="C34" s="41" t="s">
        <v>74</v>
      </c>
      <c r="D34" s="36" t="s">
        <v>72</v>
      </c>
      <c r="E34" s="37">
        <v>12256</v>
      </c>
      <c r="F34" s="24"/>
      <c r="G34" s="49">
        <f t="shared" si="0"/>
        <v>0</v>
      </c>
      <c r="H34"/>
    </row>
    <row r="35" spans="1:9" s="3" customFormat="1" ht="25.5">
      <c r="A35" s="50" t="s">
        <v>117</v>
      </c>
      <c r="B35" s="25" t="s">
        <v>76</v>
      </c>
      <c r="C35" s="43" t="s">
        <v>170</v>
      </c>
      <c r="D35" s="39" t="s">
        <v>66</v>
      </c>
      <c r="E35" s="37">
        <v>30</v>
      </c>
      <c r="F35" s="24"/>
      <c r="G35" s="49">
        <f t="shared" si="0"/>
        <v>0</v>
      </c>
      <c r="H35"/>
    </row>
    <row r="36" spans="1:9" s="3" customFormat="1" ht="25.5">
      <c r="A36" s="50" t="s">
        <v>117</v>
      </c>
      <c r="B36" s="25" t="s">
        <v>77</v>
      </c>
      <c r="C36" s="41" t="s">
        <v>171</v>
      </c>
      <c r="D36" s="36" t="s">
        <v>66</v>
      </c>
      <c r="E36" s="37">
        <v>30</v>
      </c>
      <c r="F36" s="24"/>
      <c r="G36" s="49">
        <f t="shared" si="0"/>
        <v>0</v>
      </c>
      <c r="H36"/>
    </row>
    <row r="37" spans="1:9" s="3" customFormat="1">
      <c r="A37" s="50" t="s">
        <v>117</v>
      </c>
      <c r="B37" s="34" t="s">
        <v>21</v>
      </c>
      <c r="C37" s="44" t="s">
        <v>78</v>
      </c>
      <c r="D37" s="25"/>
      <c r="E37" s="40"/>
      <c r="F37" s="24"/>
      <c r="G37" s="49"/>
      <c r="H37"/>
    </row>
    <row r="38" spans="1:9" s="3" customFormat="1" ht="25.5">
      <c r="A38" s="50" t="s">
        <v>117</v>
      </c>
      <c r="B38" s="25" t="s">
        <v>123</v>
      </c>
      <c r="C38" s="41" t="s">
        <v>172</v>
      </c>
      <c r="D38" s="36" t="s">
        <v>72</v>
      </c>
      <c r="E38" s="36">
        <v>5363</v>
      </c>
      <c r="F38" s="24"/>
      <c r="G38" s="49">
        <f t="shared" si="0"/>
        <v>0</v>
      </c>
      <c r="H38"/>
    </row>
    <row r="39" spans="1:9" s="3" customFormat="1">
      <c r="A39" s="50" t="s">
        <v>117</v>
      </c>
      <c r="B39" s="25" t="s">
        <v>177</v>
      </c>
      <c r="C39" s="41" t="s">
        <v>173</v>
      </c>
      <c r="D39" s="36" t="s">
        <v>66</v>
      </c>
      <c r="E39" s="36">
        <v>749</v>
      </c>
      <c r="F39" s="24"/>
      <c r="G39" s="49">
        <f t="shared" si="0"/>
        <v>0</v>
      </c>
      <c r="H39"/>
    </row>
    <row r="40" spans="1:9" s="3" customFormat="1">
      <c r="A40" s="50" t="s">
        <v>117</v>
      </c>
      <c r="B40" s="25" t="s">
        <v>178</v>
      </c>
      <c r="C40" s="41" t="s">
        <v>174</v>
      </c>
      <c r="D40" s="36" t="s">
        <v>72</v>
      </c>
      <c r="E40" s="36">
        <v>577</v>
      </c>
      <c r="F40" s="24"/>
      <c r="G40" s="49">
        <f t="shared" si="0"/>
        <v>0</v>
      </c>
      <c r="H40"/>
    </row>
    <row r="41" spans="1:9" s="3" customFormat="1">
      <c r="A41" s="50" t="s">
        <v>117</v>
      </c>
      <c r="B41" s="34" t="s">
        <v>122</v>
      </c>
      <c r="C41" s="44" t="s">
        <v>79</v>
      </c>
      <c r="D41" s="25"/>
      <c r="E41" s="40"/>
      <c r="F41" s="24"/>
      <c r="G41" s="49"/>
      <c r="H41"/>
    </row>
    <row r="42" spans="1:9" s="3" customFormat="1">
      <c r="A42" s="50" t="s">
        <v>117</v>
      </c>
      <c r="B42" s="25" t="s">
        <v>124</v>
      </c>
      <c r="C42" s="41" t="s">
        <v>175</v>
      </c>
      <c r="D42" s="36" t="s">
        <v>72</v>
      </c>
      <c r="E42" s="36">
        <v>225</v>
      </c>
      <c r="F42" s="24"/>
      <c r="G42" s="49">
        <f t="shared" si="0"/>
        <v>0</v>
      </c>
      <c r="H42"/>
    </row>
    <row r="43" spans="1:9" s="3" customFormat="1" ht="15.75" thickBot="1">
      <c r="A43" s="50" t="s">
        <v>117</v>
      </c>
      <c r="B43" s="25" t="s">
        <v>125</v>
      </c>
      <c r="C43" s="41" t="s">
        <v>176</v>
      </c>
      <c r="D43" s="36" t="s">
        <v>72</v>
      </c>
      <c r="E43" s="36">
        <v>25</v>
      </c>
      <c r="F43" s="24"/>
      <c r="G43" s="49">
        <f t="shared" si="0"/>
        <v>0</v>
      </c>
      <c r="H43"/>
      <c r="I43" s="12"/>
    </row>
    <row r="44" spans="1:9" s="3" customFormat="1" ht="29.25" thickBot="1">
      <c r="A44" s="69" t="s">
        <v>117</v>
      </c>
      <c r="B44" s="86" t="s">
        <v>126</v>
      </c>
      <c r="C44" s="89" t="s">
        <v>80</v>
      </c>
      <c r="D44" s="90" t="s">
        <v>72</v>
      </c>
      <c r="E44" s="90">
        <v>1993</v>
      </c>
      <c r="F44" s="71"/>
      <c r="G44" s="72">
        <f t="shared" si="0"/>
        <v>0</v>
      </c>
      <c r="H44" s="81" t="s">
        <v>38</v>
      </c>
      <c r="I44" s="32">
        <f>ROUND(SUM(G27:G44),2)</f>
        <v>0</v>
      </c>
    </row>
    <row r="45" spans="1:9" s="3" customFormat="1">
      <c r="A45" s="64" t="s">
        <v>51</v>
      </c>
      <c r="B45" s="91">
        <v>3</v>
      </c>
      <c r="C45" s="191" t="s">
        <v>119</v>
      </c>
      <c r="D45" s="191"/>
      <c r="E45" s="191"/>
      <c r="F45" s="191"/>
      <c r="G45" s="67"/>
      <c r="H45"/>
    </row>
    <row r="46" spans="1:9" s="3" customFormat="1">
      <c r="A46" s="50" t="s">
        <v>51</v>
      </c>
      <c r="B46" s="51" t="s">
        <v>30</v>
      </c>
      <c r="C46" s="52" t="s">
        <v>179</v>
      </c>
      <c r="D46" s="25"/>
      <c r="E46" s="25"/>
      <c r="F46" s="24"/>
      <c r="G46" s="49"/>
      <c r="H46"/>
    </row>
    <row r="47" spans="1:9" s="3" customFormat="1" ht="25.5">
      <c r="A47" s="50" t="s">
        <v>51</v>
      </c>
      <c r="B47" s="40" t="s">
        <v>81</v>
      </c>
      <c r="C47" s="41" t="s">
        <v>180</v>
      </c>
      <c r="D47" s="36" t="s">
        <v>181</v>
      </c>
      <c r="E47" s="36">
        <v>337</v>
      </c>
      <c r="F47" s="24"/>
      <c r="G47" s="49">
        <f t="shared" si="0"/>
        <v>0</v>
      </c>
      <c r="H47"/>
    </row>
    <row r="48" spans="1:9" s="3" customFormat="1">
      <c r="A48" s="50" t="s">
        <v>51</v>
      </c>
      <c r="B48" s="40" t="s">
        <v>82</v>
      </c>
      <c r="C48" s="41" t="s">
        <v>92</v>
      </c>
      <c r="D48" s="36" t="s">
        <v>181</v>
      </c>
      <c r="E48" s="36">
        <v>38</v>
      </c>
      <c r="F48" s="24"/>
      <c r="G48" s="49">
        <f t="shared" si="0"/>
        <v>0</v>
      </c>
      <c r="H48"/>
    </row>
    <row r="49" spans="1:9" s="3" customFormat="1" ht="25.5">
      <c r="A49" s="50" t="s">
        <v>51</v>
      </c>
      <c r="B49" s="40" t="s">
        <v>83</v>
      </c>
      <c r="C49" s="41" t="s">
        <v>47</v>
      </c>
      <c r="D49" s="36" t="s">
        <v>8</v>
      </c>
      <c r="E49" s="36">
        <v>997</v>
      </c>
      <c r="F49" s="24"/>
      <c r="G49" s="49">
        <f t="shared" si="0"/>
        <v>0</v>
      </c>
      <c r="H49"/>
    </row>
    <row r="50" spans="1:9" s="3" customFormat="1" ht="21" customHeight="1">
      <c r="A50" s="50" t="s">
        <v>51</v>
      </c>
      <c r="B50" s="40" t="s">
        <v>84</v>
      </c>
      <c r="C50" s="41" t="s">
        <v>182</v>
      </c>
      <c r="D50" s="36" t="s">
        <v>181</v>
      </c>
      <c r="E50" s="36">
        <v>30</v>
      </c>
      <c r="F50" s="24"/>
      <c r="G50" s="49">
        <f t="shared" si="0"/>
        <v>0</v>
      </c>
      <c r="H50"/>
    </row>
    <row r="51" spans="1:9" s="3" customFormat="1">
      <c r="A51" s="50" t="s">
        <v>51</v>
      </c>
      <c r="B51" s="40" t="s">
        <v>85</v>
      </c>
      <c r="C51" s="41" t="s">
        <v>62</v>
      </c>
      <c r="D51" s="36" t="s">
        <v>181</v>
      </c>
      <c r="E51" s="36">
        <v>88</v>
      </c>
      <c r="F51" s="24"/>
      <c r="G51" s="49">
        <f t="shared" si="0"/>
        <v>0</v>
      </c>
      <c r="H51"/>
    </row>
    <row r="52" spans="1:9" s="3" customFormat="1">
      <c r="A52" s="50" t="s">
        <v>51</v>
      </c>
      <c r="B52" s="40" t="s">
        <v>87</v>
      </c>
      <c r="C52" s="41" t="s">
        <v>48</v>
      </c>
      <c r="D52" s="36" t="s">
        <v>164</v>
      </c>
      <c r="E52" s="36">
        <v>1197</v>
      </c>
      <c r="F52" s="24"/>
      <c r="G52" s="49">
        <f t="shared" si="0"/>
        <v>0</v>
      </c>
      <c r="H52"/>
    </row>
    <row r="53" spans="1:9" s="3" customFormat="1" ht="25.5">
      <c r="A53" s="50" t="s">
        <v>51</v>
      </c>
      <c r="B53" s="40" t="s">
        <v>88</v>
      </c>
      <c r="C53" s="41" t="s">
        <v>94</v>
      </c>
      <c r="D53" s="36" t="s">
        <v>181</v>
      </c>
      <c r="E53" s="36">
        <v>235</v>
      </c>
      <c r="F53" s="24"/>
      <c r="G53" s="49">
        <f t="shared" si="0"/>
        <v>0</v>
      </c>
      <c r="H53"/>
    </row>
    <row r="54" spans="1:9" s="3" customFormat="1">
      <c r="A54" s="50" t="s">
        <v>51</v>
      </c>
      <c r="B54" s="51" t="s">
        <v>31</v>
      </c>
      <c r="C54" s="53" t="s">
        <v>183</v>
      </c>
      <c r="D54" s="25"/>
      <c r="E54" s="25"/>
      <c r="F54" s="24"/>
      <c r="G54" s="49"/>
      <c r="H54" s="4"/>
    </row>
    <row r="55" spans="1:9" s="3" customFormat="1">
      <c r="A55" s="50" t="s">
        <v>51</v>
      </c>
      <c r="B55" s="40" t="s">
        <v>89</v>
      </c>
      <c r="C55" s="41" t="s">
        <v>184</v>
      </c>
      <c r="D55" s="36" t="s">
        <v>8</v>
      </c>
      <c r="E55" s="36">
        <v>13.5</v>
      </c>
      <c r="F55" s="24"/>
      <c r="G55" s="49">
        <f t="shared" ref="G55:G104" si="1">ROUND((E55*F55),2)</f>
        <v>0</v>
      </c>
    </row>
    <row r="56" spans="1:9" s="3" customFormat="1">
      <c r="A56" s="50" t="s">
        <v>51</v>
      </c>
      <c r="B56" s="40" t="s">
        <v>90</v>
      </c>
      <c r="C56" s="41" t="s">
        <v>185</v>
      </c>
      <c r="D56" s="36" t="s">
        <v>19</v>
      </c>
      <c r="E56" s="37">
        <v>4</v>
      </c>
      <c r="F56" s="24"/>
      <c r="G56" s="49">
        <f t="shared" si="1"/>
        <v>0</v>
      </c>
      <c r="H56" s="4"/>
    </row>
    <row r="57" spans="1:9" s="3" customFormat="1">
      <c r="A57" s="50" t="s">
        <v>51</v>
      </c>
      <c r="B57" s="40" t="s">
        <v>91</v>
      </c>
      <c r="C57" s="41" t="s">
        <v>86</v>
      </c>
      <c r="D57" s="36" t="s">
        <v>66</v>
      </c>
      <c r="E57" s="37">
        <v>1</v>
      </c>
      <c r="F57" s="24"/>
      <c r="G57" s="49">
        <f t="shared" si="1"/>
        <v>0</v>
      </c>
      <c r="H57" s="4"/>
    </row>
    <row r="58" spans="1:9" s="3" customFormat="1">
      <c r="A58" s="50" t="s">
        <v>51</v>
      </c>
      <c r="B58" s="40" t="s">
        <v>93</v>
      </c>
      <c r="C58" s="41" t="s">
        <v>186</v>
      </c>
      <c r="D58" s="36" t="s">
        <v>72</v>
      </c>
      <c r="E58" s="37">
        <v>76</v>
      </c>
      <c r="F58" s="24"/>
      <c r="G58" s="49">
        <f t="shared" si="1"/>
        <v>0</v>
      </c>
      <c r="H58" s="4"/>
    </row>
    <row r="59" spans="1:9" s="3" customFormat="1" ht="15.75" thickBot="1">
      <c r="A59" s="50" t="s">
        <v>51</v>
      </c>
      <c r="B59" s="51" t="s">
        <v>32</v>
      </c>
      <c r="C59" s="53" t="s">
        <v>187</v>
      </c>
      <c r="D59" s="54"/>
      <c r="E59" s="25"/>
      <c r="F59" s="24"/>
      <c r="G59" s="49"/>
    </row>
    <row r="60" spans="1:9" ht="29.25" thickBot="1">
      <c r="A60" s="69" t="s">
        <v>51</v>
      </c>
      <c r="B60" s="70" t="s">
        <v>95</v>
      </c>
      <c r="C60" s="92" t="s">
        <v>188</v>
      </c>
      <c r="D60" s="90" t="s">
        <v>8</v>
      </c>
      <c r="E60" s="90">
        <v>2.2000000000000002</v>
      </c>
      <c r="F60" s="71"/>
      <c r="G60" s="72">
        <f t="shared" ref="G60" si="2">ROUND((E60*F60),2)</f>
        <v>0</v>
      </c>
      <c r="H60" s="81" t="s">
        <v>39</v>
      </c>
      <c r="I60" s="32">
        <f>ROUND(SUM(G45:G60),2)</f>
        <v>0</v>
      </c>
    </row>
    <row r="61" spans="1:9">
      <c r="A61" s="93" t="s">
        <v>121</v>
      </c>
      <c r="B61" s="94">
        <v>4</v>
      </c>
      <c r="C61" s="193" t="s">
        <v>190</v>
      </c>
      <c r="D61" s="194"/>
      <c r="E61" s="194"/>
      <c r="F61" s="195"/>
      <c r="G61" s="95"/>
      <c r="H61" s="2"/>
    </row>
    <row r="62" spans="1:9">
      <c r="A62" s="50" t="s">
        <v>121</v>
      </c>
      <c r="B62" s="51" t="s">
        <v>22</v>
      </c>
      <c r="C62" s="55" t="s">
        <v>191</v>
      </c>
      <c r="D62" s="25"/>
      <c r="E62" s="25"/>
      <c r="F62" s="24"/>
      <c r="G62" s="49"/>
      <c r="H62" s="2"/>
    </row>
    <row r="63" spans="1:9">
      <c r="A63" s="50" t="s">
        <v>121</v>
      </c>
      <c r="B63" s="40" t="s">
        <v>196</v>
      </c>
      <c r="C63" s="41" t="s">
        <v>192</v>
      </c>
      <c r="D63" s="36" t="s">
        <v>66</v>
      </c>
      <c r="E63" s="38">
        <v>2735</v>
      </c>
      <c r="F63" s="24"/>
      <c r="G63" s="49">
        <f t="shared" si="1"/>
        <v>0</v>
      </c>
      <c r="H63" s="2"/>
    </row>
    <row r="64" spans="1:9" ht="25.5">
      <c r="A64" s="50" t="s">
        <v>121</v>
      </c>
      <c r="B64" s="40" t="s">
        <v>197</v>
      </c>
      <c r="C64" s="41" t="s">
        <v>96</v>
      </c>
      <c r="D64" s="36" t="s">
        <v>72</v>
      </c>
      <c r="E64" s="37">
        <v>3546</v>
      </c>
      <c r="F64" s="24"/>
      <c r="G64" s="49">
        <f t="shared" si="1"/>
        <v>0</v>
      </c>
      <c r="H64" s="2"/>
    </row>
    <row r="65" spans="1:8">
      <c r="A65" s="50" t="s">
        <v>121</v>
      </c>
      <c r="B65" s="40" t="s">
        <v>198</v>
      </c>
      <c r="C65" s="41" t="s">
        <v>193</v>
      </c>
      <c r="D65" s="36" t="s">
        <v>72</v>
      </c>
      <c r="E65" s="37">
        <v>3546</v>
      </c>
      <c r="F65" s="24"/>
      <c r="G65" s="49">
        <f t="shared" si="1"/>
        <v>0</v>
      </c>
      <c r="H65" s="2"/>
    </row>
    <row r="66" spans="1:8" ht="25.5">
      <c r="A66" s="50" t="s">
        <v>121</v>
      </c>
      <c r="B66" s="40" t="s">
        <v>199</v>
      </c>
      <c r="C66" s="41" t="s">
        <v>194</v>
      </c>
      <c r="D66" s="36" t="s">
        <v>72</v>
      </c>
      <c r="E66" s="37">
        <v>3546</v>
      </c>
      <c r="F66" s="24"/>
      <c r="G66" s="49">
        <f t="shared" si="1"/>
        <v>0</v>
      </c>
      <c r="H66" s="2"/>
    </row>
    <row r="67" spans="1:8">
      <c r="A67" s="50" t="s">
        <v>121</v>
      </c>
      <c r="B67" s="40" t="s">
        <v>200</v>
      </c>
      <c r="C67" s="41" t="s">
        <v>195</v>
      </c>
      <c r="D67" s="36" t="s">
        <v>72</v>
      </c>
      <c r="E67" s="37">
        <v>3578</v>
      </c>
      <c r="F67" s="24"/>
      <c r="G67" s="49">
        <f t="shared" si="1"/>
        <v>0</v>
      </c>
      <c r="H67" s="2"/>
    </row>
    <row r="68" spans="1:8">
      <c r="A68" s="80" t="s">
        <v>121</v>
      </c>
      <c r="B68" s="56" t="s">
        <v>201</v>
      </c>
      <c r="C68" s="61" t="s">
        <v>49</v>
      </c>
      <c r="D68" s="57" t="s">
        <v>72</v>
      </c>
      <c r="E68" s="58">
        <v>3578</v>
      </c>
      <c r="F68" s="59"/>
      <c r="G68" s="96">
        <f t="shared" si="1"/>
        <v>0</v>
      </c>
      <c r="H68" s="2"/>
    </row>
    <row r="69" spans="1:8">
      <c r="A69" s="50" t="s">
        <v>121</v>
      </c>
      <c r="B69" s="51" t="s">
        <v>23</v>
      </c>
      <c r="C69" s="55" t="s">
        <v>202</v>
      </c>
      <c r="D69" s="25"/>
      <c r="E69" s="25"/>
      <c r="F69" s="24"/>
      <c r="G69" s="49"/>
      <c r="H69" s="2"/>
    </row>
    <row r="70" spans="1:8">
      <c r="A70" s="50" t="s">
        <v>121</v>
      </c>
      <c r="B70" s="40" t="s">
        <v>204</v>
      </c>
      <c r="C70" s="41" t="s">
        <v>97</v>
      </c>
      <c r="D70" s="36" t="s">
        <v>66</v>
      </c>
      <c r="E70" s="38">
        <v>500</v>
      </c>
      <c r="F70" s="24"/>
      <c r="G70" s="49">
        <f t="shared" si="1"/>
        <v>0</v>
      </c>
      <c r="H70" s="2"/>
    </row>
    <row r="71" spans="1:8" ht="25.5">
      <c r="A71" s="50" t="s">
        <v>121</v>
      </c>
      <c r="B71" s="40" t="s">
        <v>205</v>
      </c>
      <c r="C71" s="41" t="s">
        <v>96</v>
      </c>
      <c r="D71" s="36" t="s">
        <v>72</v>
      </c>
      <c r="E71" s="38">
        <v>742</v>
      </c>
      <c r="F71" s="24"/>
      <c r="G71" s="49">
        <f t="shared" si="1"/>
        <v>0</v>
      </c>
      <c r="H71" s="2"/>
    </row>
    <row r="72" spans="1:8">
      <c r="A72" s="50" t="s">
        <v>121</v>
      </c>
      <c r="B72" s="40" t="s">
        <v>206</v>
      </c>
      <c r="C72" s="41" t="s">
        <v>203</v>
      </c>
      <c r="D72" s="36" t="s">
        <v>72</v>
      </c>
      <c r="E72" s="38">
        <v>700</v>
      </c>
      <c r="F72" s="24"/>
      <c r="G72" s="49">
        <f t="shared" si="1"/>
        <v>0</v>
      </c>
      <c r="H72" s="2"/>
    </row>
    <row r="73" spans="1:8" ht="25.5">
      <c r="A73" s="50" t="s">
        <v>121</v>
      </c>
      <c r="B73" s="40" t="s">
        <v>207</v>
      </c>
      <c r="C73" s="41" t="s">
        <v>194</v>
      </c>
      <c r="D73" s="36" t="s">
        <v>72</v>
      </c>
      <c r="E73" s="38">
        <v>700</v>
      </c>
      <c r="F73" s="24"/>
      <c r="G73" s="49">
        <f t="shared" si="1"/>
        <v>0</v>
      </c>
      <c r="H73" s="2"/>
    </row>
    <row r="74" spans="1:8">
      <c r="A74" s="50" t="s">
        <v>121</v>
      </c>
      <c r="B74" s="40" t="s">
        <v>208</v>
      </c>
      <c r="C74" s="41" t="s">
        <v>195</v>
      </c>
      <c r="D74" s="36" t="s">
        <v>72</v>
      </c>
      <c r="E74" s="38">
        <v>700</v>
      </c>
      <c r="F74" s="24"/>
      <c r="G74" s="49">
        <f t="shared" si="1"/>
        <v>0</v>
      </c>
      <c r="H74" s="2"/>
    </row>
    <row r="75" spans="1:8">
      <c r="A75" s="50" t="s">
        <v>121</v>
      </c>
      <c r="B75" s="40" t="s">
        <v>209</v>
      </c>
      <c r="C75" s="43" t="s">
        <v>49</v>
      </c>
      <c r="D75" s="39" t="s">
        <v>72</v>
      </c>
      <c r="E75" s="38">
        <v>700</v>
      </c>
      <c r="F75" s="24"/>
      <c r="G75" s="49">
        <f>ROUND((E75*F75),2)</f>
        <v>0</v>
      </c>
      <c r="H75" s="2"/>
    </row>
    <row r="76" spans="1:8" ht="25.5">
      <c r="A76" s="50" t="s">
        <v>121</v>
      </c>
      <c r="B76" s="51" t="s">
        <v>24</v>
      </c>
      <c r="C76" s="55" t="s">
        <v>210</v>
      </c>
      <c r="D76" s="25"/>
      <c r="E76" s="25"/>
      <c r="F76" s="24"/>
      <c r="G76" s="49"/>
      <c r="H76" s="2"/>
    </row>
    <row r="77" spans="1:8">
      <c r="A77" s="50" t="s">
        <v>121</v>
      </c>
      <c r="B77" s="40" t="s">
        <v>212</v>
      </c>
      <c r="C77" s="41" t="s">
        <v>211</v>
      </c>
      <c r="D77" s="36" t="s">
        <v>66</v>
      </c>
      <c r="E77" s="38">
        <v>445</v>
      </c>
      <c r="F77" s="24"/>
      <c r="G77" s="49">
        <f>ROUND((E77*F77),2)</f>
        <v>0</v>
      </c>
      <c r="H77" s="2"/>
    </row>
    <row r="78" spans="1:8" ht="25.5">
      <c r="A78" s="50" t="s">
        <v>121</v>
      </c>
      <c r="B78" s="40" t="s">
        <v>213</v>
      </c>
      <c r="C78" s="41" t="s">
        <v>96</v>
      </c>
      <c r="D78" s="36" t="s">
        <v>72</v>
      </c>
      <c r="E78" s="38">
        <v>742</v>
      </c>
      <c r="F78" s="24"/>
      <c r="G78" s="49">
        <f t="shared" ref="G78:G81" si="3">ROUND((E78*F78),2)</f>
        <v>0</v>
      </c>
      <c r="H78" s="2"/>
    </row>
    <row r="79" spans="1:8">
      <c r="A79" s="50" t="s">
        <v>121</v>
      </c>
      <c r="B79" s="40" t="s">
        <v>214</v>
      </c>
      <c r="C79" s="41" t="s">
        <v>203</v>
      </c>
      <c r="D79" s="36" t="s">
        <v>72</v>
      </c>
      <c r="E79" s="38">
        <v>742</v>
      </c>
      <c r="F79" s="24"/>
      <c r="G79" s="49">
        <f t="shared" si="3"/>
        <v>0</v>
      </c>
      <c r="H79" s="2"/>
    </row>
    <row r="80" spans="1:8" ht="25.5">
      <c r="A80" s="50" t="s">
        <v>121</v>
      </c>
      <c r="B80" s="40" t="s">
        <v>215</v>
      </c>
      <c r="C80" s="41" t="s">
        <v>194</v>
      </c>
      <c r="D80" s="36" t="s">
        <v>72</v>
      </c>
      <c r="E80" s="38">
        <v>742</v>
      </c>
      <c r="F80" s="24"/>
      <c r="G80" s="49">
        <f t="shared" si="3"/>
        <v>0</v>
      </c>
      <c r="H80" s="2"/>
    </row>
    <row r="81" spans="1:8">
      <c r="A81" s="50" t="s">
        <v>121</v>
      </c>
      <c r="B81" s="40" t="s">
        <v>216</v>
      </c>
      <c r="C81" s="41" t="s">
        <v>195</v>
      </c>
      <c r="D81" s="36" t="s">
        <v>72</v>
      </c>
      <c r="E81" s="38">
        <v>742</v>
      </c>
      <c r="F81" s="24"/>
      <c r="G81" s="49">
        <f t="shared" si="3"/>
        <v>0</v>
      </c>
      <c r="H81" s="2"/>
    </row>
    <row r="82" spans="1:8">
      <c r="A82" s="50" t="s">
        <v>121</v>
      </c>
      <c r="B82" s="40" t="s">
        <v>217</v>
      </c>
      <c r="C82" s="43" t="s">
        <v>49</v>
      </c>
      <c r="D82" s="39" t="s">
        <v>72</v>
      </c>
      <c r="E82" s="38">
        <v>742</v>
      </c>
      <c r="F82" s="24"/>
      <c r="G82" s="49">
        <f t="shared" si="1"/>
        <v>0</v>
      </c>
      <c r="H82" s="2"/>
    </row>
    <row r="83" spans="1:8" ht="25.5">
      <c r="A83" s="50" t="s">
        <v>121</v>
      </c>
      <c r="B83" s="51" t="s">
        <v>25</v>
      </c>
      <c r="C83" s="55" t="s">
        <v>218</v>
      </c>
      <c r="D83" s="25"/>
      <c r="E83" s="25"/>
      <c r="F83" s="24"/>
      <c r="G83" s="49"/>
      <c r="H83" s="2"/>
    </row>
    <row r="84" spans="1:8">
      <c r="A84" s="50" t="s">
        <v>121</v>
      </c>
      <c r="B84" s="40" t="s">
        <v>226</v>
      </c>
      <c r="C84" s="41" t="s">
        <v>219</v>
      </c>
      <c r="D84" s="36" t="s">
        <v>66</v>
      </c>
      <c r="E84" s="38">
        <v>786</v>
      </c>
      <c r="F84" s="24"/>
      <c r="G84" s="49">
        <f t="shared" si="1"/>
        <v>0</v>
      </c>
      <c r="H84" s="2"/>
    </row>
    <row r="85" spans="1:8" ht="25.5">
      <c r="A85" s="50" t="s">
        <v>121</v>
      </c>
      <c r="B85" s="40" t="s">
        <v>227</v>
      </c>
      <c r="C85" s="41" t="s">
        <v>108</v>
      </c>
      <c r="D85" s="36" t="s">
        <v>72</v>
      </c>
      <c r="E85" s="38">
        <v>970</v>
      </c>
      <c r="F85" s="24"/>
      <c r="G85" s="49">
        <f t="shared" si="1"/>
        <v>0</v>
      </c>
      <c r="H85" s="2"/>
    </row>
    <row r="86" spans="1:8">
      <c r="A86" s="50" t="s">
        <v>121</v>
      </c>
      <c r="B86" s="40" t="s">
        <v>228</v>
      </c>
      <c r="C86" s="41" t="s">
        <v>220</v>
      </c>
      <c r="D86" s="36" t="s">
        <v>72</v>
      </c>
      <c r="E86" s="38">
        <v>970</v>
      </c>
      <c r="F86" s="24"/>
      <c r="G86" s="49">
        <f t="shared" si="1"/>
        <v>0</v>
      </c>
      <c r="H86" s="2"/>
    </row>
    <row r="87" spans="1:8">
      <c r="A87" s="50" t="s">
        <v>121</v>
      </c>
      <c r="B87" s="40" t="s">
        <v>229</v>
      </c>
      <c r="C87" s="42" t="s">
        <v>221</v>
      </c>
      <c r="D87" s="36" t="s">
        <v>72</v>
      </c>
      <c r="E87" s="38">
        <v>970</v>
      </c>
      <c r="F87" s="24"/>
      <c r="G87" s="49">
        <f t="shared" si="1"/>
        <v>0</v>
      </c>
      <c r="H87" s="2"/>
    </row>
    <row r="88" spans="1:8" ht="25.5">
      <c r="A88" s="50" t="s">
        <v>121</v>
      </c>
      <c r="B88" s="51" t="s">
        <v>33</v>
      </c>
      <c r="C88" s="55" t="s">
        <v>222</v>
      </c>
      <c r="D88" s="25"/>
      <c r="E88" s="25"/>
      <c r="F88" s="24"/>
      <c r="G88" s="49"/>
      <c r="H88" s="2"/>
    </row>
    <row r="89" spans="1:8">
      <c r="A89" s="50" t="s">
        <v>121</v>
      </c>
      <c r="B89" s="40" t="s">
        <v>230</v>
      </c>
      <c r="C89" s="41" t="s">
        <v>223</v>
      </c>
      <c r="D89" s="36" t="s">
        <v>66</v>
      </c>
      <c r="E89" s="38">
        <v>863</v>
      </c>
      <c r="F89" s="24"/>
      <c r="G89" s="49">
        <f t="shared" si="1"/>
        <v>0</v>
      </c>
      <c r="H89" s="2"/>
    </row>
    <row r="90" spans="1:8" ht="25.5">
      <c r="A90" s="50" t="s">
        <v>121</v>
      </c>
      <c r="B90" s="40" t="s">
        <v>231</v>
      </c>
      <c r="C90" s="41" t="s">
        <v>108</v>
      </c>
      <c r="D90" s="36" t="s">
        <v>72</v>
      </c>
      <c r="E90" s="38">
        <v>3505</v>
      </c>
      <c r="F90" s="24"/>
      <c r="G90" s="49">
        <f t="shared" si="1"/>
        <v>0</v>
      </c>
      <c r="H90" s="2"/>
    </row>
    <row r="91" spans="1:8">
      <c r="A91" s="50" t="s">
        <v>121</v>
      </c>
      <c r="B91" s="40" t="s">
        <v>232</v>
      </c>
      <c r="C91" s="41" t="s">
        <v>220</v>
      </c>
      <c r="D91" s="36" t="s">
        <v>72</v>
      </c>
      <c r="E91" s="38">
        <v>3393</v>
      </c>
      <c r="F91" s="24"/>
      <c r="G91" s="49">
        <f t="shared" si="1"/>
        <v>0</v>
      </c>
      <c r="H91" s="2"/>
    </row>
    <row r="92" spans="1:8">
      <c r="A92" s="50" t="s">
        <v>121</v>
      </c>
      <c r="B92" s="40" t="s">
        <v>233</v>
      </c>
      <c r="C92" s="42" t="s">
        <v>221</v>
      </c>
      <c r="D92" s="36" t="s">
        <v>72</v>
      </c>
      <c r="E92" s="38">
        <v>3505</v>
      </c>
      <c r="F92" s="24"/>
      <c r="G92" s="49">
        <f t="shared" si="1"/>
        <v>0</v>
      </c>
      <c r="H92" s="2"/>
    </row>
    <row r="93" spans="1:8">
      <c r="A93" s="50" t="s">
        <v>121</v>
      </c>
      <c r="B93" s="40" t="s">
        <v>234</v>
      </c>
      <c r="C93" s="42" t="s">
        <v>224</v>
      </c>
      <c r="D93" s="39" t="s">
        <v>72</v>
      </c>
      <c r="E93" s="38">
        <v>57</v>
      </c>
      <c r="F93" s="24"/>
      <c r="G93" s="49">
        <f t="shared" si="1"/>
        <v>0</v>
      </c>
      <c r="H93" s="2"/>
    </row>
    <row r="94" spans="1:8">
      <c r="A94" s="50" t="s">
        <v>121</v>
      </c>
      <c r="B94" s="40" t="s">
        <v>235</v>
      </c>
      <c r="C94" s="42" t="s">
        <v>225</v>
      </c>
      <c r="D94" s="39" t="s">
        <v>72</v>
      </c>
      <c r="E94" s="38">
        <v>55</v>
      </c>
      <c r="F94" s="24"/>
      <c r="G94" s="49">
        <f t="shared" si="1"/>
        <v>0</v>
      </c>
      <c r="H94" s="2"/>
    </row>
    <row r="95" spans="1:8" ht="25.5">
      <c r="A95" s="50" t="s">
        <v>121</v>
      </c>
      <c r="B95" s="51" t="s">
        <v>50</v>
      </c>
      <c r="C95" s="62" t="s">
        <v>236</v>
      </c>
      <c r="D95" s="25"/>
      <c r="E95" s="25"/>
      <c r="F95" s="24"/>
      <c r="G95" s="49"/>
      <c r="H95" s="2"/>
    </row>
    <row r="96" spans="1:8">
      <c r="A96" s="50" t="s">
        <v>121</v>
      </c>
      <c r="B96" s="40" t="s">
        <v>241</v>
      </c>
      <c r="C96" s="63" t="s">
        <v>237</v>
      </c>
      <c r="D96" s="39" t="s">
        <v>66</v>
      </c>
      <c r="E96" s="38">
        <v>190</v>
      </c>
      <c r="F96" s="24"/>
      <c r="G96" s="49">
        <f t="shared" si="1"/>
        <v>0</v>
      </c>
      <c r="H96" s="2"/>
    </row>
    <row r="97" spans="1:9">
      <c r="A97" s="50" t="s">
        <v>121</v>
      </c>
      <c r="B97" s="40" t="s">
        <v>242</v>
      </c>
      <c r="C97" s="63" t="s">
        <v>96</v>
      </c>
      <c r="D97" s="39" t="s">
        <v>72</v>
      </c>
      <c r="E97" s="38">
        <v>577</v>
      </c>
      <c r="F97" s="24"/>
      <c r="G97" s="49">
        <f t="shared" si="1"/>
        <v>0</v>
      </c>
      <c r="H97" s="2"/>
    </row>
    <row r="98" spans="1:9">
      <c r="A98" s="50" t="s">
        <v>121</v>
      </c>
      <c r="B98" s="40" t="s">
        <v>243</v>
      </c>
      <c r="C98" s="63" t="s">
        <v>238</v>
      </c>
      <c r="D98" s="39" t="s">
        <v>72</v>
      </c>
      <c r="E98" s="38">
        <v>577</v>
      </c>
      <c r="F98" s="24"/>
      <c r="G98" s="49">
        <f t="shared" si="1"/>
        <v>0</v>
      </c>
      <c r="H98" s="2"/>
    </row>
    <row r="99" spans="1:9">
      <c r="A99" s="50" t="s">
        <v>121</v>
      </c>
      <c r="B99" s="40" t="s">
        <v>244</v>
      </c>
      <c r="C99" s="63" t="s">
        <v>194</v>
      </c>
      <c r="D99" s="39" t="s">
        <v>72</v>
      </c>
      <c r="E99" s="38">
        <v>577</v>
      </c>
      <c r="F99" s="24"/>
      <c r="G99" s="49">
        <f t="shared" si="1"/>
        <v>0</v>
      </c>
      <c r="H99" s="2"/>
    </row>
    <row r="100" spans="1:9">
      <c r="A100" s="50" t="s">
        <v>121</v>
      </c>
      <c r="B100" s="40" t="s">
        <v>245</v>
      </c>
      <c r="C100" s="63" t="s">
        <v>239</v>
      </c>
      <c r="D100" s="39" t="s">
        <v>72</v>
      </c>
      <c r="E100" s="38">
        <v>577</v>
      </c>
      <c r="F100" s="24"/>
      <c r="G100" s="49">
        <f t="shared" si="1"/>
        <v>0</v>
      </c>
      <c r="H100" s="2"/>
    </row>
    <row r="101" spans="1:9" ht="15.75" thickBot="1">
      <c r="A101" s="50" t="s">
        <v>121</v>
      </c>
      <c r="B101" s="40" t="s">
        <v>246</v>
      </c>
      <c r="C101" s="63" t="s">
        <v>194</v>
      </c>
      <c r="D101" s="39" t="s">
        <v>72</v>
      </c>
      <c r="E101" s="38">
        <v>577</v>
      </c>
      <c r="F101" s="24"/>
      <c r="G101" s="49">
        <f t="shared" si="1"/>
        <v>0</v>
      </c>
      <c r="H101" s="2"/>
    </row>
    <row r="102" spans="1:9" ht="29.25" thickBot="1">
      <c r="A102" s="69" t="s">
        <v>121</v>
      </c>
      <c r="B102" s="70" t="s">
        <v>247</v>
      </c>
      <c r="C102" s="97" t="s">
        <v>240</v>
      </c>
      <c r="D102" s="98" t="s">
        <v>72</v>
      </c>
      <c r="E102" s="99">
        <v>577</v>
      </c>
      <c r="F102" s="71"/>
      <c r="G102" s="72">
        <f t="shared" si="1"/>
        <v>0</v>
      </c>
      <c r="H102" s="81" t="s">
        <v>40</v>
      </c>
      <c r="I102" s="32">
        <f>ROUND(SUM(G61:G102),2)</f>
        <v>0</v>
      </c>
    </row>
    <row r="103" spans="1:9" ht="15.75" thickBot="1">
      <c r="A103" s="64" t="s">
        <v>249</v>
      </c>
      <c r="B103" s="65">
        <v>5</v>
      </c>
      <c r="C103" s="191" t="s">
        <v>120</v>
      </c>
      <c r="D103" s="191"/>
      <c r="E103" s="191"/>
      <c r="F103" s="191"/>
      <c r="G103" s="67"/>
      <c r="H103" s="68"/>
      <c r="I103" s="68"/>
    </row>
    <row r="104" spans="1:9" ht="29.25" thickBot="1">
      <c r="A104" s="69" t="s">
        <v>249</v>
      </c>
      <c r="B104" s="70" t="s">
        <v>26</v>
      </c>
      <c r="C104" s="92" t="s">
        <v>248</v>
      </c>
      <c r="D104" s="90" t="s">
        <v>72</v>
      </c>
      <c r="E104" s="99">
        <v>46</v>
      </c>
      <c r="F104" s="71"/>
      <c r="G104" s="72">
        <f t="shared" si="1"/>
        <v>0</v>
      </c>
      <c r="H104" s="100" t="s">
        <v>41</v>
      </c>
      <c r="I104" s="73">
        <f>ROUND(SUM(G103:G104),2)</f>
        <v>0</v>
      </c>
    </row>
    <row r="105" spans="1:9">
      <c r="A105" s="64" t="s">
        <v>283</v>
      </c>
      <c r="B105" s="65">
        <v>6</v>
      </c>
      <c r="C105" s="191" t="s">
        <v>250</v>
      </c>
      <c r="D105" s="191"/>
      <c r="E105" s="191"/>
      <c r="F105" s="191"/>
      <c r="G105" s="67"/>
      <c r="H105" s="2"/>
    </row>
    <row r="106" spans="1:9">
      <c r="A106" s="50" t="s">
        <v>283</v>
      </c>
      <c r="B106" s="33" t="s">
        <v>9</v>
      </c>
      <c r="C106" s="52" t="s">
        <v>251</v>
      </c>
      <c r="D106" s="25"/>
      <c r="E106" s="40"/>
      <c r="F106" s="24"/>
      <c r="G106" s="49"/>
      <c r="H106" s="2"/>
    </row>
    <row r="107" spans="1:9">
      <c r="A107" s="50" t="s">
        <v>283</v>
      </c>
      <c r="B107" s="33" t="s">
        <v>253</v>
      </c>
      <c r="C107" s="52" t="s">
        <v>252</v>
      </c>
      <c r="D107" s="25"/>
      <c r="E107" s="40"/>
      <c r="F107" s="24"/>
      <c r="G107" s="49"/>
      <c r="H107" s="2"/>
    </row>
    <row r="108" spans="1:9">
      <c r="A108" s="50" t="s">
        <v>283</v>
      </c>
      <c r="B108" s="40" t="s">
        <v>256</v>
      </c>
      <c r="C108" s="41" t="s">
        <v>254</v>
      </c>
      <c r="D108" s="36" t="s">
        <v>66</v>
      </c>
      <c r="E108" s="37">
        <v>130</v>
      </c>
      <c r="F108" s="24"/>
      <c r="G108" s="49">
        <f t="shared" ref="G108:G123" si="4">ROUND((E108*F108),2)</f>
        <v>0</v>
      </c>
      <c r="H108" s="2"/>
    </row>
    <row r="109" spans="1:9" ht="25.5">
      <c r="A109" s="50" t="s">
        <v>283</v>
      </c>
      <c r="B109" s="40" t="s">
        <v>257</v>
      </c>
      <c r="C109" s="41" t="s">
        <v>96</v>
      </c>
      <c r="D109" s="36" t="s">
        <v>72</v>
      </c>
      <c r="E109" s="38">
        <v>406</v>
      </c>
      <c r="F109" s="24"/>
      <c r="G109" s="49">
        <f t="shared" si="4"/>
        <v>0</v>
      </c>
      <c r="H109" s="2"/>
    </row>
    <row r="110" spans="1:9">
      <c r="A110" s="50" t="s">
        <v>283</v>
      </c>
      <c r="B110" s="40" t="s">
        <v>258</v>
      </c>
      <c r="C110" s="41" t="s">
        <v>255</v>
      </c>
      <c r="D110" s="36" t="s">
        <v>72</v>
      </c>
      <c r="E110" s="38">
        <v>406</v>
      </c>
      <c r="F110" s="24"/>
      <c r="G110" s="49">
        <f t="shared" si="4"/>
        <v>0</v>
      </c>
      <c r="H110" s="2"/>
    </row>
    <row r="111" spans="1:9">
      <c r="A111" s="50" t="s">
        <v>283</v>
      </c>
      <c r="B111" s="33" t="s">
        <v>260</v>
      </c>
      <c r="C111" s="52" t="s">
        <v>259</v>
      </c>
      <c r="D111" s="25"/>
      <c r="E111" s="40"/>
      <c r="F111" s="24"/>
      <c r="G111" s="49"/>
      <c r="H111" s="2"/>
    </row>
    <row r="112" spans="1:9">
      <c r="A112" s="50" t="s">
        <v>283</v>
      </c>
      <c r="B112" s="40" t="s">
        <v>262</v>
      </c>
      <c r="C112" s="41" t="s">
        <v>261</v>
      </c>
      <c r="D112" s="36" t="s">
        <v>66</v>
      </c>
      <c r="E112" s="37">
        <v>53</v>
      </c>
      <c r="F112" s="24"/>
      <c r="G112" s="49">
        <f t="shared" si="4"/>
        <v>0</v>
      </c>
      <c r="H112" s="2"/>
    </row>
    <row r="113" spans="1:9" ht="25.5">
      <c r="A113" s="50" t="s">
        <v>283</v>
      </c>
      <c r="B113" s="40" t="s">
        <v>263</v>
      </c>
      <c r="C113" s="41" t="s">
        <v>108</v>
      </c>
      <c r="D113" s="36" t="s">
        <v>72</v>
      </c>
      <c r="E113" s="38">
        <v>155</v>
      </c>
      <c r="F113" s="24"/>
      <c r="G113" s="49">
        <f t="shared" si="4"/>
        <v>0</v>
      </c>
      <c r="H113" s="2"/>
    </row>
    <row r="114" spans="1:9">
      <c r="A114" s="50" t="s">
        <v>283</v>
      </c>
      <c r="B114" s="40" t="s">
        <v>264</v>
      </c>
      <c r="C114" s="41" t="s">
        <v>220</v>
      </c>
      <c r="D114" s="36" t="s">
        <v>72</v>
      </c>
      <c r="E114" s="38">
        <v>149</v>
      </c>
      <c r="F114" s="24"/>
      <c r="G114" s="49">
        <f t="shared" si="4"/>
        <v>0</v>
      </c>
      <c r="H114" s="2"/>
    </row>
    <row r="115" spans="1:9">
      <c r="A115" s="50" t="s">
        <v>283</v>
      </c>
      <c r="B115" s="40" t="s">
        <v>265</v>
      </c>
      <c r="C115" s="41" t="s">
        <v>221</v>
      </c>
      <c r="D115" s="36" t="s">
        <v>72</v>
      </c>
      <c r="E115" s="38">
        <v>149</v>
      </c>
      <c r="F115" s="24"/>
      <c r="G115" s="49">
        <f t="shared" si="4"/>
        <v>0</v>
      </c>
      <c r="H115" s="2"/>
    </row>
    <row r="116" spans="1:9">
      <c r="A116" s="50" t="s">
        <v>283</v>
      </c>
      <c r="B116" s="33" t="s">
        <v>28</v>
      </c>
      <c r="C116" s="52" t="s">
        <v>266</v>
      </c>
      <c r="D116" s="25"/>
      <c r="E116" s="40"/>
      <c r="F116" s="24"/>
      <c r="G116" s="49"/>
      <c r="H116" s="2"/>
    </row>
    <row r="117" spans="1:9">
      <c r="A117" s="50" t="s">
        <v>283</v>
      </c>
      <c r="B117" s="33" t="s">
        <v>267</v>
      </c>
      <c r="C117" s="74" t="s">
        <v>252</v>
      </c>
      <c r="D117" s="25"/>
      <c r="E117" s="40"/>
      <c r="F117" s="24"/>
      <c r="G117" s="49"/>
      <c r="H117" s="2"/>
    </row>
    <row r="118" spans="1:9">
      <c r="A118" s="50" t="s">
        <v>283</v>
      </c>
      <c r="B118" s="40" t="s">
        <v>268</v>
      </c>
      <c r="C118" s="41" t="s">
        <v>254</v>
      </c>
      <c r="D118" s="36" t="s">
        <v>66</v>
      </c>
      <c r="E118" s="37">
        <v>6</v>
      </c>
      <c r="F118" s="24"/>
      <c r="G118" s="49">
        <f t="shared" si="4"/>
        <v>0</v>
      </c>
      <c r="H118" s="2"/>
    </row>
    <row r="119" spans="1:9" ht="25.5">
      <c r="A119" s="50" t="s">
        <v>283</v>
      </c>
      <c r="B119" s="40" t="s">
        <v>269</v>
      </c>
      <c r="C119" s="41" t="s">
        <v>96</v>
      </c>
      <c r="D119" s="36" t="s">
        <v>72</v>
      </c>
      <c r="E119" s="37">
        <v>19</v>
      </c>
      <c r="F119" s="24"/>
      <c r="G119" s="49">
        <f t="shared" si="4"/>
        <v>0</v>
      </c>
      <c r="H119" s="2"/>
    </row>
    <row r="120" spans="1:9">
      <c r="A120" s="50" t="s">
        <v>283</v>
      </c>
      <c r="B120" s="40" t="s">
        <v>270</v>
      </c>
      <c r="C120" s="41" t="s">
        <v>255</v>
      </c>
      <c r="D120" s="36" t="s">
        <v>72</v>
      </c>
      <c r="E120" s="37">
        <v>19</v>
      </c>
      <c r="F120" s="24"/>
      <c r="G120" s="49">
        <f t="shared" si="4"/>
        <v>0</v>
      </c>
      <c r="H120" s="2"/>
    </row>
    <row r="121" spans="1:9">
      <c r="A121" s="50" t="s">
        <v>283</v>
      </c>
      <c r="B121" s="33" t="s">
        <v>271</v>
      </c>
      <c r="C121" s="52" t="s">
        <v>259</v>
      </c>
      <c r="D121" s="25"/>
      <c r="E121" s="40"/>
      <c r="F121" s="24"/>
      <c r="G121" s="49"/>
      <c r="H121" s="2"/>
    </row>
    <row r="122" spans="1:9">
      <c r="A122" s="50" t="s">
        <v>283</v>
      </c>
      <c r="B122" s="40" t="s">
        <v>272</v>
      </c>
      <c r="C122" s="41" t="s">
        <v>261</v>
      </c>
      <c r="D122" s="36" t="s">
        <v>66</v>
      </c>
      <c r="E122" s="37">
        <v>13</v>
      </c>
      <c r="F122" s="24"/>
      <c r="G122" s="49">
        <f t="shared" si="4"/>
        <v>0</v>
      </c>
      <c r="H122" s="2"/>
    </row>
    <row r="123" spans="1:9" ht="25.5">
      <c r="A123" s="50" t="s">
        <v>283</v>
      </c>
      <c r="B123" s="40" t="s">
        <v>274</v>
      </c>
      <c r="C123" s="41" t="s">
        <v>108</v>
      </c>
      <c r="D123" s="36" t="s">
        <v>72</v>
      </c>
      <c r="E123" s="37">
        <v>38</v>
      </c>
      <c r="F123" s="24"/>
      <c r="G123" s="49">
        <f t="shared" si="4"/>
        <v>0</v>
      </c>
      <c r="H123" s="2"/>
    </row>
    <row r="124" spans="1:9">
      <c r="A124" s="50" t="s">
        <v>283</v>
      </c>
      <c r="B124" s="40" t="s">
        <v>275</v>
      </c>
      <c r="C124" s="41" t="s">
        <v>220</v>
      </c>
      <c r="D124" s="36" t="s">
        <v>72</v>
      </c>
      <c r="E124" s="37">
        <v>38</v>
      </c>
      <c r="F124" s="24"/>
      <c r="G124" s="49">
        <f t="shared" ref="G124:G128" si="5">ROUND((E124*F124),2)</f>
        <v>0</v>
      </c>
      <c r="H124" s="2"/>
    </row>
    <row r="125" spans="1:9">
      <c r="A125" s="50" t="s">
        <v>283</v>
      </c>
      <c r="B125" s="40" t="s">
        <v>276</v>
      </c>
      <c r="C125" s="41" t="s">
        <v>221</v>
      </c>
      <c r="D125" s="36" t="s">
        <v>72</v>
      </c>
      <c r="E125" s="37">
        <v>38</v>
      </c>
      <c r="F125" s="24"/>
      <c r="G125" s="49">
        <f t="shared" si="5"/>
        <v>0</v>
      </c>
      <c r="H125" s="2"/>
    </row>
    <row r="126" spans="1:9">
      <c r="A126" s="50" t="s">
        <v>283</v>
      </c>
      <c r="B126" s="75" t="s">
        <v>277</v>
      </c>
      <c r="C126" s="52" t="s">
        <v>98</v>
      </c>
      <c r="D126" s="25"/>
      <c r="E126" s="40"/>
      <c r="F126" s="24"/>
      <c r="G126" s="49"/>
      <c r="H126" s="2"/>
    </row>
    <row r="127" spans="1:9" ht="15.75" thickBot="1">
      <c r="A127" s="50" t="s">
        <v>283</v>
      </c>
      <c r="B127" s="37" t="s">
        <v>278</v>
      </c>
      <c r="C127" s="41" t="s">
        <v>273</v>
      </c>
      <c r="D127" s="36" t="s">
        <v>72</v>
      </c>
      <c r="E127" s="37">
        <v>79</v>
      </c>
      <c r="F127" s="24"/>
      <c r="G127" s="49">
        <f t="shared" si="5"/>
        <v>0</v>
      </c>
      <c r="H127" s="2"/>
    </row>
    <row r="128" spans="1:9" ht="29.25" thickBot="1">
      <c r="A128" s="69" t="s">
        <v>283</v>
      </c>
      <c r="B128" s="106" t="s">
        <v>279</v>
      </c>
      <c r="C128" s="92" t="s">
        <v>99</v>
      </c>
      <c r="D128" s="90" t="s">
        <v>8</v>
      </c>
      <c r="E128" s="106">
        <v>102</v>
      </c>
      <c r="F128" s="71"/>
      <c r="G128" s="72">
        <f t="shared" si="5"/>
        <v>0</v>
      </c>
      <c r="H128" s="105" t="s">
        <v>42</v>
      </c>
      <c r="I128" s="76">
        <f>ROUND(SUM(G105:G128),2)</f>
        <v>0</v>
      </c>
    </row>
    <row r="129" spans="1:9">
      <c r="A129" s="64" t="s">
        <v>284</v>
      </c>
      <c r="B129" s="104">
        <v>7</v>
      </c>
      <c r="C129" s="66" t="s">
        <v>109</v>
      </c>
      <c r="D129" s="102"/>
      <c r="E129" s="102"/>
      <c r="F129" s="78"/>
      <c r="G129" s="67"/>
      <c r="H129" s="2"/>
    </row>
    <row r="130" spans="1:9" ht="25.5">
      <c r="A130" s="50" t="s">
        <v>284</v>
      </c>
      <c r="B130" s="25" t="s">
        <v>29</v>
      </c>
      <c r="C130" s="41" t="s">
        <v>111</v>
      </c>
      <c r="D130" s="36" t="s">
        <v>8</v>
      </c>
      <c r="E130" s="38">
        <v>2008</v>
      </c>
      <c r="F130" s="24"/>
      <c r="G130" s="49">
        <f t="shared" ref="G130:G159" si="6">ROUND((E130*F130),2)</f>
        <v>0</v>
      </c>
      <c r="H130" s="2"/>
    </row>
    <row r="131" spans="1:9" ht="25.5">
      <c r="A131" s="50" t="s">
        <v>284</v>
      </c>
      <c r="B131" s="25" t="s">
        <v>34</v>
      </c>
      <c r="C131" s="41" t="s">
        <v>280</v>
      </c>
      <c r="D131" s="36" t="s">
        <v>8</v>
      </c>
      <c r="E131" s="38">
        <v>669</v>
      </c>
      <c r="F131" s="24"/>
      <c r="G131" s="49">
        <f t="shared" si="6"/>
        <v>0</v>
      </c>
      <c r="H131" s="2"/>
    </row>
    <row r="132" spans="1:9" ht="15.75" thickBot="1">
      <c r="A132" s="50" t="s">
        <v>284</v>
      </c>
      <c r="B132" s="25" t="s">
        <v>281</v>
      </c>
      <c r="C132" s="41" t="s">
        <v>112</v>
      </c>
      <c r="D132" s="36" t="s">
        <v>8</v>
      </c>
      <c r="E132" s="38">
        <v>1975</v>
      </c>
      <c r="F132" s="24"/>
      <c r="G132" s="49">
        <f t="shared" si="6"/>
        <v>0</v>
      </c>
      <c r="H132" s="2"/>
    </row>
    <row r="133" spans="1:9" ht="29.25" thickBot="1">
      <c r="A133" s="69" t="s">
        <v>284</v>
      </c>
      <c r="B133" s="86" t="s">
        <v>282</v>
      </c>
      <c r="C133" s="92" t="s">
        <v>113</v>
      </c>
      <c r="D133" s="90" t="s">
        <v>8</v>
      </c>
      <c r="E133" s="99">
        <v>1895</v>
      </c>
      <c r="F133" s="71"/>
      <c r="G133" s="72">
        <f t="shared" si="6"/>
        <v>0</v>
      </c>
      <c r="H133" s="14" t="s">
        <v>127</v>
      </c>
      <c r="I133" s="11">
        <f>ROUND(SUM(G129:G133),2)</f>
        <v>0</v>
      </c>
    </row>
    <row r="134" spans="1:9" ht="30">
      <c r="A134" s="64" t="s">
        <v>285</v>
      </c>
      <c r="B134" s="91">
        <v>8</v>
      </c>
      <c r="C134" s="101" t="s">
        <v>114</v>
      </c>
      <c r="D134" s="102"/>
      <c r="E134" s="103"/>
      <c r="F134" s="78"/>
      <c r="G134" s="67"/>
      <c r="H134" s="2"/>
    </row>
    <row r="135" spans="1:9" ht="30">
      <c r="A135" s="50" t="s">
        <v>285</v>
      </c>
      <c r="B135" s="77" t="s">
        <v>35</v>
      </c>
      <c r="C135" s="35" t="s">
        <v>115</v>
      </c>
      <c r="D135" s="25"/>
      <c r="E135" s="40"/>
      <c r="F135" s="24"/>
      <c r="G135" s="49"/>
      <c r="H135" s="2"/>
    </row>
    <row r="136" spans="1:9" ht="30">
      <c r="A136" s="50" t="s">
        <v>285</v>
      </c>
      <c r="B136" s="40" t="s">
        <v>100</v>
      </c>
      <c r="C136" s="41" t="s">
        <v>286</v>
      </c>
      <c r="D136" s="36" t="s">
        <v>19</v>
      </c>
      <c r="E136" s="36">
        <v>35</v>
      </c>
      <c r="F136" s="24"/>
      <c r="G136" s="49">
        <f t="shared" si="6"/>
        <v>0</v>
      </c>
      <c r="H136" s="2"/>
    </row>
    <row r="137" spans="1:9" ht="30">
      <c r="A137" s="50" t="s">
        <v>285</v>
      </c>
      <c r="B137" s="40" t="s">
        <v>101</v>
      </c>
      <c r="C137" s="41" t="s">
        <v>287</v>
      </c>
      <c r="D137" s="36" t="s">
        <v>19</v>
      </c>
      <c r="E137" s="36">
        <v>77</v>
      </c>
      <c r="F137" s="24"/>
      <c r="G137" s="49">
        <f t="shared" si="6"/>
        <v>0</v>
      </c>
      <c r="H137" s="2"/>
    </row>
    <row r="138" spans="1:9" ht="30">
      <c r="A138" s="50" t="s">
        <v>285</v>
      </c>
      <c r="B138" s="40" t="s">
        <v>102</v>
      </c>
      <c r="C138" s="41" t="s">
        <v>288</v>
      </c>
      <c r="D138" s="36" t="s">
        <v>19</v>
      </c>
      <c r="E138" s="36">
        <v>1</v>
      </c>
      <c r="F138" s="24"/>
      <c r="G138" s="49">
        <f t="shared" si="6"/>
        <v>0</v>
      </c>
      <c r="H138" s="2"/>
    </row>
    <row r="139" spans="1:9" ht="30">
      <c r="A139" s="50" t="s">
        <v>285</v>
      </c>
      <c r="B139" s="51" t="s">
        <v>103</v>
      </c>
      <c r="C139" s="35" t="s">
        <v>116</v>
      </c>
      <c r="D139" s="25"/>
      <c r="E139" s="40"/>
      <c r="F139" s="24"/>
      <c r="G139" s="49"/>
      <c r="H139" s="2"/>
    </row>
    <row r="140" spans="1:9" ht="30">
      <c r="A140" s="50" t="s">
        <v>285</v>
      </c>
      <c r="B140" s="40" t="s">
        <v>104</v>
      </c>
      <c r="C140" s="41" t="s">
        <v>289</v>
      </c>
      <c r="D140" s="36" t="s">
        <v>8</v>
      </c>
      <c r="E140" s="39">
        <v>784</v>
      </c>
      <c r="F140" s="24"/>
      <c r="G140" s="49">
        <f t="shared" si="6"/>
        <v>0</v>
      </c>
      <c r="H140" s="2"/>
    </row>
    <row r="141" spans="1:9" ht="30">
      <c r="A141" s="50" t="s">
        <v>285</v>
      </c>
      <c r="B141" s="40" t="s">
        <v>105</v>
      </c>
      <c r="C141" s="41" t="s">
        <v>290</v>
      </c>
      <c r="D141" s="36" t="s">
        <v>8</v>
      </c>
      <c r="E141" s="39">
        <v>185</v>
      </c>
      <c r="F141" s="24"/>
      <c r="G141" s="49">
        <f t="shared" si="6"/>
        <v>0</v>
      </c>
      <c r="H141" s="2"/>
    </row>
    <row r="142" spans="1:9" ht="30">
      <c r="A142" s="50" t="s">
        <v>285</v>
      </c>
      <c r="B142" s="40" t="s">
        <v>106</v>
      </c>
      <c r="C142" s="41" t="s">
        <v>291</v>
      </c>
      <c r="D142" s="36" t="s">
        <v>72</v>
      </c>
      <c r="E142" s="39">
        <v>4</v>
      </c>
      <c r="F142" s="24"/>
      <c r="G142" s="49">
        <f t="shared" si="6"/>
        <v>0</v>
      </c>
      <c r="H142" s="2"/>
    </row>
    <row r="143" spans="1:9" ht="30">
      <c r="A143" s="50" t="s">
        <v>285</v>
      </c>
      <c r="B143" s="40" t="s">
        <v>297</v>
      </c>
      <c r="C143" s="41" t="s">
        <v>292</v>
      </c>
      <c r="D143" s="36" t="s">
        <v>72</v>
      </c>
      <c r="E143" s="39">
        <v>31</v>
      </c>
      <c r="F143" s="24"/>
      <c r="G143" s="49">
        <f t="shared" si="6"/>
        <v>0</v>
      </c>
      <c r="H143" s="2"/>
    </row>
    <row r="144" spans="1:9" ht="30">
      <c r="A144" s="50" t="s">
        <v>285</v>
      </c>
      <c r="B144" s="40" t="s">
        <v>298</v>
      </c>
      <c r="C144" s="41" t="s">
        <v>293</v>
      </c>
      <c r="D144" s="36" t="s">
        <v>72</v>
      </c>
      <c r="E144" s="36">
        <v>30</v>
      </c>
      <c r="F144" s="24"/>
      <c r="G144" s="49">
        <f t="shared" si="6"/>
        <v>0</v>
      </c>
      <c r="H144" s="2"/>
    </row>
    <row r="145" spans="1:9" ht="30">
      <c r="A145" s="50" t="s">
        <v>285</v>
      </c>
      <c r="B145" s="40" t="s">
        <v>299</v>
      </c>
      <c r="C145" s="41" t="s">
        <v>294</v>
      </c>
      <c r="D145" s="36" t="s">
        <v>72</v>
      </c>
      <c r="E145" s="39">
        <v>23</v>
      </c>
      <c r="F145" s="24"/>
      <c r="G145" s="49">
        <f t="shared" si="6"/>
        <v>0</v>
      </c>
      <c r="H145" s="2"/>
    </row>
    <row r="146" spans="1:9" ht="30.75" thickBot="1">
      <c r="A146" s="50" t="s">
        <v>285</v>
      </c>
      <c r="B146" s="40" t="s">
        <v>300</v>
      </c>
      <c r="C146" s="41" t="s">
        <v>295</v>
      </c>
      <c r="D146" s="36" t="s">
        <v>8</v>
      </c>
      <c r="E146" s="39">
        <v>22</v>
      </c>
      <c r="F146" s="24"/>
      <c r="G146" s="49">
        <f t="shared" si="6"/>
        <v>0</v>
      </c>
      <c r="H146" s="2"/>
    </row>
    <row r="147" spans="1:9" ht="30.75" thickBot="1">
      <c r="A147" s="69" t="s">
        <v>285</v>
      </c>
      <c r="B147" s="70" t="s">
        <v>301</v>
      </c>
      <c r="C147" s="92" t="s">
        <v>296</v>
      </c>
      <c r="D147" s="90" t="s">
        <v>8</v>
      </c>
      <c r="E147" s="98">
        <v>66</v>
      </c>
      <c r="F147" s="71"/>
      <c r="G147" s="72">
        <f t="shared" si="6"/>
        <v>0</v>
      </c>
      <c r="H147" s="14" t="s">
        <v>128</v>
      </c>
      <c r="I147" s="11">
        <f>ROUND(SUM(G134:G147),2)</f>
        <v>0</v>
      </c>
    </row>
    <row r="148" spans="1:9">
      <c r="A148" s="64" t="s">
        <v>302</v>
      </c>
      <c r="B148" s="91">
        <v>9</v>
      </c>
      <c r="C148" s="109" t="s">
        <v>151</v>
      </c>
      <c r="D148" s="102"/>
      <c r="E148" s="103"/>
      <c r="F148" s="78"/>
      <c r="G148" s="67"/>
      <c r="H148" s="2"/>
    </row>
    <row r="149" spans="1:9">
      <c r="A149" s="50" t="s">
        <v>302</v>
      </c>
      <c r="B149" s="40" t="s">
        <v>107</v>
      </c>
      <c r="C149" s="41" t="s">
        <v>303</v>
      </c>
      <c r="D149" s="36" t="s">
        <v>19</v>
      </c>
      <c r="E149" s="36">
        <v>6</v>
      </c>
      <c r="F149" s="24"/>
      <c r="G149" s="49">
        <f t="shared" si="6"/>
        <v>0</v>
      </c>
      <c r="H149" s="2"/>
    </row>
    <row r="150" spans="1:9">
      <c r="A150" s="50" t="s">
        <v>302</v>
      </c>
      <c r="B150" s="40" t="s">
        <v>129</v>
      </c>
      <c r="C150" s="41" t="s">
        <v>304</v>
      </c>
      <c r="D150" s="36" t="s">
        <v>7</v>
      </c>
      <c r="E150" s="36">
        <v>1</v>
      </c>
      <c r="F150" s="24"/>
      <c r="G150" s="49">
        <f t="shared" si="6"/>
        <v>0</v>
      </c>
      <c r="H150" s="2"/>
    </row>
    <row r="151" spans="1:9">
      <c r="A151" s="50" t="s">
        <v>302</v>
      </c>
      <c r="B151" s="40" t="s">
        <v>313</v>
      </c>
      <c r="C151" s="41" t="s">
        <v>305</v>
      </c>
      <c r="D151" s="36" t="s">
        <v>8</v>
      </c>
      <c r="E151" s="36">
        <v>10</v>
      </c>
      <c r="F151" s="24"/>
      <c r="G151" s="49">
        <f t="shared" si="6"/>
        <v>0</v>
      </c>
    </row>
    <row r="152" spans="1:9">
      <c r="A152" s="50" t="s">
        <v>302</v>
      </c>
      <c r="B152" s="40" t="s">
        <v>314</v>
      </c>
      <c r="C152" s="41" t="s">
        <v>306</v>
      </c>
      <c r="D152" s="36" t="s">
        <v>72</v>
      </c>
      <c r="E152" s="36">
        <v>3</v>
      </c>
      <c r="F152" s="24"/>
      <c r="G152" s="49">
        <f t="shared" si="6"/>
        <v>0</v>
      </c>
    </row>
    <row r="153" spans="1:9">
      <c r="A153" s="50" t="s">
        <v>302</v>
      </c>
      <c r="B153" s="40" t="s">
        <v>315</v>
      </c>
      <c r="C153" s="41" t="s">
        <v>307</v>
      </c>
      <c r="D153" s="36" t="s">
        <v>72</v>
      </c>
      <c r="E153" s="36">
        <v>22</v>
      </c>
      <c r="F153" s="24"/>
      <c r="G153" s="49">
        <f t="shared" si="6"/>
        <v>0</v>
      </c>
      <c r="H153"/>
      <c r="I153"/>
    </row>
    <row r="154" spans="1:9">
      <c r="A154" s="50" t="s">
        <v>132</v>
      </c>
      <c r="B154" s="40" t="s">
        <v>316</v>
      </c>
      <c r="C154" s="41" t="s">
        <v>221</v>
      </c>
      <c r="D154" s="36" t="s">
        <v>72</v>
      </c>
      <c r="E154" s="37">
        <v>22</v>
      </c>
      <c r="F154" s="24"/>
      <c r="G154" s="49"/>
    </row>
    <row r="155" spans="1:9" ht="25.5">
      <c r="A155" s="50" t="s">
        <v>132</v>
      </c>
      <c r="B155" s="40" t="s">
        <v>317</v>
      </c>
      <c r="C155" s="41" t="s">
        <v>308</v>
      </c>
      <c r="D155" s="36" t="s">
        <v>72</v>
      </c>
      <c r="E155" s="37">
        <v>180</v>
      </c>
      <c r="F155" s="24"/>
      <c r="G155" s="49">
        <f t="shared" si="6"/>
        <v>0</v>
      </c>
    </row>
    <row r="156" spans="1:9" ht="26.25" thickBot="1">
      <c r="A156" s="50" t="s">
        <v>132</v>
      </c>
      <c r="B156" s="40" t="s">
        <v>318</v>
      </c>
      <c r="C156" s="41" t="s">
        <v>309</v>
      </c>
      <c r="D156" s="36" t="s">
        <v>72</v>
      </c>
      <c r="E156" s="37">
        <v>180</v>
      </c>
      <c r="F156" s="24"/>
      <c r="G156" s="49">
        <f t="shared" si="6"/>
        <v>0</v>
      </c>
      <c r="H156"/>
      <c r="I156"/>
    </row>
    <row r="157" spans="1:9" ht="29.25" thickBot="1">
      <c r="A157" s="69" t="s">
        <v>133</v>
      </c>
      <c r="B157" s="70" t="s">
        <v>319</v>
      </c>
      <c r="C157" s="92" t="s">
        <v>310</v>
      </c>
      <c r="D157" s="90" t="s">
        <v>72</v>
      </c>
      <c r="E157" s="106">
        <v>180</v>
      </c>
      <c r="F157" s="71"/>
      <c r="G157" s="72">
        <f t="shared" si="6"/>
        <v>0</v>
      </c>
      <c r="H157" s="14" t="s">
        <v>130</v>
      </c>
      <c r="I157" s="11">
        <f>ROUND(SUM(G148:G157),2)</f>
        <v>0</v>
      </c>
    </row>
    <row r="158" spans="1:9" ht="15.75" thickBot="1">
      <c r="A158" s="82" t="s">
        <v>312</v>
      </c>
      <c r="B158" s="107">
        <v>10</v>
      </c>
      <c r="C158" s="108" t="s">
        <v>311</v>
      </c>
      <c r="D158" s="48"/>
      <c r="E158" s="48"/>
      <c r="F158" s="60"/>
      <c r="G158" s="83"/>
      <c r="H158" s="13"/>
      <c r="I158" s="12"/>
    </row>
    <row r="159" spans="1:9" ht="29.25" thickBot="1">
      <c r="A159" s="26" t="s">
        <v>312</v>
      </c>
      <c r="B159" s="79" t="s">
        <v>110</v>
      </c>
      <c r="C159" s="41" t="s">
        <v>320</v>
      </c>
      <c r="D159" s="37" t="s">
        <v>8</v>
      </c>
      <c r="E159" s="36">
        <v>259</v>
      </c>
      <c r="F159" s="24"/>
      <c r="G159" s="30">
        <f t="shared" si="6"/>
        <v>0</v>
      </c>
      <c r="H159" s="14" t="s">
        <v>131</v>
      </c>
      <c r="I159" s="11">
        <f>ROUND(SUM(G158:G159),2)</f>
        <v>0</v>
      </c>
    </row>
    <row r="160" spans="1:9" ht="45.75" thickBot="1">
      <c r="F160" s="15" t="s">
        <v>43</v>
      </c>
      <c r="G160" s="16">
        <f>IF((SUM(G8:G159)=SUM(I8:I159)),ROUND(SUM(G8:G157),2),"Klaida")</f>
        <v>0</v>
      </c>
    </row>
  </sheetData>
  <mergeCells count="9">
    <mergeCell ref="C105:F105"/>
    <mergeCell ref="A1:G1"/>
    <mergeCell ref="A3:G3"/>
    <mergeCell ref="A4:G4"/>
    <mergeCell ref="C61:F61"/>
    <mergeCell ref="C45:F45"/>
    <mergeCell ref="C25:F25"/>
    <mergeCell ref="C103:F103"/>
    <mergeCell ref="C7:F7"/>
  </mergeCells>
  <phoneticPr fontId="9" type="noConversion"/>
  <pageMargins left="0.70866141732283472" right="0.70866141732283472" top="0.74803149606299213" bottom="0.74803149606299213" header="0.31496062992125984" footer="0.31496062992125984"/>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2541-849A-478E-843B-5DDAD139A8DD}">
  <dimension ref="A1:I27"/>
  <sheetViews>
    <sheetView zoomScale="85" zoomScaleNormal="85" workbookViewId="0">
      <selection activeCell="C5" sqref="C5"/>
    </sheetView>
  </sheetViews>
  <sheetFormatPr defaultColWidth="9.140625" defaultRowHeight="15"/>
  <cols>
    <col min="1" max="1" width="39.7109375" style="10" customWidth="1"/>
    <col min="2" max="2" width="10.5703125" style="5" customWidth="1"/>
    <col min="3" max="3" width="71.7109375" style="6" customWidth="1"/>
    <col min="4" max="4" width="9.140625" style="5"/>
    <col min="5" max="5" width="16.28515625" style="5" customWidth="1"/>
    <col min="6" max="6" width="20.7109375" style="7" customWidth="1"/>
    <col min="7" max="7" width="14.7109375" style="5" customWidth="1"/>
    <col min="8" max="8" width="21.5703125" style="8" customWidth="1"/>
    <col min="9" max="9" width="16.140625" style="2" customWidth="1"/>
    <col min="10" max="16384" width="9.140625" style="2"/>
  </cols>
  <sheetData>
    <row r="1" spans="1:9" ht="39.950000000000003" customHeight="1">
      <c r="A1" s="192"/>
      <c r="B1" s="192"/>
      <c r="C1" s="192"/>
      <c r="D1" s="192"/>
      <c r="E1" s="192"/>
      <c r="F1" s="192"/>
      <c r="G1" s="192"/>
    </row>
    <row r="2" spans="1:9" ht="21.75" customHeight="1" thickBot="1">
      <c r="A2" s="1"/>
      <c r="B2" s="1"/>
      <c r="C2" s="1"/>
      <c r="D2" s="1"/>
      <c r="E2" s="9"/>
      <c r="F2" s="1"/>
      <c r="G2" s="1"/>
    </row>
    <row r="3" spans="1:9" ht="21.75" customHeight="1" thickBot="1">
      <c r="A3" s="183" t="s">
        <v>134</v>
      </c>
      <c r="B3" s="184"/>
      <c r="C3" s="184"/>
      <c r="D3" s="184"/>
      <c r="E3" s="184"/>
      <c r="F3" s="184"/>
      <c r="G3" s="185"/>
    </row>
    <row r="4" spans="1:9" ht="21.75" customHeight="1" thickBot="1">
      <c r="A4" s="183" t="s">
        <v>492</v>
      </c>
      <c r="B4" s="184"/>
      <c r="C4" s="184"/>
      <c r="D4" s="184"/>
      <c r="E4" s="184"/>
      <c r="F4" s="184"/>
      <c r="G4" s="185"/>
    </row>
    <row r="5" spans="1:9" ht="21.75" customHeight="1" thickBot="1">
      <c r="A5" s="122"/>
      <c r="B5" s="123"/>
      <c r="C5" s="46" t="s">
        <v>328</v>
      </c>
      <c r="D5" s="123"/>
      <c r="E5" s="123"/>
      <c r="F5" s="123"/>
      <c r="G5" s="124"/>
    </row>
    <row r="6" spans="1:9" ht="42.75">
      <c r="A6" s="110" t="s">
        <v>36</v>
      </c>
      <c r="B6" s="111" t="s">
        <v>0</v>
      </c>
      <c r="C6" s="112" t="s">
        <v>1</v>
      </c>
      <c r="D6" s="112" t="s">
        <v>2</v>
      </c>
      <c r="E6" s="113" t="s">
        <v>3</v>
      </c>
      <c r="F6" s="114" t="s">
        <v>4</v>
      </c>
      <c r="G6" s="115" t="s">
        <v>5</v>
      </c>
    </row>
    <row r="7" spans="1:9" s="3" customFormat="1" ht="41.25" customHeight="1" thickBot="1">
      <c r="A7" s="26" t="s">
        <v>6</v>
      </c>
      <c r="B7" s="37">
        <v>1</v>
      </c>
      <c r="C7" s="197" t="s">
        <v>189</v>
      </c>
      <c r="D7" s="197"/>
      <c r="E7" s="197"/>
      <c r="F7" s="197"/>
      <c r="G7" s="30"/>
      <c r="H7"/>
      <c r="I7" s="12"/>
    </row>
    <row r="8" spans="1:9" s="3" customFormat="1" ht="41.25" customHeight="1" thickBot="1">
      <c r="A8" s="26" t="s">
        <v>6</v>
      </c>
      <c r="B8" s="129" t="s">
        <v>10</v>
      </c>
      <c r="C8" s="131" t="s">
        <v>321</v>
      </c>
      <c r="D8" s="130" t="s">
        <v>19</v>
      </c>
      <c r="E8" s="129">
        <v>1</v>
      </c>
      <c r="F8" s="140"/>
      <c r="G8" s="30">
        <f t="shared" ref="G8:G26" si="0">ROUND((E8*F8),2)</f>
        <v>0</v>
      </c>
      <c r="H8" s="81" t="s">
        <v>37</v>
      </c>
      <c r="I8" s="32">
        <f>ROUND(SUM(G7:G8),2)</f>
        <v>0</v>
      </c>
    </row>
    <row r="9" spans="1:9" s="3" customFormat="1" ht="41.25" customHeight="1">
      <c r="A9" s="26"/>
      <c r="B9" s="37">
        <v>2</v>
      </c>
      <c r="C9" s="197" t="s">
        <v>355</v>
      </c>
      <c r="D9" s="197"/>
      <c r="E9" s="197"/>
      <c r="F9" s="197"/>
      <c r="G9" s="30"/>
      <c r="H9" s="13"/>
      <c r="I9" s="12"/>
    </row>
    <row r="10" spans="1:9">
      <c r="A10" s="26" t="s">
        <v>330</v>
      </c>
      <c r="B10" s="126" t="s">
        <v>20</v>
      </c>
      <c r="C10" s="133" t="s">
        <v>331</v>
      </c>
      <c r="D10" s="127"/>
      <c r="E10" s="134"/>
      <c r="F10" s="134"/>
      <c r="G10" s="30"/>
      <c r="H10" s="2"/>
    </row>
    <row r="11" spans="1:9">
      <c r="A11" s="26" t="s">
        <v>330</v>
      </c>
      <c r="B11" s="128" t="s">
        <v>64</v>
      </c>
      <c r="C11" s="133" t="s">
        <v>332</v>
      </c>
      <c r="D11" s="135" t="s">
        <v>334</v>
      </c>
      <c r="E11" s="135">
        <v>74.5</v>
      </c>
      <c r="F11" s="129"/>
      <c r="G11" s="30">
        <f t="shared" si="0"/>
        <v>0</v>
      </c>
      <c r="H11" s="2"/>
    </row>
    <row r="12" spans="1:9">
      <c r="A12" s="26" t="s">
        <v>330</v>
      </c>
      <c r="B12" s="128" t="s">
        <v>67</v>
      </c>
      <c r="C12" s="133" t="s">
        <v>333</v>
      </c>
      <c r="D12" s="135" t="s">
        <v>334</v>
      </c>
      <c r="E12" s="135">
        <v>5</v>
      </c>
      <c r="F12" s="129"/>
      <c r="G12" s="30">
        <f t="shared" si="0"/>
        <v>0</v>
      </c>
      <c r="H12" s="2"/>
    </row>
    <row r="13" spans="1:9">
      <c r="A13" s="26" t="s">
        <v>330</v>
      </c>
      <c r="B13" s="128" t="s">
        <v>21</v>
      </c>
      <c r="C13" s="133" t="s">
        <v>335</v>
      </c>
      <c r="D13" s="130"/>
      <c r="E13" s="129"/>
      <c r="F13" s="129"/>
      <c r="G13" s="30"/>
      <c r="H13" s="2"/>
    </row>
    <row r="14" spans="1:9">
      <c r="A14" s="26" t="s">
        <v>330</v>
      </c>
      <c r="B14" s="128" t="s">
        <v>123</v>
      </c>
      <c r="C14" s="133" t="s">
        <v>336</v>
      </c>
      <c r="D14" s="135" t="s">
        <v>334</v>
      </c>
      <c r="E14" s="135">
        <v>40.4</v>
      </c>
      <c r="F14" s="129"/>
      <c r="G14" s="30">
        <f t="shared" si="0"/>
        <v>0</v>
      </c>
      <c r="H14" s="2"/>
    </row>
    <row r="15" spans="1:9">
      <c r="A15" s="26" t="s">
        <v>330</v>
      </c>
      <c r="B15" s="128" t="s">
        <v>177</v>
      </c>
      <c r="C15" s="133" t="s">
        <v>337</v>
      </c>
      <c r="D15" s="135" t="s">
        <v>338</v>
      </c>
      <c r="E15" s="135">
        <v>4758</v>
      </c>
      <c r="F15" s="129"/>
      <c r="G15" s="30">
        <f t="shared" si="0"/>
        <v>0</v>
      </c>
      <c r="H15"/>
      <c r="I15"/>
    </row>
    <row r="16" spans="1:9">
      <c r="A16" s="26" t="s">
        <v>330</v>
      </c>
      <c r="B16" s="128" t="s">
        <v>122</v>
      </c>
      <c r="C16" s="133" t="s">
        <v>339</v>
      </c>
      <c r="D16" s="135" t="s">
        <v>340</v>
      </c>
      <c r="E16" s="135">
        <v>4</v>
      </c>
      <c r="F16" s="129"/>
      <c r="G16" s="30">
        <f t="shared" si="0"/>
        <v>0</v>
      </c>
      <c r="H16"/>
      <c r="I16"/>
    </row>
    <row r="17" spans="1:9">
      <c r="A17" s="26" t="s">
        <v>330</v>
      </c>
      <c r="B17" s="136" t="s">
        <v>124</v>
      </c>
      <c r="C17" s="133" t="s">
        <v>341</v>
      </c>
      <c r="D17" s="135" t="s">
        <v>342</v>
      </c>
      <c r="E17" s="135">
        <v>16</v>
      </c>
      <c r="F17" s="136"/>
      <c r="G17" s="30">
        <f t="shared" si="0"/>
        <v>0</v>
      </c>
      <c r="H17"/>
      <c r="I17"/>
    </row>
    <row r="18" spans="1:9">
      <c r="A18" s="26" t="s">
        <v>330</v>
      </c>
      <c r="B18" s="136" t="s">
        <v>125</v>
      </c>
      <c r="C18" s="133" t="s">
        <v>343</v>
      </c>
      <c r="D18" s="135" t="s">
        <v>354</v>
      </c>
      <c r="E18" s="135">
        <v>4</v>
      </c>
      <c r="F18" s="136"/>
      <c r="G18" s="30">
        <f t="shared" si="0"/>
        <v>0</v>
      </c>
      <c r="H18"/>
      <c r="I18"/>
    </row>
    <row r="19" spans="1:9">
      <c r="A19" s="26" t="s">
        <v>330</v>
      </c>
      <c r="B19" s="136" t="s">
        <v>126</v>
      </c>
      <c r="C19" s="133" t="s">
        <v>344</v>
      </c>
      <c r="D19" s="135" t="s">
        <v>342</v>
      </c>
      <c r="E19" s="135">
        <v>11</v>
      </c>
      <c r="F19" s="136"/>
      <c r="G19" s="30">
        <f t="shared" si="0"/>
        <v>0</v>
      </c>
      <c r="H19"/>
      <c r="I19"/>
    </row>
    <row r="20" spans="1:9">
      <c r="A20" s="26" t="s">
        <v>330</v>
      </c>
      <c r="B20" s="136" t="s">
        <v>356</v>
      </c>
      <c r="C20" s="133" t="s">
        <v>345</v>
      </c>
      <c r="D20" s="135" t="s">
        <v>342</v>
      </c>
      <c r="E20" s="135">
        <v>12</v>
      </c>
      <c r="F20" s="136"/>
      <c r="G20" s="30">
        <f t="shared" si="0"/>
        <v>0</v>
      </c>
      <c r="H20"/>
      <c r="I20"/>
    </row>
    <row r="21" spans="1:9">
      <c r="A21" s="26" t="s">
        <v>330</v>
      </c>
      <c r="B21" s="136" t="s">
        <v>138</v>
      </c>
      <c r="C21" s="133" t="s">
        <v>346</v>
      </c>
      <c r="D21" s="26"/>
      <c r="E21" s="26"/>
      <c r="F21" s="136"/>
      <c r="G21" s="30"/>
      <c r="H21"/>
      <c r="I21"/>
    </row>
    <row r="22" spans="1:9">
      <c r="A22" s="26" t="s">
        <v>330</v>
      </c>
      <c r="B22" s="136"/>
      <c r="C22" s="133" t="s">
        <v>347</v>
      </c>
      <c r="D22" s="135" t="s">
        <v>338</v>
      </c>
      <c r="E22" s="135">
        <v>1286</v>
      </c>
      <c r="F22" s="136"/>
      <c r="G22" s="30">
        <f t="shared" si="0"/>
        <v>0</v>
      </c>
      <c r="H22"/>
      <c r="I22"/>
    </row>
    <row r="23" spans="1:9">
      <c r="A23" s="26" t="s">
        <v>330</v>
      </c>
      <c r="B23" s="136" t="s">
        <v>139</v>
      </c>
      <c r="C23" s="133" t="s">
        <v>348</v>
      </c>
      <c r="D23" s="135" t="s">
        <v>334</v>
      </c>
      <c r="E23" s="135">
        <v>0.1</v>
      </c>
      <c r="F23" s="136"/>
      <c r="G23" s="30">
        <f t="shared" si="0"/>
        <v>0</v>
      </c>
      <c r="H23"/>
      <c r="I23"/>
    </row>
    <row r="24" spans="1:9">
      <c r="A24" s="26" t="s">
        <v>330</v>
      </c>
      <c r="B24" s="136" t="s">
        <v>140</v>
      </c>
      <c r="C24" s="133" t="s">
        <v>351</v>
      </c>
      <c r="D24" s="135" t="s">
        <v>354</v>
      </c>
      <c r="E24" s="135">
        <v>205</v>
      </c>
      <c r="F24" s="136"/>
      <c r="G24" s="30">
        <f t="shared" si="0"/>
        <v>0</v>
      </c>
      <c r="H24"/>
      <c r="I24"/>
    </row>
    <row r="25" spans="1:9" ht="15.75" thickBot="1">
      <c r="A25" s="26" t="s">
        <v>330</v>
      </c>
      <c r="B25" s="136" t="s">
        <v>349</v>
      </c>
      <c r="C25" s="133" t="s">
        <v>352</v>
      </c>
      <c r="D25" s="135" t="s">
        <v>354</v>
      </c>
      <c r="E25" s="135">
        <v>140</v>
      </c>
      <c r="F25" s="136"/>
      <c r="G25" s="30">
        <f t="shared" si="0"/>
        <v>0</v>
      </c>
      <c r="H25"/>
      <c r="I25"/>
    </row>
    <row r="26" spans="1:9" ht="29.25" thickBot="1">
      <c r="A26" s="26" t="s">
        <v>330</v>
      </c>
      <c r="B26" s="136" t="s">
        <v>350</v>
      </c>
      <c r="C26" s="133" t="s">
        <v>353</v>
      </c>
      <c r="D26" s="135" t="s">
        <v>334</v>
      </c>
      <c r="E26" s="135">
        <v>400</v>
      </c>
      <c r="F26" s="139"/>
      <c r="G26" s="137">
        <f t="shared" si="0"/>
        <v>0</v>
      </c>
      <c r="H26" s="81" t="s">
        <v>38</v>
      </c>
      <c r="I26" s="32">
        <f>ROUND(SUM(G9:G26),2)</f>
        <v>0</v>
      </c>
    </row>
    <row r="27" spans="1:9" ht="45.75" thickBot="1">
      <c r="F27" s="138" t="s">
        <v>136</v>
      </c>
      <c r="G27" s="11">
        <f>IF((SUM(G7:G26)=SUM(I7:I26)),ROUND(SUM(G7:G26),2),"Klaida")</f>
        <v>0</v>
      </c>
    </row>
  </sheetData>
  <mergeCells count="5">
    <mergeCell ref="A1:G1"/>
    <mergeCell ref="A3:G3"/>
    <mergeCell ref="A4:G4"/>
    <mergeCell ref="C7:F7"/>
    <mergeCell ref="C9:F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127A1-D30A-475B-B2F8-9E0722D956DB}">
  <dimension ref="A2:I56"/>
  <sheetViews>
    <sheetView tabSelected="1" zoomScale="85" zoomScaleNormal="85" workbookViewId="0">
      <selection activeCell="C41" sqref="C41"/>
    </sheetView>
  </sheetViews>
  <sheetFormatPr defaultRowHeight="15"/>
  <cols>
    <col min="1" max="1" width="26.7109375" style="5" customWidth="1"/>
    <col min="2" max="2" width="6.7109375" style="5" bestFit="1" customWidth="1"/>
    <col min="3" max="3" width="96.5703125" style="5" bestFit="1" customWidth="1"/>
    <col min="4" max="4" width="6.5703125" style="5" bestFit="1" customWidth="1"/>
    <col min="5" max="5" width="7.28515625" style="5" bestFit="1" customWidth="1"/>
    <col min="6" max="6" width="21.85546875" style="5" customWidth="1"/>
    <col min="7" max="7" width="11.85546875" style="5" customWidth="1"/>
    <col min="8" max="8" width="11.7109375" style="5" customWidth="1"/>
    <col min="9" max="9" width="11.28515625" style="5" customWidth="1"/>
    <col min="10" max="16384" width="9.140625" style="5"/>
  </cols>
  <sheetData>
    <row r="2" spans="1:9" ht="15.75" thickBot="1"/>
    <row r="3" spans="1:9" ht="15.75" thickBot="1">
      <c r="A3" s="180" t="s">
        <v>137</v>
      </c>
      <c r="B3" s="181"/>
      <c r="C3" s="181"/>
      <c r="D3" s="181"/>
      <c r="E3" s="181"/>
      <c r="F3" s="181"/>
      <c r="G3" s="182"/>
      <c r="H3" s="8"/>
      <c r="I3" s="2"/>
    </row>
    <row r="4" spans="1:9" ht="15.75" customHeight="1" thickBot="1">
      <c r="A4" s="183" t="s">
        <v>492</v>
      </c>
      <c r="B4" s="184"/>
      <c r="C4" s="184"/>
      <c r="D4" s="184"/>
      <c r="E4" s="184"/>
      <c r="F4" s="184"/>
      <c r="G4" s="185"/>
      <c r="H4" s="8"/>
      <c r="I4" s="2"/>
    </row>
    <row r="5" spans="1:9" ht="15.75" thickBot="1">
      <c r="A5" s="144"/>
      <c r="B5" s="145"/>
      <c r="C5" s="145" t="s">
        <v>329</v>
      </c>
      <c r="D5" s="145"/>
      <c r="E5" s="145"/>
      <c r="F5" s="145"/>
      <c r="G5" s="146"/>
      <c r="H5" s="8"/>
      <c r="I5" s="2"/>
    </row>
    <row r="6" spans="1:9" ht="43.5" thickBot="1">
      <c r="A6" s="116" t="s">
        <v>36</v>
      </c>
      <c r="B6" s="117" t="s">
        <v>0</v>
      </c>
      <c r="C6" s="118" t="s">
        <v>1</v>
      </c>
      <c r="D6" s="118" t="s">
        <v>2</v>
      </c>
      <c r="E6" s="119" t="s">
        <v>3</v>
      </c>
      <c r="F6" s="120" t="s">
        <v>4</v>
      </c>
      <c r="G6" s="121" t="s">
        <v>5</v>
      </c>
      <c r="H6" s="8"/>
      <c r="I6" s="2"/>
    </row>
    <row r="7" spans="1:9">
      <c r="A7" s="64"/>
      <c r="B7" s="84"/>
      <c r="C7" s="186" t="s">
        <v>357</v>
      </c>
      <c r="D7" s="186"/>
      <c r="E7" s="186"/>
      <c r="F7" s="187"/>
      <c r="G7" s="85"/>
      <c r="H7" s="8"/>
      <c r="I7" s="2"/>
    </row>
    <row r="8" spans="1:9" ht="25.5">
      <c r="A8" s="50" t="s">
        <v>358</v>
      </c>
      <c r="B8" s="147">
        <v>1</v>
      </c>
      <c r="C8" s="148" t="s">
        <v>502</v>
      </c>
      <c r="D8" s="149" t="s">
        <v>8</v>
      </c>
      <c r="E8" s="149">
        <v>130</v>
      </c>
      <c r="F8" s="150"/>
      <c r="G8" s="49">
        <f t="shared" ref="G8:G55" si="0">ROUND((E8*F8),2)</f>
        <v>0</v>
      </c>
      <c r="H8" s="8"/>
      <c r="I8" s="2"/>
    </row>
    <row r="9" spans="1:9" ht="28.5">
      <c r="A9" s="50" t="s">
        <v>358</v>
      </c>
      <c r="B9" s="147">
        <v>2</v>
      </c>
      <c r="C9" s="148" t="s">
        <v>503</v>
      </c>
      <c r="D9" s="149" t="s">
        <v>8</v>
      </c>
      <c r="E9" s="149">
        <v>341</v>
      </c>
      <c r="F9" s="150"/>
      <c r="G9" s="49">
        <f t="shared" si="0"/>
        <v>0</v>
      </c>
      <c r="H9" s="8"/>
      <c r="I9" s="2"/>
    </row>
    <row r="10" spans="1:9" ht="28.5">
      <c r="A10" s="50" t="s">
        <v>358</v>
      </c>
      <c r="B10" s="147">
        <v>3</v>
      </c>
      <c r="C10" s="148" t="s">
        <v>504</v>
      </c>
      <c r="D10" s="149" t="s">
        <v>8</v>
      </c>
      <c r="E10" s="149">
        <v>55</v>
      </c>
      <c r="F10" s="150"/>
      <c r="G10" s="49">
        <f t="shared" si="0"/>
        <v>0</v>
      </c>
      <c r="H10" s="8"/>
      <c r="I10" s="2"/>
    </row>
    <row r="11" spans="1:9" ht="32.25">
      <c r="A11" s="50" t="s">
        <v>358</v>
      </c>
      <c r="B11" s="147">
        <v>4</v>
      </c>
      <c r="C11" s="148" t="s">
        <v>382</v>
      </c>
      <c r="D11" s="149" t="s">
        <v>7</v>
      </c>
      <c r="E11" s="149">
        <v>23</v>
      </c>
      <c r="F11" s="150"/>
      <c r="G11" s="49">
        <f t="shared" si="0"/>
        <v>0</v>
      </c>
      <c r="H11" s="8"/>
      <c r="I11" s="2"/>
    </row>
    <row r="12" spans="1:9">
      <c r="A12" s="50" t="s">
        <v>358</v>
      </c>
      <c r="B12" s="147" t="s">
        <v>22</v>
      </c>
      <c r="C12" s="151" t="s">
        <v>359</v>
      </c>
      <c r="D12" s="149" t="s">
        <v>19</v>
      </c>
      <c r="E12" s="149">
        <v>24</v>
      </c>
      <c r="F12" s="150"/>
      <c r="G12" s="49">
        <f t="shared" si="0"/>
        <v>0</v>
      </c>
      <c r="H12" s="8"/>
      <c r="I12" s="2"/>
    </row>
    <row r="13" spans="1:9">
      <c r="A13" s="50" t="s">
        <v>358</v>
      </c>
      <c r="B13" s="152" t="s">
        <v>23</v>
      </c>
      <c r="C13" s="151" t="s">
        <v>360</v>
      </c>
      <c r="D13" s="149" t="s">
        <v>7</v>
      </c>
      <c r="E13" s="149">
        <v>23</v>
      </c>
      <c r="F13" s="150"/>
      <c r="G13" s="49">
        <f t="shared" si="0"/>
        <v>0</v>
      </c>
      <c r="H13" s="8"/>
      <c r="I13" s="2"/>
    </row>
    <row r="14" spans="1:9" ht="32.25">
      <c r="A14" s="50" t="s">
        <v>358</v>
      </c>
      <c r="B14" s="153">
        <v>5</v>
      </c>
      <c r="C14" s="154" t="s">
        <v>383</v>
      </c>
      <c r="D14" s="149" t="s">
        <v>7</v>
      </c>
      <c r="E14" s="149">
        <v>4</v>
      </c>
      <c r="F14" s="150"/>
      <c r="G14" s="49">
        <f t="shared" si="0"/>
        <v>0</v>
      </c>
      <c r="H14" s="8"/>
      <c r="I14" s="2"/>
    </row>
    <row r="15" spans="1:9">
      <c r="A15" s="50" t="s">
        <v>358</v>
      </c>
      <c r="B15" s="155" t="s">
        <v>26</v>
      </c>
      <c r="C15" s="156" t="s">
        <v>359</v>
      </c>
      <c r="D15" s="149" t="s">
        <v>19</v>
      </c>
      <c r="E15" s="149">
        <v>5</v>
      </c>
      <c r="F15" s="150"/>
      <c r="G15" s="49">
        <f t="shared" si="0"/>
        <v>0</v>
      </c>
      <c r="H15" s="8"/>
      <c r="I15" s="2"/>
    </row>
    <row r="16" spans="1:9">
      <c r="A16" s="50" t="s">
        <v>358</v>
      </c>
      <c r="B16" s="155" t="s">
        <v>27</v>
      </c>
      <c r="C16" s="156" t="s">
        <v>361</v>
      </c>
      <c r="D16" s="149" t="s">
        <v>7</v>
      </c>
      <c r="E16" s="149">
        <v>4</v>
      </c>
      <c r="F16" s="150"/>
      <c r="G16" s="49">
        <f t="shared" si="0"/>
        <v>0</v>
      </c>
      <c r="H16" s="8"/>
      <c r="I16" s="2"/>
    </row>
    <row r="17" spans="1:9" ht="32.25">
      <c r="A17" s="50" t="s">
        <v>358</v>
      </c>
      <c r="B17" s="153">
        <v>6</v>
      </c>
      <c r="C17" s="154" t="s">
        <v>384</v>
      </c>
      <c r="D17" s="149" t="s">
        <v>7</v>
      </c>
      <c r="E17" s="149">
        <v>11</v>
      </c>
      <c r="F17" s="150"/>
      <c r="G17" s="49">
        <f t="shared" si="0"/>
        <v>0</v>
      </c>
      <c r="H17" s="8"/>
      <c r="I17" s="2"/>
    </row>
    <row r="18" spans="1:9">
      <c r="A18" s="50" t="s">
        <v>358</v>
      </c>
      <c r="B18" s="155" t="s">
        <v>9</v>
      </c>
      <c r="C18" s="156" t="s">
        <v>359</v>
      </c>
      <c r="D18" s="149" t="s">
        <v>19</v>
      </c>
      <c r="E18" s="149">
        <v>18</v>
      </c>
      <c r="F18" s="150"/>
      <c r="G18" s="49">
        <f t="shared" si="0"/>
        <v>0</v>
      </c>
      <c r="H18" s="8"/>
      <c r="I18" s="2"/>
    </row>
    <row r="19" spans="1:9">
      <c r="A19" s="50" t="s">
        <v>358</v>
      </c>
      <c r="B19" s="155" t="s">
        <v>28</v>
      </c>
      <c r="C19" s="156" t="s">
        <v>362</v>
      </c>
      <c r="D19" s="149" t="s">
        <v>19</v>
      </c>
      <c r="E19" s="149">
        <v>16</v>
      </c>
      <c r="F19" s="150"/>
      <c r="G19" s="49">
        <f t="shared" si="0"/>
        <v>0</v>
      </c>
      <c r="H19" s="8"/>
      <c r="I19" s="2"/>
    </row>
    <row r="20" spans="1:9">
      <c r="A20" s="50" t="s">
        <v>358</v>
      </c>
      <c r="B20" s="155" t="s">
        <v>277</v>
      </c>
      <c r="C20" s="156" t="s">
        <v>363</v>
      </c>
      <c r="D20" s="149" t="s">
        <v>19</v>
      </c>
      <c r="E20" s="149">
        <v>3</v>
      </c>
      <c r="F20" s="150"/>
      <c r="G20" s="49">
        <f t="shared" si="0"/>
        <v>0</v>
      </c>
      <c r="H20" s="8"/>
      <c r="I20" s="2"/>
    </row>
    <row r="21" spans="1:9">
      <c r="A21" s="50" t="s">
        <v>358</v>
      </c>
      <c r="B21" s="155" t="s">
        <v>322</v>
      </c>
      <c r="C21" s="156" t="s">
        <v>364</v>
      </c>
      <c r="D21" s="149" t="s">
        <v>7</v>
      </c>
      <c r="E21" s="149">
        <v>11</v>
      </c>
      <c r="F21" s="150"/>
      <c r="G21" s="49">
        <f t="shared" si="0"/>
        <v>0</v>
      </c>
      <c r="H21" s="8"/>
      <c r="I21" s="2"/>
    </row>
    <row r="22" spans="1:9">
      <c r="A22" s="50" t="s">
        <v>358</v>
      </c>
      <c r="B22" s="155" t="s">
        <v>323</v>
      </c>
      <c r="C22" s="156" t="s">
        <v>365</v>
      </c>
      <c r="D22" s="149" t="s">
        <v>7</v>
      </c>
      <c r="E22" s="149">
        <v>11</v>
      </c>
      <c r="F22" s="150"/>
      <c r="G22" s="49">
        <f t="shared" si="0"/>
        <v>0</v>
      </c>
      <c r="H22" s="8"/>
      <c r="I22" s="2"/>
    </row>
    <row r="23" spans="1:9" ht="15.75">
      <c r="A23" s="50" t="s">
        <v>358</v>
      </c>
      <c r="B23" s="155" t="s">
        <v>324</v>
      </c>
      <c r="C23" s="156" t="s">
        <v>366</v>
      </c>
      <c r="D23" s="149" t="s">
        <v>385</v>
      </c>
      <c r="E23" s="149">
        <v>2</v>
      </c>
      <c r="F23" s="150"/>
      <c r="G23" s="49">
        <f t="shared" si="0"/>
        <v>0</v>
      </c>
      <c r="H23" s="8"/>
      <c r="I23" s="2"/>
    </row>
    <row r="24" spans="1:9" ht="32.25">
      <c r="A24" s="50" t="s">
        <v>358</v>
      </c>
      <c r="B24" s="153">
        <v>7</v>
      </c>
      <c r="C24" s="154" t="s">
        <v>386</v>
      </c>
      <c r="D24" s="149" t="s">
        <v>7</v>
      </c>
      <c r="E24" s="149">
        <v>4</v>
      </c>
      <c r="F24" s="150"/>
      <c r="G24" s="49">
        <f t="shared" si="0"/>
        <v>0</v>
      </c>
      <c r="H24" s="8"/>
      <c r="I24" s="2"/>
    </row>
    <row r="25" spans="1:9">
      <c r="A25" s="50" t="s">
        <v>358</v>
      </c>
      <c r="B25" s="155" t="s">
        <v>29</v>
      </c>
      <c r="C25" s="156" t="s">
        <v>359</v>
      </c>
      <c r="D25" s="149" t="s">
        <v>19</v>
      </c>
      <c r="E25" s="149">
        <v>5</v>
      </c>
      <c r="F25" s="150"/>
      <c r="G25" s="49">
        <f t="shared" si="0"/>
        <v>0</v>
      </c>
      <c r="H25" s="8"/>
      <c r="I25" s="2"/>
    </row>
    <row r="26" spans="1:9">
      <c r="A26" s="50" t="s">
        <v>358</v>
      </c>
      <c r="B26" s="155" t="s">
        <v>34</v>
      </c>
      <c r="C26" s="156" t="s">
        <v>362</v>
      </c>
      <c r="D26" s="149" t="s">
        <v>19</v>
      </c>
      <c r="E26" s="149">
        <v>6</v>
      </c>
      <c r="F26" s="150"/>
      <c r="G26" s="49">
        <f t="shared" si="0"/>
        <v>0</v>
      </c>
      <c r="H26" s="8"/>
      <c r="I26" s="2"/>
    </row>
    <row r="27" spans="1:9">
      <c r="A27" s="50" t="s">
        <v>358</v>
      </c>
      <c r="B27" s="155" t="s">
        <v>281</v>
      </c>
      <c r="C27" s="156" t="s">
        <v>363</v>
      </c>
      <c r="D27" s="149" t="s">
        <v>19</v>
      </c>
      <c r="E27" s="149">
        <v>2</v>
      </c>
      <c r="F27" s="150"/>
      <c r="G27" s="49">
        <f t="shared" si="0"/>
        <v>0</v>
      </c>
      <c r="H27" s="8"/>
      <c r="I27" s="2"/>
    </row>
    <row r="28" spans="1:9">
      <c r="A28" s="50" t="s">
        <v>358</v>
      </c>
      <c r="B28" s="155" t="s">
        <v>282</v>
      </c>
      <c r="C28" s="156" t="s">
        <v>367</v>
      </c>
      <c r="D28" s="149" t="s">
        <v>7</v>
      </c>
      <c r="E28" s="149">
        <v>4</v>
      </c>
      <c r="F28" s="150"/>
      <c r="G28" s="49">
        <f t="shared" si="0"/>
        <v>0</v>
      </c>
      <c r="H28" s="8"/>
      <c r="I28" s="2"/>
    </row>
    <row r="29" spans="1:9">
      <c r="A29" s="50" t="s">
        <v>358</v>
      </c>
      <c r="B29" s="155" t="s">
        <v>374</v>
      </c>
      <c r="C29" s="156" t="s">
        <v>365</v>
      </c>
      <c r="D29" s="149" t="s">
        <v>7</v>
      </c>
      <c r="E29" s="149">
        <v>4</v>
      </c>
      <c r="F29" s="150"/>
      <c r="G29" s="49">
        <f t="shared" si="0"/>
        <v>0</v>
      </c>
      <c r="H29" s="8"/>
      <c r="I29" s="2"/>
    </row>
    <row r="30" spans="1:9" ht="15.75">
      <c r="A30" s="50" t="s">
        <v>358</v>
      </c>
      <c r="B30" s="155" t="s">
        <v>375</v>
      </c>
      <c r="C30" s="156" t="s">
        <v>366</v>
      </c>
      <c r="D30" s="149" t="s">
        <v>385</v>
      </c>
      <c r="E30" s="149">
        <v>1.2</v>
      </c>
      <c r="F30" s="150"/>
      <c r="G30" s="49">
        <f t="shared" si="0"/>
        <v>0</v>
      </c>
      <c r="H30" s="8"/>
      <c r="I30" s="2"/>
    </row>
    <row r="31" spans="1:9">
      <c r="A31" s="50" t="s">
        <v>358</v>
      </c>
      <c r="B31" s="153">
        <v>8</v>
      </c>
      <c r="C31" s="154" t="s">
        <v>368</v>
      </c>
      <c r="D31" s="148" t="s">
        <v>7</v>
      </c>
      <c r="E31" s="149">
        <v>1</v>
      </c>
      <c r="F31" s="150"/>
      <c r="G31" s="49">
        <f t="shared" si="0"/>
        <v>0</v>
      </c>
      <c r="H31" s="8"/>
      <c r="I31" s="2"/>
    </row>
    <row r="32" spans="1:9">
      <c r="A32" s="50" t="s">
        <v>358</v>
      </c>
      <c r="B32" s="153">
        <v>9</v>
      </c>
      <c r="C32" s="154" t="s">
        <v>369</v>
      </c>
      <c r="D32" s="149" t="s">
        <v>7</v>
      </c>
      <c r="E32" s="149">
        <v>1</v>
      </c>
      <c r="F32" s="150"/>
      <c r="G32" s="49">
        <f t="shared" si="0"/>
        <v>0</v>
      </c>
      <c r="H32" s="8"/>
      <c r="I32" s="2"/>
    </row>
    <row r="33" spans="1:9" ht="38.25">
      <c r="A33" s="50" t="s">
        <v>358</v>
      </c>
      <c r="B33" s="153">
        <v>10</v>
      </c>
      <c r="C33" s="154" t="s">
        <v>376</v>
      </c>
      <c r="D33" s="149" t="s">
        <v>7</v>
      </c>
      <c r="E33" s="149">
        <v>1</v>
      </c>
      <c r="F33" s="150"/>
      <c r="G33" s="49">
        <f t="shared" si="0"/>
        <v>0</v>
      </c>
      <c r="H33" s="8"/>
      <c r="I33" s="2"/>
    </row>
    <row r="34" spans="1:9">
      <c r="A34" s="50" t="s">
        <v>358</v>
      </c>
      <c r="B34" s="153">
        <v>11</v>
      </c>
      <c r="C34" s="154" t="s">
        <v>370</v>
      </c>
      <c r="D34" s="149" t="s">
        <v>7</v>
      </c>
      <c r="E34" s="149">
        <v>2</v>
      </c>
      <c r="F34" s="150"/>
      <c r="G34" s="49">
        <f t="shared" si="0"/>
        <v>0</v>
      </c>
      <c r="H34" s="8"/>
      <c r="I34" s="2"/>
    </row>
    <row r="35" spans="1:9">
      <c r="A35" s="50" t="s">
        <v>358</v>
      </c>
      <c r="B35" s="153">
        <v>12</v>
      </c>
      <c r="C35" s="154" t="s">
        <v>371</v>
      </c>
      <c r="D35" s="149" t="s">
        <v>8</v>
      </c>
      <c r="E35" s="149">
        <v>14</v>
      </c>
      <c r="F35" s="150"/>
      <c r="G35" s="49">
        <f t="shared" si="0"/>
        <v>0</v>
      </c>
      <c r="H35" s="8"/>
      <c r="I35" s="2"/>
    </row>
    <row r="36" spans="1:9">
      <c r="A36" s="50" t="s">
        <v>358</v>
      </c>
      <c r="B36" s="153">
        <v>13</v>
      </c>
      <c r="C36" s="154" t="s">
        <v>372</v>
      </c>
      <c r="D36" s="149" t="s">
        <v>7</v>
      </c>
      <c r="E36" s="149">
        <v>1</v>
      </c>
      <c r="F36" s="150"/>
      <c r="G36" s="49">
        <f t="shared" si="0"/>
        <v>0</v>
      </c>
      <c r="H36" s="8"/>
      <c r="I36" s="2"/>
    </row>
    <row r="37" spans="1:9">
      <c r="A37" s="50" t="s">
        <v>358</v>
      </c>
      <c r="B37" s="153">
        <v>14</v>
      </c>
      <c r="C37" s="154" t="s">
        <v>387</v>
      </c>
      <c r="D37" s="149" t="s">
        <v>7</v>
      </c>
      <c r="E37" s="149">
        <v>2</v>
      </c>
      <c r="F37" s="150"/>
      <c r="G37" s="49">
        <f t="shared" si="0"/>
        <v>0</v>
      </c>
      <c r="H37" s="8"/>
      <c r="I37" s="2"/>
    </row>
    <row r="38" spans="1:9" ht="15.75" thickBot="1">
      <c r="A38" s="80" t="s">
        <v>358</v>
      </c>
      <c r="B38" s="157">
        <v>15</v>
      </c>
      <c r="C38" s="158" t="s">
        <v>373</v>
      </c>
      <c r="D38" s="159" t="s">
        <v>7</v>
      </c>
      <c r="E38" s="159">
        <v>5</v>
      </c>
      <c r="F38" s="160"/>
      <c r="G38" s="96">
        <f t="shared" si="0"/>
        <v>0</v>
      </c>
    </row>
    <row r="39" spans="1:9" ht="57.75" thickBot="1">
      <c r="A39" s="26" t="s">
        <v>358</v>
      </c>
      <c r="B39" s="129">
        <v>16</v>
      </c>
      <c r="C39" s="148" t="s">
        <v>505</v>
      </c>
      <c r="D39" s="149" t="s">
        <v>506</v>
      </c>
      <c r="E39" s="149">
        <v>120</v>
      </c>
      <c r="F39" s="132"/>
      <c r="G39" s="30">
        <f t="shared" si="0"/>
        <v>0</v>
      </c>
      <c r="H39" s="81" t="s">
        <v>37</v>
      </c>
      <c r="I39" s="32">
        <f>ROUND(SUM(G7:G38),2)</f>
        <v>0</v>
      </c>
    </row>
    <row r="40" spans="1:9">
      <c r="A40" s="26"/>
      <c r="B40" s="125"/>
      <c r="C40" s="174" t="s">
        <v>377</v>
      </c>
      <c r="D40" s="175"/>
      <c r="E40" s="175"/>
      <c r="F40" s="176"/>
      <c r="G40" s="30"/>
      <c r="H40" s="13"/>
      <c r="I40" s="12"/>
    </row>
    <row r="41" spans="1:9" ht="25.5">
      <c r="A41" s="143" t="s">
        <v>394</v>
      </c>
      <c r="B41" s="153">
        <v>17</v>
      </c>
      <c r="C41" s="161" t="s">
        <v>513</v>
      </c>
      <c r="D41" s="153" t="s">
        <v>8</v>
      </c>
      <c r="E41" s="153">
        <v>2</v>
      </c>
      <c r="F41" s="127"/>
      <c r="G41" s="96">
        <f t="shared" si="0"/>
        <v>0</v>
      </c>
      <c r="I41" s="12"/>
    </row>
    <row r="42" spans="1:9">
      <c r="A42" s="143" t="s">
        <v>394</v>
      </c>
      <c r="B42" s="153">
        <v>18</v>
      </c>
      <c r="C42" s="161" t="s">
        <v>378</v>
      </c>
      <c r="D42" s="153" t="s">
        <v>7</v>
      </c>
      <c r="E42" s="153">
        <v>1</v>
      </c>
      <c r="F42" s="132"/>
      <c r="G42" s="96">
        <f t="shared" si="0"/>
        <v>0</v>
      </c>
      <c r="I42" s="12"/>
    </row>
    <row r="43" spans="1:9" ht="38.25">
      <c r="A43" s="143" t="s">
        <v>394</v>
      </c>
      <c r="B43" s="153">
        <v>19</v>
      </c>
      <c r="C43" s="161" t="s">
        <v>508</v>
      </c>
      <c r="D43" s="153" t="s">
        <v>8</v>
      </c>
      <c r="E43" s="153">
        <v>142.5</v>
      </c>
      <c r="F43" s="132"/>
      <c r="G43" s="96">
        <f t="shared" si="0"/>
        <v>0</v>
      </c>
      <c r="I43" s="3"/>
    </row>
    <row r="44" spans="1:9" ht="38.25">
      <c r="A44" s="143" t="s">
        <v>394</v>
      </c>
      <c r="B44" s="153">
        <v>20</v>
      </c>
      <c r="C44" s="161" t="s">
        <v>389</v>
      </c>
      <c r="D44" s="153" t="s">
        <v>7</v>
      </c>
      <c r="E44" s="153">
        <v>2</v>
      </c>
      <c r="F44" s="132"/>
      <c r="G44" s="96">
        <f t="shared" si="0"/>
        <v>0</v>
      </c>
      <c r="I44" s="3"/>
    </row>
    <row r="45" spans="1:9" ht="15.75">
      <c r="A45" s="143" t="s">
        <v>394</v>
      </c>
      <c r="B45" s="153">
        <v>21</v>
      </c>
      <c r="C45" s="161" t="s">
        <v>379</v>
      </c>
      <c r="D45" s="153" t="s">
        <v>388</v>
      </c>
      <c r="E45" s="153">
        <v>110</v>
      </c>
      <c r="F45" s="132"/>
      <c r="G45" s="96">
        <f t="shared" si="0"/>
        <v>0</v>
      </c>
      <c r="I45" s="3"/>
    </row>
    <row r="46" spans="1:9" ht="15.75">
      <c r="A46" s="143" t="s">
        <v>394</v>
      </c>
      <c r="B46" s="153">
        <v>22</v>
      </c>
      <c r="C46" s="161" t="s">
        <v>380</v>
      </c>
      <c r="D46" s="153" t="s">
        <v>388</v>
      </c>
      <c r="E46" s="153">
        <v>18</v>
      </c>
      <c r="F46" s="132"/>
      <c r="G46" s="96">
        <f t="shared" si="0"/>
        <v>0</v>
      </c>
      <c r="I46" s="3"/>
    </row>
    <row r="47" spans="1:9" ht="15.75" thickBot="1">
      <c r="A47" s="143" t="s">
        <v>394</v>
      </c>
      <c r="B47" s="153">
        <v>23</v>
      </c>
      <c r="C47" s="161" t="s">
        <v>381</v>
      </c>
      <c r="D47" s="153" t="s">
        <v>7</v>
      </c>
      <c r="E47" s="153">
        <v>1</v>
      </c>
      <c r="F47" s="132"/>
      <c r="G47" s="96">
        <f t="shared" si="0"/>
        <v>0</v>
      </c>
    </row>
    <row r="48" spans="1:9" ht="57.75" thickBot="1">
      <c r="A48" s="26" t="s">
        <v>394</v>
      </c>
      <c r="B48" s="153">
        <v>24</v>
      </c>
      <c r="C48" s="161" t="s">
        <v>509</v>
      </c>
      <c r="D48" s="153" t="s">
        <v>510</v>
      </c>
      <c r="E48" s="153">
        <v>40</v>
      </c>
      <c r="F48" s="132"/>
      <c r="G48" s="30">
        <f t="shared" si="0"/>
        <v>0</v>
      </c>
      <c r="H48" s="81" t="s">
        <v>38</v>
      </c>
      <c r="I48" s="32">
        <f>ROUND(SUM(G40:G47),2)</f>
        <v>0</v>
      </c>
    </row>
    <row r="49" spans="1:9">
      <c r="A49" s="172"/>
      <c r="B49" s="163"/>
      <c r="C49" s="177" t="s">
        <v>390</v>
      </c>
      <c r="D49" s="178"/>
      <c r="E49" s="178"/>
      <c r="F49" s="179"/>
      <c r="G49" s="173"/>
      <c r="I49" s="3"/>
    </row>
    <row r="50" spans="1:9" ht="38.25">
      <c r="A50" s="142" t="s">
        <v>395</v>
      </c>
      <c r="B50" s="29">
        <v>25</v>
      </c>
      <c r="C50" s="141" t="s">
        <v>507</v>
      </c>
      <c r="D50" s="29" t="s">
        <v>8</v>
      </c>
      <c r="E50" s="29">
        <v>21</v>
      </c>
      <c r="F50" s="132"/>
      <c r="G50" s="96">
        <f t="shared" si="0"/>
        <v>0</v>
      </c>
      <c r="I50" s="3"/>
    </row>
    <row r="51" spans="1:9">
      <c r="A51" s="142" t="s">
        <v>395</v>
      </c>
      <c r="B51" s="29">
        <v>26</v>
      </c>
      <c r="C51" s="141" t="s">
        <v>391</v>
      </c>
      <c r="D51" s="29" t="s">
        <v>7</v>
      </c>
      <c r="E51" s="29">
        <v>2</v>
      </c>
      <c r="F51" s="132"/>
      <c r="G51" s="96">
        <f t="shared" si="0"/>
        <v>0</v>
      </c>
      <c r="I51" s="3"/>
    </row>
    <row r="52" spans="1:9" ht="38.25">
      <c r="A52" s="142" t="s">
        <v>395</v>
      </c>
      <c r="B52" s="29">
        <v>27</v>
      </c>
      <c r="C52" s="141" t="s">
        <v>511</v>
      </c>
      <c r="D52" s="29" t="s">
        <v>8</v>
      </c>
      <c r="E52" s="29">
        <v>290.3</v>
      </c>
      <c r="F52" s="132"/>
      <c r="G52" s="96">
        <f t="shared" si="0"/>
        <v>0</v>
      </c>
      <c r="I52" s="3"/>
    </row>
    <row r="53" spans="1:9" ht="51">
      <c r="A53" s="142" t="s">
        <v>395</v>
      </c>
      <c r="B53" s="29">
        <v>28</v>
      </c>
      <c r="C53" s="141" t="s">
        <v>393</v>
      </c>
      <c r="D53" s="29" t="s">
        <v>7</v>
      </c>
      <c r="E53" s="29">
        <v>7</v>
      </c>
      <c r="F53" s="132"/>
      <c r="G53" s="96">
        <f t="shared" si="0"/>
        <v>0</v>
      </c>
      <c r="I53" s="3"/>
    </row>
    <row r="54" spans="1:9" ht="39" thickBot="1">
      <c r="A54" s="142" t="s">
        <v>395</v>
      </c>
      <c r="B54" s="29">
        <v>29</v>
      </c>
      <c r="C54" s="141" t="s">
        <v>392</v>
      </c>
      <c r="D54" s="29" t="s">
        <v>7</v>
      </c>
      <c r="E54" s="29">
        <v>1</v>
      </c>
      <c r="F54" s="132"/>
      <c r="G54" s="30">
        <f t="shared" si="0"/>
        <v>0</v>
      </c>
    </row>
    <row r="55" spans="1:9" ht="57.75" thickBot="1">
      <c r="A55" s="26" t="s">
        <v>395</v>
      </c>
      <c r="B55" s="29">
        <v>30</v>
      </c>
      <c r="C55" s="141" t="s">
        <v>505</v>
      </c>
      <c r="D55" s="29" t="s">
        <v>506</v>
      </c>
      <c r="E55" s="29">
        <v>70</v>
      </c>
      <c r="F55" s="132"/>
      <c r="G55" s="30">
        <f t="shared" si="0"/>
        <v>0</v>
      </c>
      <c r="H55" s="164" t="s">
        <v>39</v>
      </c>
      <c r="I55" s="32">
        <f>ROUND(SUM(G40:G54),2)</f>
        <v>0</v>
      </c>
    </row>
    <row r="56" spans="1:9" ht="43.5" thickBot="1">
      <c r="A56" s="10"/>
      <c r="C56" s="6"/>
      <c r="F56" s="162" t="s">
        <v>141</v>
      </c>
      <c r="G56" s="16">
        <f>IF((SUM(G8:G54)=SUM(I8:I55)),ROUND(SUM(G8:G54),2),"Klaida")</f>
        <v>0</v>
      </c>
      <c r="H56" s="8"/>
      <c r="I56" s="2"/>
    </row>
  </sheetData>
  <mergeCells count="5">
    <mergeCell ref="C40:F40"/>
    <mergeCell ref="C49:F49"/>
    <mergeCell ref="A3:G3"/>
    <mergeCell ref="A4:G4"/>
    <mergeCell ref="C7:F7"/>
  </mergeCells>
  <phoneticPr fontId="9" type="noConversion"/>
  <pageMargins left="0.70866141732283472" right="0.70866141732283472" top="0.74803149606299213" bottom="0.74803149606299213" header="0.31496062992125984" footer="0.31496062992125984"/>
  <pageSetup paperSize="9" scale="50"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6876-D318-45AD-A1C4-5D9859217813}">
  <dimension ref="A2:I97"/>
  <sheetViews>
    <sheetView topLeftCell="A81" zoomScale="85" zoomScaleNormal="85" workbookViewId="0">
      <selection activeCell="C5" sqref="C5"/>
    </sheetView>
  </sheetViews>
  <sheetFormatPr defaultRowHeight="15"/>
  <cols>
    <col min="1" max="1" width="26.7109375" style="5" customWidth="1"/>
    <col min="2" max="2" width="6.7109375" style="5" bestFit="1" customWidth="1"/>
    <col min="3" max="3" width="96.5703125" style="5" bestFit="1" customWidth="1"/>
    <col min="4" max="4" width="6.5703125" style="5" bestFit="1" customWidth="1"/>
    <col min="5" max="5" width="7.28515625" style="5" bestFit="1" customWidth="1"/>
    <col min="6" max="6" width="21.85546875" style="5" customWidth="1"/>
    <col min="7" max="7" width="11.85546875" style="5" customWidth="1"/>
    <col min="8" max="8" width="11.7109375" style="5" customWidth="1"/>
    <col min="9" max="9" width="11.28515625" style="5" customWidth="1"/>
    <col min="10" max="16384" width="9.140625" style="5"/>
  </cols>
  <sheetData>
    <row r="2" spans="1:9" ht="15.75" thickBot="1"/>
    <row r="3" spans="1:9" ht="15.75" thickBot="1">
      <c r="A3" s="180" t="s">
        <v>325</v>
      </c>
      <c r="B3" s="181"/>
      <c r="C3" s="181"/>
      <c r="D3" s="181"/>
      <c r="E3" s="181"/>
      <c r="F3" s="181"/>
      <c r="G3" s="182"/>
      <c r="H3" s="8"/>
      <c r="I3" s="2"/>
    </row>
    <row r="4" spans="1:9" ht="15.75" customHeight="1" thickBot="1">
      <c r="A4" s="183" t="s">
        <v>492</v>
      </c>
      <c r="B4" s="184"/>
      <c r="C4" s="184"/>
      <c r="D4" s="184"/>
      <c r="E4" s="184"/>
      <c r="F4" s="184"/>
      <c r="G4" s="185"/>
      <c r="H4" s="8"/>
      <c r="I4" s="2"/>
    </row>
    <row r="5" spans="1:9" ht="15.75" thickBot="1">
      <c r="A5" s="144"/>
      <c r="B5" s="145"/>
      <c r="C5" s="145" t="s">
        <v>491</v>
      </c>
      <c r="D5" s="145"/>
      <c r="E5" s="145"/>
      <c r="F5" s="145"/>
      <c r="G5" s="146"/>
      <c r="H5" s="8"/>
      <c r="I5" s="2"/>
    </row>
    <row r="6" spans="1:9" ht="42.75">
      <c r="A6" s="110" t="s">
        <v>36</v>
      </c>
      <c r="B6" s="111" t="s">
        <v>0</v>
      </c>
      <c r="C6" s="112" t="s">
        <v>1</v>
      </c>
      <c r="D6" s="112" t="s">
        <v>2</v>
      </c>
      <c r="E6" s="113" t="s">
        <v>3</v>
      </c>
      <c r="F6" s="114" t="s">
        <v>4</v>
      </c>
      <c r="G6" s="115" t="s">
        <v>5</v>
      </c>
      <c r="H6" s="8"/>
      <c r="I6" s="2"/>
    </row>
    <row r="7" spans="1:9">
      <c r="A7" s="26"/>
      <c r="B7" s="169"/>
      <c r="C7" s="198" t="s">
        <v>487</v>
      </c>
      <c r="D7" s="198"/>
      <c r="E7" s="198"/>
      <c r="F7" s="198"/>
      <c r="G7" s="170"/>
      <c r="H7" s="8"/>
      <c r="I7" s="2"/>
    </row>
    <row r="8" spans="1:9" ht="25.5">
      <c r="A8" s="26" t="s">
        <v>488</v>
      </c>
      <c r="B8" s="171">
        <v>1</v>
      </c>
      <c r="C8" s="165" t="s">
        <v>396</v>
      </c>
      <c r="D8" s="165" t="s">
        <v>397</v>
      </c>
      <c r="E8" s="165">
        <v>1</v>
      </c>
      <c r="F8" s="166"/>
      <c r="G8" s="49">
        <f t="shared" ref="G8:G71" si="0">ROUND((E8*F8),2)</f>
        <v>0</v>
      </c>
      <c r="H8" s="8"/>
      <c r="I8" s="2"/>
    </row>
    <row r="9" spans="1:9">
      <c r="A9" s="26" t="s">
        <v>488</v>
      </c>
      <c r="B9" s="171">
        <v>2</v>
      </c>
      <c r="C9" s="165" t="s">
        <v>398</v>
      </c>
      <c r="D9" s="165" t="s">
        <v>340</v>
      </c>
      <c r="E9" s="165">
        <v>27</v>
      </c>
      <c r="F9" s="166"/>
      <c r="G9" s="49">
        <f t="shared" si="0"/>
        <v>0</v>
      </c>
      <c r="H9" s="8"/>
      <c r="I9" s="2"/>
    </row>
    <row r="10" spans="1:9">
      <c r="A10" s="26" t="s">
        <v>488</v>
      </c>
      <c r="B10" s="171">
        <v>3</v>
      </c>
      <c r="C10" s="165" t="s">
        <v>399</v>
      </c>
      <c r="D10" s="165" t="s">
        <v>340</v>
      </c>
      <c r="E10" s="165">
        <v>5</v>
      </c>
      <c r="F10" s="166"/>
      <c r="G10" s="49">
        <f t="shared" si="0"/>
        <v>0</v>
      </c>
      <c r="H10" s="8"/>
      <c r="I10" s="2"/>
    </row>
    <row r="11" spans="1:9">
      <c r="A11" s="26" t="s">
        <v>488</v>
      </c>
      <c r="B11" s="171">
        <v>4</v>
      </c>
      <c r="C11" s="165" t="s">
        <v>400</v>
      </c>
      <c r="D11" s="165" t="s">
        <v>340</v>
      </c>
      <c r="E11" s="165">
        <v>27</v>
      </c>
      <c r="F11" s="166"/>
      <c r="G11" s="49">
        <f t="shared" si="0"/>
        <v>0</v>
      </c>
      <c r="H11" s="8"/>
      <c r="I11" s="2"/>
    </row>
    <row r="12" spans="1:9">
      <c r="A12" s="26" t="s">
        <v>488</v>
      </c>
      <c r="B12" s="171">
        <v>5</v>
      </c>
      <c r="C12" s="165" t="s">
        <v>400</v>
      </c>
      <c r="D12" s="165" t="s">
        <v>340</v>
      </c>
      <c r="E12" s="165">
        <v>5</v>
      </c>
      <c r="F12" s="166"/>
      <c r="G12" s="49">
        <f t="shared" si="0"/>
        <v>0</v>
      </c>
      <c r="H12" s="8"/>
      <c r="I12" s="2"/>
    </row>
    <row r="13" spans="1:9">
      <c r="A13" s="26" t="s">
        <v>488</v>
      </c>
      <c r="B13" s="171">
        <v>6</v>
      </c>
      <c r="C13" s="165" t="s">
        <v>401</v>
      </c>
      <c r="D13" s="165" t="s">
        <v>340</v>
      </c>
      <c r="E13" s="165">
        <v>4</v>
      </c>
      <c r="F13" s="166"/>
      <c r="G13" s="49">
        <f t="shared" si="0"/>
        <v>0</v>
      </c>
      <c r="H13" s="8"/>
      <c r="I13" s="2"/>
    </row>
    <row r="14" spans="1:9">
      <c r="A14" s="26" t="s">
        <v>488</v>
      </c>
      <c r="B14" s="171">
        <v>7</v>
      </c>
      <c r="C14" s="165" t="s">
        <v>402</v>
      </c>
      <c r="D14" s="165" t="s">
        <v>340</v>
      </c>
      <c r="E14" s="165">
        <v>12</v>
      </c>
      <c r="F14" s="166"/>
      <c r="G14" s="49">
        <f t="shared" si="0"/>
        <v>0</v>
      </c>
      <c r="H14" s="8"/>
      <c r="I14" s="2"/>
    </row>
    <row r="15" spans="1:9">
      <c r="A15" s="26" t="s">
        <v>488</v>
      </c>
      <c r="B15" s="171">
        <v>8</v>
      </c>
      <c r="C15" s="165" t="s">
        <v>403</v>
      </c>
      <c r="D15" s="165" t="s">
        <v>340</v>
      </c>
      <c r="E15" s="165">
        <v>4</v>
      </c>
      <c r="F15" s="166"/>
      <c r="G15" s="49">
        <f t="shared" si="0"/>
        <v>0</v>
      </c>
      <c r="H15" s="8"/>
      <c r="I15" s="2"/>
    </row>
    <row r="16" spans="1:9">
      <c r="A16" s="26" t="s">
        <v>488</v>
      </c>
      <c r="B16" s="171">
        <v>9</v>
      </c>
      <c r="C16" s="165" t="s">
        <v>404</v>
      </c>
      <c r="D16" s="165" t="s">
        <v>340</v>
      </c>
      <c r="E16" s="165">
        <v>1</v>
      </c>
      <c r="F16" s="166"/>
      <c r="G16" s="49">
        <f t="shared" si="0"/>
        <v>0</v>
      </c>
      <c r="H16" s="8"/>
      <c r="I16" s="2"/>
    </row>
    <row r="17" spans="1:9">
      <c r="A17" s="26" t="s">
        <v>488</v>
      </c>
      <c r="B17" s="171">
        <v>10</v>
      </c>
      <c r="C17" s="165" t="s">
        <v>405</v>
      </c>
      <c r="D17" s="165" t="s">
        <v>340</v>
      </c>
      <c r="E17" s="165">
        <v>4</v>
      </c>
      <c r="F17" s="166"/>
      <c r="G17" s="49">
        <f t="shared" si="0"/>
        <v>0</v>
      </c>
      <c r="H17" s="8"/>
      <c r="I17" s="2"/>
    </row>
    <row r="18" spans="1:9">
      <c r="A18" s="26" t="s">
        <v>488</v>
      </c>
      <c r="B18" s="171">
        <v>11</v>
      </c>
      <c r="C18" s="165" t="s">
        <v>406</v>
      </c>
      <c r="D18" s="165" t="s">
        <v>340</v>
      </c>
      <c r="E18" s="165">
        <v>5</v>
      </c>
      <c r="F18" s="166"/>
      <c r="G18" s="49">
        <f t="shared" si="0"/>
        <v>0</v>
      </c>
      <c r="H18" s="8"/>
      <c r="I18" s="2"/>
    </row>
    <row r="19" spans="1:9">
      <c r="A19" s="26" t="s">
        <v>488</v>
      </c>
      <c r="B19" s="171">
        <v>12</v>
      </c>
      <c r="C19" s="165" t="s">
        <v>407</v>
      </c>
      <c r="D19" s="165" t="s">
        <v>340</v>
      </c>
      <c r="E19" s="165">
        <v>5</v>
      </c>
      <c r="F19" s="166"/>
      <c r="G19" s="49">
        <f t="shared" si="0"/>
        <v>0</v>
      </c>
      <c r="H19" s="8"/>
      <c r="I19" s="2"/>
    </row>
    <row r="20" spans="1:9">
      <c r="A20" s="26" t="s">
        <v>488</v>
      </c>
      <c r="B20" s="171">
        <v>13</v>
      </c>
      <c r="C20" s="165" t="s">
        <v>408</v>
      </c>
      <c r="D20" s="165" t="s">
        <v>340</v>
      </c>
      <c r="E20" s="165">
        <v>22</v>
      </c>
      <c r="F20" s="166"/>
      <c r="G20" s="49">
        <f t="shared" si="0"/>
        <v>0</v>
      </c>
      <c r="H20" s="8"/>
      <c r="I20" s="2"/>
    </row>
    <row r="21" spans="1:9">
      <c r="A21" s="26" t="s">
        <v>488</v>
      </c>
      <c r="B21" s="171">
        <v>14</v>
      </c>
      <c r="C21" s="165" t="s">
        <v>409</v>
      </c>
      <c r="D21" s="165" t="s">
        <v>340</v>
      </c>
      <c r="E21" s="165">
        <v>8</v>
      </c>
      <c r="F21" s="166"/>
      <c r="G21" s="49">
        <f t="shared" si="0"/>
        <v>0</v>
      </c>
      <c r="H21" s="8"/>
      <c r="I21" s="2"/>
    </row>
    <row r="22" spans="1:9">
      <c r="A22" s="26" t="s">
        <v>488</v>
      </c>
      <c r="B22" s="171">
        <v>15</v>
      </c>
      <c r="C22" s="165" t="s">
        <v>410</v>
      </c>
      <c r="D22" s="165" t="s">
        <v>340</v>
      </c>
      <c r="E22" s="165">
        <v>32</v>
      </c>
      <c r="F22" s="166"/>
      <c r="G22" s="49">
        <f t="shared" si="0"/>
        <v>0</v>
      </c>
      <c r="H22" s="8"/>
      <c r="I22" s="2"/>
    </row>
    <row r="23" spans="1:9">
      <c r="A23" s="26" t="s">
        <v>488</v>
      </c>
      <c r="B23" s="171">
        <v>16</v>
      </c>
      <c r="C23" s="165" t="s">
        <v>411</v>
      </c>
      <c r="D23" s="165" t="s">
        <v>342</v>
      </c>
      <c r="E23" s="165">
        <v>1437</v>
      </c>
      <c r="F23" s="166"/>
      <c r="G23" s="49">
        <f t="shared" si="0"/>
        <v>0</v>
      </c>
      <c r="H23" s="8"/>
      <c r="I23" s="2"/>
    </row>
    <row r="24" spans="1:9">
      <c r="A24" s="26" t="s">
        <v>488</v>
      </c>
      <c r="B24" s="171">
        <v>17</v>
      </c>
      <c r="C24" s="165" t="s">
        <v>412</v>
      </c>
      <c r="D24" s="165" t="s">
        <v>342</v>
      </c>
      <c r="E24" s="165">
        <v>50</v>
      </c>
      <c r="F24" s="166"/>
      <c r="G24" s="49">
        <f t="shared" si="0"/>
        <v>0</v>
      </c>
      <c r="H24" s="8"/>
      <c r="I24" s="2"/>
    </row>
    <row r="25" spans="1:9">
      <c r="A25" s="26" t="s">
        <v>488</v>
      </c>
      <c r="B25" s="171">
        <v>18</v>
      </c>
      <c r="C25" s="165" t="s">
        <v>413</v>
      </c>
      <c r="D25" s="165" t="s">
        <v>342</v>
      </c>
      <c r="E25" s="165">
        <v>279</v>
      </c>
      <c r="F25" s="166"/>
      <c r="G25" s="49">
        <f t="shared" si="0"/>
        <v>0</v>
      </c>
      <c r="H25" s="8"/>
      <c r="I25" s="2"/>
    </row>
    <row r="26" spans="1:9">
      <c r="A26" s="26" t="s">
        <v>488</v>
      </c>
      <c r="B26" s="171">
        <v>19</v>
      </c>
      <c r="C26" s="165" t="s">
        <v>414</v>
      </c>
      <c r="D26" s="165" t="s">
        <v>342</v>
      </c>
      <c r="E26" s="165">
        <v>353</v>
      </c>
      <c r="F26" s="166"/>
      <c r="G26" s="49">
        <f t="shared" si="0"/>
        <v>0</v>
      </c>
      <c r="H26" s="8"/>
      <c r="I26" s="2"/>
    </row>
    <row r="27" spans="1:9">
      <c r="A27" s="26" t="s">
        <v>488</v>
      </c>
      <c r="B27" s="171">
        <v>20</v>
      </c>
      <c r="C27" s="165" t="s">
        <v>415</v>
      </c>
      <c r="D27" s="165" t="s">
        <v>340</v>
      </c>
      <c r="E27" s="165">
        <v>76</v>
      </c>
      <c r="F27" s="166"/>
      <c r="G27" s="49">
        <f t="shared" si="0"/>
        <v>0</v>
      </c>
      <c r="H27" s="8"/>
      <c r="I27" s="2"/>
    </row>
    <row r="28" spans="1:9">
      <c r="A28" s="26" t="s">
        <v>488</v>
      </c>
      <c r="B28" s="171">
        <v>21</v>
      </c>
      <c r="C28" s="165" t="s">
        <v>416</v>
      </c>
      <c r="D28" s="165" t="s">
        <v>340</v>
      </c>
      <c r="E28" s="165">
        <v>1</v>
      </c>
      <c r="F28" s="166"/>
      <c r="G28" s="49">
        <f t="shared" si="0"/>
        <v>0</v>
      </c>
      <c r="H28" s="8"/>
      <c r="I28" s="2"/>
    </row>
    <row r="29" spans="1:9">
      <c r="A29" s="26" t="s">
        <v>488</v>
      </c>
      <c r="B29" s="171">
        <v>22</v>
      </c>
      <c r="C29" s="165" t="s">
        <v>417</v>
      </c>
      <c r="D29" s="165" t="s">
        <v>340</v>
      </c>
      <c r="E29" s="165">
        <v>1</v>
      </c>
      <c r="F29" s="166"/>
      <c r="G29" s="49">
        <f t="shared" si="0"/>
        <v>0</v>
      </c>
      <c r="H29" s="8"/>
      <c r="I29" s="2"/>
    </row>
    <row r="30" spans="1:9">
      <c r="A30" s="26" t="s">
        <v>488</v>
      </c>
      <c r="B30" s="171">
        <v>23</v>
      </c>
      <c r="C30" s="165" t="s">
        <v>418</v>
      </c>
      <c r="D30" s="165" t="s">
        <v>340</v>
      </c>
      <c r="E30" s="165">
        <v>1</v>
      </c>
      <c r="F30" s="166"/>
      <c r="G30" s="49">
        <f t="shared" si="0"/>
        <v>0</v>
      </c>
      <c r="H30" s="8"/>
      <c r="I30" s="2"/>
    </row>
    <row r="31" spans="1:9">
      <c r="A31" s="26" t="s">
        <v>488</v>
      </c>
      <c r="B31" s="171">
        <v>24</v>
      </c>
      <c r="C31" s="165" t="s">
        <v>419</v>
      </c>
      <c r="D31" s="165" t="s">
        <v>340</v>
      </c>
      <c r="E31" s="165">
        <v>1</v>
      </c>
      <c r="F31" s="166"/>
      <c r="G31" s="49">
        <f t="shared" si="0"/>
        <v>0</v>
      </c>
      <c r="H31" s="8"/>
      <c r="I31" s="2"/>
    </row>
    <row r="32" spans="1:9">
      <c r="A32" s="26" t="s">
        <v>488</v>
      </c>
      <c r="B32" s="171">
        <v>25</v>
      </c>
      <c r="C32" s="165" t="s">
        <v>420</v>
      </c>
      <c r="D32" s="165" t="s">
        <v>340</v>
      </c>
      <c r="E32" s="165">
        <v>4</v>
      </c>
      <c r="F32" s="165"/>
      <c r="G32" s="49">
        <f t="shared" si="0"/>
        <v>0</v>
      </c>
      <c r="H32" s="8"/>
      <c r="I32" s="2"/>
    </row>
    <row r="33" spans="1:9">
      <c r="A33" s="26" t="s">
        <v>488</v>
      </c>
      <c r="B33" s="171">
        <v>26</v>
      </c>
      <c r="C33" s="165" t="s">
        <v>421</v>
      </c>
      <c r="D33" s="165" t="s">
        <v>340</v>
      </c>
      <c r="E33" s="165">
        <v>16</v>
      </c>
      <c r="F33" s="167"/>
      <c r="G33" s="49">
        <f t="shared" si="0"/>
        <v>0</v>
      </c>
      <c r="H33" s="8"/>
      <c r="I33" s="2"/>
    </row>
    <row r="34" spans="1:9">
      <c r="A34" s="26" t="s">
        <v>488</v>
      </c>
      <c r="B34" s="171">
        <v>27</v>
      </c>
      <c r="C34" s="165" t="s">
        <v>422</v>
      </c>
      <c r="D34" s="165" t="s">
        <v>340</v>
      </c>
      <c r="E34" s="165">
        <v>16</v>
      </c>
      <c r="F34" s="167"/>
      <c r="G34" s="49">
        <f t="shared" si="0"/>
        <v>0</v>
      </c>
      <c r="H34" s="8"/>
      <c r="I34" s="2"/>
    </row>
    <row r="35" spans="1:9">
      <c r="A35" s="26" t="s">
        <v>488</v>
      </c>
      <c r="B35" s="171">
        <v>28</v>
      </c>
      <c r="C35" s="165" t="s">
        <v>423</v>
      </c>
      <c r="D35" s="165" t="s">
        <v>340</v>
      </c>
      <c r="E35" s="165">
        <v>20</v>
      </c>
      <c r="F35" s="167"/>
      <c r="G35" s="49">
        <f t="shared" si="0"/>
        <v>0</v>
      </c>
      <c r="H35" s="8"/>
      <c r="I35" s="2"/>
    </row>
    <row r="36" spans="1:9">
      <c r="A36" s="26" t="s">
        <v>488</v>
      </c>
      <c r="B36" s="171">
        <v>29</v>
      </c>
      <c r="C36" s="165" t="s">
        <v>424</v>
      </c>
      <c r="D36" s="165" t="s">
        <v>340</v>
      </c>
      <c r="E36" s="165">
        <v>4</v>
      </c>
      <c r="F36" s="167"/>
      <c r="G36" s="49">
        <f t="shared" si="0"/>
        <v>0</v>
      </c>
      <c r="H36" s="8"/>
      <c r="I36" s="2"/>
    </row>
    <row r="37" spans="1:9">
      <c r="A37" s="26" t="s">
        <v>488</v>
      </c>
      <c r="B37" s="171">
        <v>30</v>
      </c>
      <c r="C37" s="165" t="s">
        <v>425</v>
      </c>
      <c r="D37" s="165" t="s">
        <v>340</v>
      </c>
      <c r="E37" s="165">
        <v>12</v>
      </c>
      <c r="F37" s="167"/>
      <c r="G37" s="49">
        <f t="shared" si="0"/>
        <v>0</v>
      </c>
      <c r="H37" s="8"/>
      <c r="I37" s="2"/>
    </row>
    <row r="38" spans="1:9">
      <c r="A38" s="26" t="s">
        <v>488</v>
      </c>
      <c r="B38" s="171">
        <v>31</v>
      </c>
      <c r="C38" s="165" t="s">
        <v>426</v>
      </c>
      <c r="D38" s="165" t="s">
        <v>340</v>
      </c>
      <c r="E38" s="165">
        <v>12</v>
      </c>
      <c r="F38" s="167"/>
      <c r="G38" s="49">
        <f t="shared" si="0"/>
        <v>0</v>
      </c>
    </row>
    <row r="39" spans="1:9">
      <c r="A39" s="26" t="s">
        <v>488</v>
      </c>
      <c r="B39" s="171">
        <v>32</v>
      </c>
      <c r="C39" s="165" t="s">
        <v>427</v>
      </c>
      <c r="D39" s="165" t="s">
        <v>342</v>
      </c>
      <c r="E39" s="165">
        <v>1505</v>
      </c>
      <c r="F39" s="166"/>
      <c r="G39" s="49">
        <f t="shared" si="0"/>
        <v>0</v>
      </c>
      <c r="H39" s="13"/>
      <c r="I39" s="12"/>
    </row>
    <row r="40" spans="1:9">
      <c r="A40" s="26" t="s">
        <v>488</v>
      </c>
      <c r="B40" s="171">
        <v>33</v>
      </c>
      <c r="C40" s="165" t="s">
        <v>428</v>
      </c>
      <c r="D40" s="165" t="s">
        <v>342</v>
      </c>
      <c r="E40" s="165">
        <v>1663</v>
      </c>
      <c r="F40" s="166"/>
      <c r="G40" s="49">
        <f t="shared" si="0"/>
        <v>0</v>
      </c>
      <c r="I40" s="12"/>
    </row>
    <row r="41" spans="1:9">
      <c r="A41" s="26" t="s">
        <v>488</v>
      </c>
      <c r="B41" s="171">
        <v>34</v>
      </c>
      <c r="C41" s="165" t="s">
        <v>429</v>
      </c>
      <c r="D41" s="165" t="s">
        <v>342</v>
      </c>
      <c r="E41" s="165">
        <v>99</v>
      </c>
      <c r="F41" s="166"/>
      <c r="G41" s="49">
        <f t="shared" si="0"/>
        <v>0</v>
      </c>
      <c r="I41" s="12"/>
    </row>
    <row r="42" spans="1:9">
      <c r="A42" s="26" t="s">
        <v>488</v>
      </c>
      <c r="B42" s="171">
        <v>35</v>
      </c>
      <c r="C42" s="165" t="s">
        <v>430</v>
      </c>
      <c r="D42" s="165" t="s">
        <v>397</v>
      </c>
      <c r="E42" s="165">
        <v>32</v>
      </c>
      <c r="F42" s="166"/>
      <c r="G42" s="49">
        <f t="shared" si="0"/>
        <v>0</v>
      </c>
      <c r="I42" s="3"/>
    </row>
    <row r="43" spans="1:9" ht="26.25" thickBot="1">
      <c r="A43" s="26" t="s">
        <v>488</v>
      </c>
      <c r="B43" s="171">
        <v>36</v>
      </c>
      <c r="C43" s="165" t="s">
        <v>431</v>
      </c>
      <c r="D43" s="165" t="s">
        <v>397</v>
      </c>
      <c r="E43" s="165">
        <v>36</v>
      </c>
      <c r="F43" s="166"/>
      <c r="G43" s="49">
        <f t="shared" si="0"/>
        <v>0</v>
      </c>
      <c r="I43" s="3"/>
    </row>
    <row r="44" spans="1:9" ht="57.75" thickBot="1">
      <c r="A44" s="26" t="s">
        <v>488</v>
      </c>
      <c r="B44" s="171">
        <v>37</v>
      </c>
      <c r="C44" s="165" t="s">
        <v>432</v>
      </c>
      <c r="D44" s="165" t="s">
        <v>342</v>
      </c>
      <c r="E44" s="165">
        <v>72</v>
      </c>
      <c r="F44" s="166"/>
      <c r="G44" s="49">
        <f t="shared" si="0"/>
        <v>0</v>
      </c>
      <c r="H44" s="164" t="s">
        <v>37</v>
      </c>
      <c r="I44" s="32">
        <f>ROUND(SUM(G7:G44),2)</f>
        <v>0</v>
      </c>
    </row>
    <row r="45" spans="1:9">
      <c r="A45" s="26"/>
      <c r="B45" s="171"/>
      <c r="C45" s="168" t="s">
        <v>433</v>
      </c>
      <c r="D45" s="165"/>
      <c r="E45" s="165"/>
      <c r="F45" s="165"/>
      <c r="G45" s="30"/>
      <c r="I45" s="3"/>
    </row>
    <row r="46" spans="1:9" ht="30">
      <c r="A46" s="26" t="s">
        <v>489</v>
      </c>
      <c r="B46" s="171">
        <v>38</v>
      </c>
      <c r="C46" s="165" t="s">
        <v>434</v>
      </c>
      <c r="D46" s="165" t="s">
        <v>397</v>
      </c>
      <c r="E46" s="165">
        <v>1</v>
      </c>
      <c r="F46" s="167"/>
      <c r="G46" s="49">
        <f t="shared" si="0"/>
        <v>0</v>
      </c>
      <c r="I46" s="3"/>
    </row>
    <row r="47" spans="1:9" ht="30">
      <c r="A47" s="26" t="s">
        <v>489</v>
      </c>
      <c r="B47" s="171">
        <v>39</v>
      </c>
      <c r="C47" s="165" t="s">
        <v>435</v>
      </c>
      <c r="D47" s="165" t="s">
        <v>340</v>
      </c>
      <c r="E47" s="165">
        <v>27</v>
      </c>
      <c r="F47" s="167"/>
      <c r="G47" s="49">
        <f t="shared" si="0"/>
        <v>0</v>
      </c>
      <c r="I47" s="3"/>
    </row>
    <row r="48" spans="1:9" ht="30">
      <c r="A48" s="26" t="s">
        <v>489</v>
      </c>
      <c r="B48" s="171">
        <v>40</v>
      </c>
      <c r="C48" s="165" t="s">
        <v>436</v>
      </c>
      <c r="D48" s="165" t="s">
        <v>340</v>
      </c>
      <c r="E48" s="165">
        <v>5</v>
      </c>
      <c r="F48" s="167"/>
      <c r="G48" s="49">
        <f t="shared" si="0"/>
        <v>0</v>
      </c>
      <c r="I48" s="3"/>
    </row>
    <row r="49" spans="1:9" ht="30">
      <c r="A49" s="26" t="s">
        <v>489</v>
      </c>
      <c r="B49" s="171">
        <v>41</v>
      </c>
      <c r="C49" s="165" t="s">
        <v>437</v>
      </c>
      <c r="D49" s="165" t="s">
        <v>397</v>
      </c>
      <c r="E49" s="165">
        <v>32</v>
      </c>
      <c r="F49" s="167"/>
      <c r="G49" s="49">
        <f t="shared" si="0"/>
        <v>0</v>
      </c>
      <c r="I49" s="3"/>
    </row>
    <row r="50" spans="1:9" ht="30">
      <c r="A50" s="26" t="s">
        <v>489</v>
      </c>
      <c r="B50" s="171">
        <v>42</v>
      </c>
      <c r="C50" s="165" t="s">
        <v>438</v>
      </c>
      <c r="D50" s="165" t="s">
        <v>340</v>
      </c>
      <c r="E50" s="165">
        <v>30</v>
      </c>
      <c r="F50" s="167"/>
      <c r="G50" s="49">
        <f t="shared" si="0"/>
        <v>0</v>
      </c>
      <c r="I50" s="3"/>
    </row>
    <row r="51" spans="1:9" ht="30">
      <c r="A51" s="26" t="s">
        <v>489</v>
      </c>
      <c r="B51" s="171">
        <v>43</v>
      </c>
      <c r="C51" s="165" t="s">
        <v>439</v>
      </c>
      <c r="D51" s="165" t="s">
        <v>340</v>
      </c>
      <c r="E51" s="165">
        <v>5</v>
      </c>
      <c r="F51" s="167"/>
      <c r="G51" s="49">
        <f t="shared" si="0"/>
        <v>0</v>
      </c>
      <c r="I51" s="3"/>
    </row>
    <row r="52" spans="1:9" ht="30">
      <c r="A52" s="26" t="s">
        <v>489</v>
      </c>
      <c r="B52" s="171">
        <v>44</v>
      </c>
      <c r="C52" s="165" t="s">
        <v>440</v>
      </c>
      <c r="D52" s="165" t="s">
        <v>19</v>
      </c>
      <c r="E52" s="165">
        <v>32</v>
      </c>
      <c r="F52" s="167"/>
      <c r="G52" s="49">
        <f t="shared" si="0"/>
        <v>0</v>
      </c>
      <c r="I52" s="3"/>
    </row>
    <row r="53" spans="1:9" ht="30">
      <c r="A53" s="26" t="s">
        <v>489</v>
      </c>
      <c r="B53" s="171">
        <v>45</v>
      </c>
      <c r="C53" s="165" t="s">
        <v>441</v>
      </c>
      <c r="D53" s="165" t="s">
        <v>19</v>
      </c>
      <c r="E53" s="165">
        <v>6</v>
      </c>
      <c r="F53" s="167"/>
      <c r="G53" s="49">
        <f t="shared" si="0"/>
        <v>0</v>
      </c>
      <c r="I53" s="3"/>
    </row>
    <row r="54" spans="1:9" ht="30">
      <c r="A54" s="26" t="s">
        <v>489</v>
      </c>
      <c r="B54" s="171">
        <v>46</v>
      </c>
      <c r="C54" s="165" t="s">
        <v>442</v>
      </c>
      <c r="D54" s="165" t="s">
        <v>340</v>
      </c>
      <c r="E54" s="165">
        <v>35</v>
      </c>
      <c r="F54" s="167"/>
      <c r="G54" s="49">
        <f t="shared" si="0"/>
        <v>0</v>
      </c>
      <c r="I54" s="3"/>
    </row>
    <row r="55" spans="1:9" ht="30">
      <c r="A55" s="26" t="s">
        <v>489</v>
      </c>
      <c r="B55" s="171">
        <v>47</v>
      </c>
      <c r="C55" s="165" t="s">
        <v>443</v>
      </c>
      <c r="D55" s="165" t="s">
        <v>340</v>
      </c>
      <c r="E55" s="165">
        <v>32</v>
      </c>
      <c r="F55" s="167"/>
      <c r="G55" s="49">
        <f t="shared" si="0"/>
        <v>0</v>
      </c>
      <c r="I55" s="3"/>
    </row>
    <row r="56" spans="1:9" ht="30">
      <c r="A56" s="26" t="s">
        <v>489</v>
      </c>
      <c r="B56" s="171">
        <v>48</v>
      </c>
      <c r="C56" s="165" t="s">
        <v>444</v>
      </c>
      <c r="D56" s="165" t="s">
        <v>342</v>
      </c>
      <c r="E56" s="165">
        <v>186</v>
      </c>
      <c r="F56" s="167"/>
      <c r="G56" s="49">
        <f t="shared" si="0"/>
        <v>0</v>
      </c>
      <c r="I56" s="3"/>
    </row>
    <row r="57" spans="1:9" ht="30">
      <c r="A57" s="26" t="s">
        <v>489</v>
      </c>
      <c r="B57" s="171">
        <v>49</v>
      </c>
      <c r="C57" s="165" t="s">
        <v>445</v>
      </c>
      <c r="D57" s="165" t="s">
        <v>342</v>
      </c>
      <c r="E57" s="165">
        <v>743</v>
      </c>
      <c r="F57" s="167"/>
      <c r="G57" s="49">
        <f t="shared" si="0"/>
        <v>0</v>
      </c>
      <c r="I57" s="3"/>
    </row>
    <row r="58" spans="1:9" ht="30">
      <c r="A58" s="26" t="s">
        <v>489</v>
      </c>
      <c r="B58" s="171">
        <v>50</v>
      </c>
      <c r="C58" s="165" t="s">
        <v>446</v>
      </c>
      <c r="D58" s="165" t="s">
        <v>342</v>
      </c>
      <c r="E58" s="165">
        <v>1505</v>
      </c>
      <c r="F58" s="167"/>
      <c r="G58" s="49">
        <f t="shared" si="0"/>
        <v>0</v>
      </c>
      <c r="I58" s="3"/>
    </row>
    <row r="59" spans="1:9" ht="30">
      <c r="A59" s="26" t="s">
        <v>489</v>
      </c>
      <c r="B59" s="171">
        <v>51</v>
      </c>
      <c r="C59" s="165" t="s">
        <v>447</v>
      </c>
      <c r="D59" s="165" t="s">
        <v>342</v>
      </c>
      <c r="E59" s="165">
        <v>99</v>
      </c>
      <c r="F59" s="167"/>
      <c r="G59" s="49">
        <f t="shared" si="0"/>
        <v>0</v>
      </c>
      <c r="I59" s="3"/>
    </row>
    <row r="60" spans="1:9" ht="30">
      <c r="A60" s="26" t="s">
        <v>489</v>
      </c>
      <c r="B60" s="171">
        <v>52</v>
      </c>
      <c r="C60" s="165" t="s">
        <v>448</v>
      </c>
      <c r="D60" s="165" t="s">
        <v>342</v>
      </c>
      <c r="E60" s="165">
        <v>158</v>
      </c>
      <c r="F60" s="167"/>
      <c r="G60" s="49">
        <f t="shared" si="0"/>
        <v>0</v>
      </c>
      <c r="I60" s="3"/>
    </row>
    <row r="61" spans="1:9" ht="30">
      <c r="A61" s="26" t="s">
        <v>489</v>
      </c>
      <c r="B61" s="171">
        <v>53</v>
      </c>
      <c r="C61" s="165" t="s">
        <v>449</v>
      </c>
      <c r="D61" s="165" t="s">
        <v>342</v>
      </c>
      <c r="E61" s="165">
        <v>1505</v>
      </c>
      <c r="F61" s="167"/>
      <c r="G61" s="49">
        <f t="shared" si="0"/>
        <v>0</v>
      </c>
      <c r="I61" s="3"/>
    </row>
    <row r="62" spans="1:9" ht="30">
      <c r="A62" s="26" t="s">
        <v>489</v>
      </c>
      <c r="B62" s="171">
        <v>54</v>
      </c>
      <c r="C62" s="165" t="s">
        <v>450</v>
      </c>
      <c r="D62" s="165" t="s">
        <v>342</v>
      </c>
      <c r="E62" s="165">
        <v>1712</v>
      </c>
      <c r="F62" s="167"/>
      <c r="G62" s="49">
        <f t="shared" si="0"/>
        <v>0</v>
      </c>
      <c r="I62" s="3"/>
    </row>
    <row r="63" spans="1:9" ht="30">
      <c r="A63" s="26" t="s">
        <v>489</v>
      </c>
      <c r="B63" s="171">
        <v>55</v>
      </c>
      <c r="C63" s="165" t="s">
        <v>451</v>
      </c>
      <c r="D63" s="165" t="s">
        <v>342</v>
      </c>
      <c r="E63" s="165">
        <v>50</v>
      </c>
      <c r="F63" s="167"/>
      <c r="G63" s="49">
        <f t="shared" si="0"/>
        <v>0</v>
      </c>
      <c r="I63" s="3"/>
    </row>
    <row r="64" spans="1:9" ht="30">
      <c r="A64" s="26" t="s">
        <v>489</v>
      </c>
      <c r="B64" s="171">
        <v>56</v>
      </c>
      <c r="C64" s="165" t="s">
        <v>452</v>
      </c>
      <c r="D64" s="165" t="s">
        <v>342</v>
      </c>
      <c r="E64" s="165">
        <v>4</v>
      </c>
      <c r="F64" s="167"/>
      <c r="G64" s="49">
        <f t="shared" si="0"/>
        <v>0</v>
      </c>
      <c r="I64" s="3"/>
    </row>
    <row r="65" spans="1:9" ht="30">
      <c r="A65" s="26" t="s">
        <v>489</v>
      </c>
      <c r="B65" s="171">
        <v>57</v>
      </c>
      <c r="C65" s="165" t="s">
        <v>453</v>
      </c>
      <c r="D65" s="165" t="s">
        <v>342</v>
      </c>
      <c r="E65" s="165">
        <v>353</v>
      </c>
      <c r="F65" s="167"/>
      <c r="G65" s="49">
        <f t="shared" si="0"/>
        <v>0</v>
      </c>
      <c r="I65" s="3"/>
    </row>
    <row r="66" spans="1:9" ht="30">
      <c r="A66" s="26" t="s">
        <v>489</v>
      </c>
      <c r="B66" s="171">
        <v>58</v>
      </c>
      <c r="C66" s="165" t="s">
        <v>454</v>
      </c>
      <c r="D66" s="165" t="s">
        <v>340</v>
      </c>
      <c r="E66" s="165">
        <v>76</v>
      </c>
      <c r="F66" s="167"/>
      <c r="G66" s="49">
        <f t="shared" si="0"/>
        <v>0</v>
      </c>
      <c r="I66" s="3"/>
    </row>
    <row r="67" spans="1:9" ht="30">
      <c r="A67" s="26" t="s">
        <v>489</v>
      </c>
      <c r="B67" s="171">
        <v>59</v>
      </c>
      <c r="C67" s="165" t="s">
        <v>455</v>
      </c>
      <c r="D67" s="165" t="s">
        <v>340</v>
      </c>
      <c r="E67" s="165">
        <v>1</v>
      </c>
      <c r="F67" s="167"/>
      <c r="G67" s="49">
        <f t="shared" si="0"/>
        <v>0</v>
      </c>
      <c r="I67" s="3"/>
    </row>
    <row r="68" spans="1:9" ht="30">
      <c r="A68" s="26" t="s">
        <v>489</v>
      </c>
      <c r="B68" s="171">
        <v>60</v>
      </c>
      <c r="C68" s="165" t="s">
        <v>456</v>
      </c>
      <c r="D68" s="165" t="s">
        <v>340</v>
      </c>
      <c r="E68" s="165">
        <v>1</v>
      </c>
      <c r="F68" s="167"/>
      <c r="G68" s="49">
        <f t="shared" si="0"/>
        <v>0</v>
      </c>
      <c r="I68" s="3"/>
    </row>
    <row r="69" spans="1:9" ht="30">
      <c r="A69" s="26" t="s">
        <v>489</v>
      </c>
      <c r="B69" s="171">
        <v>61</v>
      </c>
      <c r="C69" s="165" t="s">
        <v>457</v>
      </c>
      <c r="D69" s="165" t="s">
        <v>340</v>
      </c>
      <c r="E69" s="165">
        <v>1</v>
      </c>
      <c r="F69" s="167"/>
      <c r="G69" s="49">
        <f t="shared" si="0"/>
        <v>0</v>
      </c>
      <c r="I69" s="3"/>
    </row>
    <row r="70" spans="1:9" ht="30">
      <c r="A70" s="26" t="s">
        <v>489</v>
      </c>
      <c r="B70" s="171">
        <v>62</v>
      </c>
      <c r="C70" s="165" t="s">
        <v>458</v>
      </c>
      <c r="D70" s="165" t="s">
        <v>340</v>
      </c>
      <c r="E70" s="165">
        <v>5</v>
      </c>
      <c r="F70" s="165"/>
      <c r="G70" s="49">
        <f t="shared" si="0"/>
        <v>0</v>
      </c>
      <c r="I70" s="3"/>
    </row>
    <row r="71" spans="1:9" ht="30">
      <c r="A71" s="26" t="s">
        <v>489</v>
      </c>
      <c r="B71" s="171">
        <v>63</v>
      </c>
      <c r="C71" s="165" t="s">
        <v>459</v>
      </c>
      <c r="D71" s="165" t="s">
        <v>340</v>
      </c>
      <c r="E71" s="165">
        <v>16</v>
      </c>
      <c r="F71" s="167"/>
      <c r="G71" s="49">
        <f t="shared" si="0"/>
        <v>0</v>
      </c>
      <c r="I71" s="3"/>
    </row>
    <row r="72" spans="1:9" ht="30">
      <c r="A72" s="26" t="s">
        <v>489</v>
      </c>
      <c r="B72" s="171">
        <v>64</v>
      </c>
      <c r="C72" s="165" t="s">
        <v>460</v>
      </c>
      <c r="D72" s="165" t="s">
        <v>340</v>
      </c>
      <c r="E72" s="165">
        <v>16</v>
      </c>
      <c r="F72" s="167"/>
      <c r="G72" s="49">
        <f t="shared" ref="G72:G87" si="1">ROUND((E72*F72),2)</f>
        <v>0</v>
      </c>
      <c r="I72" s="3"/>
    </row>
    <row r="73" spans="1:9" ht="30">
      <c r="A73" s="26" t="s">
        <v>489</v>
      </c>
      <c r="B73" s="171">
        <v>65</v>
      </c>
      <c r="C73" s="165" t="s">
        <v>461</v>
      </c>
      <c r="D73" s="165" t="s">
        <v>340</v>
      </c>
      <c r="E73" s="165">
        <v>20</v>
      </c>
      <c r="F73" s="167"/>
      <c r="G73" s="49">
        <f t="shared" si="1"/>
        <v>0</v>
      </c>
      <c r="I73" s="3"/>
    </row>
    <row r="74" spans="1:9" ht="30">
      <c r="A74" s="26" t="s">
        <v>489</v>
      </c>
      <c r="B74" s="171">
        <v>66</v>
      </c>
      <c r="C74" s="165" t="s">
        <v>462</v>
      </c>
      <c r="D74" s="165" t="s">
        <v>340</v>
      </c>
      <c r="E74" s="165">
        <v>4</v>
      </c>
      <c r="F74" s="167"/>
      <c r="G74" s="49">
        <f t="shared" si="1"/>
        <v>0</v>
      </c>
      <c r="I74" s="3"/>
    </row>
    <row r="75" spans="1:9" ht="30">
      <c r="A75" s="26" t="s">
        <v>489</v>
      </c>
      <c r="B75" s="171">
        <v>67</v>
      </c>
      <c r="C75" s="165" t="s">
        <v>463</v>
      </c>
      <c r="D75" s="165" t="s">
        <v>340</v>
      </c>
      <c r="E75" s="165">
        <v>12</v>
      </c>
      <c r="F75" s="167"/>
      <c r="G75" s="49">
        <f t="shared" si="1"/>
        <v>0</v>
      </c>
      <c r="I75" s="3"/>
    </row>
    <row r="76" spans="1:9" ht="30">
      <c r="A76" s="26" t="s">
        <v>489</v>
      </c>
      <c r="B76" s="171">
        <v>68</v>
      </c>
      <c r="C76" s="165" t="s">
        <v>464</v>
      </c>
      <c r="D76" s="165" t="s">
        <v>340</v>
      </c>
      <c r="E76" s="165">
        <v>12</v>
      </c>
      <c r="F76" s="167"/>
      <c r="G76" s="49">
        <f t="shared" si="1"/>
        <v>0</v>
      </c>
      <c r="I76" s="3"/>
    </row>
    <row r="77" spans="1:9" ht="30">
      <c r="A77" s="26" t="s">
        <v>489</v>
      </c>
      <c r="B77" s="171">
        <v>69</v>
      </c>
      <c r="C77" s="165" t="s">
        <v>465</v>
      </c>
      <c r="D77" s="165" t="s">
        <v>397</v>
      </c>
      <c r="E77" s="165">
        <v>32</v>
      </c>
      <c r="F77" s="167"/>
      <c r="G77" s="49">
        <f t="shared" si="1"/>
        <v>0</v>
      </c>
      <c r="I77" s="3"/>
    </row>
    <row r="78" spans="1:9" ht="30">
      <c r="A78" s="26" t="s">
        <v>489</v>
      </c>
      <c r="B78" s="171">
        <v>70</v>
      </c>
      <c r="C78" s="165" t="s">
        <v>466</v>
      </c>
      <c r="D78" s="165" t="s">
        <v>397</v>
      </c>
      <c r="E78" s="165">
        <v>36</v>
      </c>
      <c r="F78" s="167"/>
      <c r="G78" s="49">
        <f t="shared" si="1"/>
        <v>0</v>
      </c>
      <c r="I78" s="3"/>
    </row>
    <row r="79" spans="1:9" ht="30">
      <c r="A79" s="26" t="s">
        <v>489</v>
      </c>
      <c r="B79" s="171">
        <v>71</v>
      </c>
      <c r="C79" s="165" t="s">
        <v>467</v>
      </c>
      <c r="D79" s="165" t="s">
        <v>342</v>
      </c>
      <c r="E79" s="165">
        <v>72</v>
      </c>
      <c r="F79" s="167"/>
      <c r="G79" s="49">
        <f t="shared" si="1"/>
        <v>0</v>
      </c>
      <c r="I79" s="3"/>
    </row>
    <row r="80" spans="1:9" ht="30">
      <c r="A80" s="26" t="s">
        <v>489</v>
      </c>
      <c r="B80" s="171">
        <v>72</v>
      </c>
      <c r="C80" s="165" t="s">
        <v>468</v>
      </c>
      <c r="D80" s="165" t="s">
        <v>340</v>
      </c>
      <c r="E80" s="165">
        <v>36</v>
      </c>
      <c r="F80" s="167"/>
      <c r="G80" s="49">
        <f t="shared" si="1"/>
        <v>0</v>
      </c>
      <c r="I80" s="3"/>
    </row>
    <row r="81" spans="1:9" ht="30">
      <c r="A81" s="26" t="s">
        <v>489</v>
      </c>
      <c r="B81" s="171">
        <v>73</v>
      </c>
      <c r="C81" s="165" t="s">
        <v>469</v>
      </c>
      <c r="D81" s="165" t="s">
        <v>340</v>
      </c>
      <c r="E81" s="165">
        <v>42</v>
      </c>
      <c r="F81" s="165"/>
      <c r="G81" s="49">
        <f t="shared" si="1"/>
        <v>0</v>
      </c>
      <c r="I81" s="3"/>
    </row>
    <row r="82" spans="1:9" ht="30">
      <c r="A82" s="26" t="s">
        <v>489</v>
      </c>
      <c r="B82" s="171">
        <v>74</v>
      </c>
      <c r="C82" s="165" t="s">
        <v>470</v>
      </c>
      <c r="D82" s="165" t="s">
        <v>397</v>
      </c>
      <c r="E82" s="165">
        <v>1</v>
      </c>
      <c r="F82" s="165"/>
      <c r="G82" s="49">
        <f t="shared" si="1"/>
        <v>0</v>
      </c>
      <c r="I82" s="3"/>
    </row>
    <row r="83" spans="1:9" ht="30">
      <c r="A83" s="26" t="s">
        <v>489</v>
      </c>
      <c r="B83" s="171">
        <v>75</v>
      </c>
      <c r="C83" s="165" t="s">
        <v>471</v>
      </c>
      <c r="D83" s="165" t="s">
        <v>342</v>
      </c>
      <c r="E83" s="165">
        <v>1604</v>
      </c>
      <c r="F83" s="165"/>
      <c r="G83" s="49">
        <f t="shared" si="1"/>
        <v>0</v>
      </c>
      <c r="I83" s="3"/>
    </row>
    <row r="84" spans="1:9" ht="30">
      <c r="A84" s="26" t="s">
        <v>489</v>
      </c>
      <c r="B84" s="171">
        <v>76</v>
      </c>
      <c r="C84" s="165" t="s">
        <v>472</v>
      </c>
      <c r="D84" s="165" t="s">
        <v>397</v>
      </c>
      <c r="E84" s="165">
        <v>1</v>
      </c>
      <c r="F84" s="165"/>
      <c r="G84" s="49">
        <f t="shared" si="1"/>
        <v>0</v>
      </c>
      <c r="I84" s="3"/>
    </row>
    <row r="85" spans="1:9" ht="30">
      <c r="A85" s="26" t="s">
        <v>489</v>
      </c>
      <c r="B85" s="171">
        <v>77</v>
      </c>
      <c r="C85" s="165" t="s">
        <v>473</v>
      </c>
      <c r="D85" s="165" t="s">
        <v>340</v>
      </c>
      <c r="E85" s="165">
        <v>1</v>
      </c>
      <c r="F85" s="165"/>
      <c r="G85" s="49">
        <f t="shared" si="1"/>
        <v>0</v>
      </c>
      <c r="I85" s="3"/>
    </row>
    <row r="86" spans="1:9" ht="30.75" thickBot="1">
      <c r="A86" s="26" t="s">
        <v>489</v>
      </c>
      <c r="B86" s="171">
        <v>78</v>
      </c>
      <c r="C86" s="165" t="s">
        <v>474</v>
      </c>
      <c r="D86" s="165" t="s">
        <v>475</v>
      </c>
      <c r="E86" s="165">
        <v>6</v>
      </c>
      <c r="F86" s="165"/>
      <c r="G86" s="49">
        <f t="shared" si="1"/>
        <v>0</v>
      </c>
      <c r="I86" s="3"/>
    </row>
    <row r="87" spans="1:9" ht="57.75" thickBot="1">
      <c r="A87" s="26" t="s">
        <v>489</v>
      </c>
      <c r="B87" s="171">
        <v>79</v>
      </c>
      <c r="C87" s="165" t="s">
        <v>476</v>
      </c>
      <c r="D87" s="165" t="s">
        <v>475</v>
      </c>
      <c r="E87" s="165">
        <v>5</v>
      </c>
      <c r="F87" s="165"/>
      <c r="G87" s="49">
        <f t="shared" si="1"/>
        <v>0</v>
      </c>
      <c r="H87" s="164" t="s">
        <v>38</v>
      </c>
      <c r="I87" s="32">
        <f>ROUND(SUM(G46:G87),2)</f>
        <v>0</v>
      </c>
    </row>
    <row r="88" spans="1:9">
      <c r="A88" s="26"/>
      <c r="B88" s="171"/>
      <c r="C88" s="168" t="s">
        <v>477</v>
      </c>
      <c r="D88" s="165"/>
      <c r="E88" s="165"/>
      <c r="F88" s="165"/>
      <c r="G88" s="30"/>
      <c r="I88" s="3"/>
    </row>
    <row r="89" spans="1:9">
      <c r="A89" s="26" t="s">
        <v>490</v>
      </c>
      <c r="B89" s="171">
        <v>80</v>
      </c>
      <c r="C89" s="165" t="s">
        <v>478</v>
      </c>
      <c r="D89" s="165" t="s">
        <v>340</v>
      </c>
      <c r="E89" s="165">
        <v>23</v>
      </c>
      <c r="F89" s="165"/>
      <c r="G89" s="49">
        <f t="shared" ref="G89:G96" si="2">ROUND((E89*F89),2)</f>
        <v>0</v>
      </c>
      <c r="I89" s="3"/>
    </row>
    <row r="90" spans="1:9">
      <c r="A90" s="26" t="s">
        <v>490</v>
      </c>
      <c r="B90" s="171">
        <v>81</v>
      </c>
      <c r="C90" s="165" t="s">
        <v>479</v>
      </c>
      <c r="D90" s="165" t="s">
        <v>340</v>
      </c>
      <c r="E90" s="165">
        <v>21</v>
      </c>
      <c r="F90" s="165"/>
      <c r="G90" s="49">
        <f t="shared" si="2"/>
        <v>0</v>
      </c>
      <c r="I90" s="3"/>
    </row>
    <row r="91" spans="1:9">
      <c r="A91" s="26" t="s">
        <v>490</v>
      </c>
      <c r="B91" s="171">
        <v>82</v>
      </c>
      <c r="C91" s="165" t="s">
        <v>480</v>
      </c>
      <c r="D91" s="165" t="s">
        <v>340</v>
      </c>
      <c r="E91" s="165">
        <v>25</v>
      </c>
      <c r="F91" s="165"/>
      <c r="G91" s="49">
        <f t="shared" si="2"/>
        <v>0</v>
      </c>
      <c r="I91" s="3"/>
    </row>
    <row r="92" spans="1:9">
      <c r="A92" s="26" t="s">
        <v>490</v>
      </c>
      <c r="B92" s="171">
        <v>83</v>
      </c>
      <c r="C92" s="165" t="s">
        <v>481</v>
      </c>
      <c r="D92" s="165" t="s">
        <v>342</v>
      </c>
      <c r="E92" s="165">
        <v>850</v>
      </c>
      <c r="F92" s="165"/>
      <c r="G92" s="49">
        <f t="shared" si="2"/>
        <v>0</v>
      </c>
      <c r="I92" s="3"/>
    </row>
    <row r="93" spans="1:9">
      <c r="A93" s="26" t="s">
        <v>490</v>
      </c>
      <c r="B93" s="171">
        <v>84</v>
      </c>
      <c r="C93" s="165" t="s">
        <v>482</v>
      </c>
      <c r="D93" s="165" t="s">
        <v>397</v>
      </c>
      <c r="E93" s="165">
        <v>14</v>
      </c>
      <c r="F93" s="165"/>
      <c r="G93" s="49">
        <f t="shared" si="2"/>
        <v>0</v>
      </c>
      <c r="I93" s="3"/>
    </row>
    <row r="94" spans="1:9">
      <c r="A94" s="26" t="s">
        <v>490</v>
      </c>
      <c r="B94" s="171">
        <v>85</v>
      </c>
      <c r="C94" s="165" t="s">
        <v>483</v>
      </c>
      <c r="D94" s="165" t="s">
        <v>397</v>
      </c>
      <c r="E94" s="165">
        <v>2</v>
      </c>
      <c r="F94" s="165"/>
      <c r="G94" s="49">
        <f t="shared" si="2"/>
        <v>0</v>
      </c>
      <c r="I94" s="3"/>
    </row>
    <row r="95" spans="1:9" ht="15.75" thickBot="1">
      <c r="A95" s="26" t="s">
        <v>490</v>
      </c>
      <c r="B95" s="171">
        <v>86</v>
      </c>
      <c r="C95" s="165" t="s">
        <v>484</v>
      </c>
      <c r="D95" s="165" t="s">
        <v>486</v>
      </c>
      <c r="E95" s="165">
        <v>12.395</v>
      </c>
      <c r="F95" s="165"/>
      <c r="G95" s="49">
        <f t="shared" si="2"/>
        <v>0</v>
      </c>
      <c r="I95" s="3"/>
    </row>
    <row r="96" spans="1:9" ht="57.75" thickBot="1">
      <c r="A96" s="26" t="s">
        <v>490</v>
      </c>
      <c r="B96" s="171">
        <v>87</v>
      </c>
      <c r="C96" s="165" t="s">
        <v>485</v>
      </c>
      <c r="D96" s="165" t="s">
        <v>486</v>
      </c>
      <c r="E96" s="165">
        <v>0.315</v>
      </c>
      <c r="F96" s="165"/>
      <c r="G96" s="49">
        <f t="shared" si="2"/>
        <v>0</v>
      </c>
      <c r="H96" s="164" t="s">
        <v>39</v>
      </c>
      <c r="I96" s="32">
        <f>ROUND(SUM(G88:G96),2)</f>
        <v>0</v>
      </c>
    </row>
    <row r="97" spans="1:9" ht="43.5" thickBot="1">
      <c r="A97" s="10"/>
      <c r="C97" s="6"/>
      <c r="F97" s="162" t="s">
        <v>326</v>
      </c>
      <c r="G97" s="16">
        <f>IF((SUM(G8:G96)=SUM(I8:I96)),ROUND(SUM(G8:G96),2),"Klaida")</f>
        <v>0</v>
      </c>
      <c r="H97" s="8"/>
      <c r="I97" s="2"/>
    </row>
  </sheetData>
  <mergeCells count="3">
    <mergeCell ref="A3:G3"/>
    <mergeCell ref="A4:G4"/>
    <mergeCell ref="C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Santrauka</vt:lpstr>
      <vt:lpstr>1_S</vt:lpstr>
      <vt:lpstr>2_SK</vt:lpstr>
      <vt:lpstr>3_VN</vt:lpstr>
      <vt:lpstr>4_E</vt:lpstr>
      <vt:lpstr>'1_S'!_Hlk131412525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DovileAudejute</cp:lastModifiedBy>
  <cp:lastPrinted>2026-02-26T08:05:05Z</cp:lastPrinted>
  <dcterms:created xsi:type="dcterms:W3CDTF">2020-10-05T14:48:34Z</dcterms:created>
  <dcterms:modified xsi:type="dcterms:W3CDTF">2026-02-26T09:07:36Z</dcterms:modified>
</cp:coreProperties>
</file>