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VSRVFS\UserFolders\e_dagiene\2026 m\Mažos vertės pirkimai\Kelias Nr. 220\"/>
    </mc:Choice>
  </mc:AlternateContent>
  <xr:revisionPtr revIDLastSave="0" documentId="8_{664003F8-D365-4BC7-8F35-CA79FDAC56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sisiekimo dalis" sheetId="1" r:id="rId1"/>
    <sheet name="Apšvietimo tinklai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1" l="1"/>
  <c r="F53" i="1"/>
  <c r="F106" i="3" l="1"/>
  <c r="F154" i="3" l="1"/>
  <c r="F155" i="3"/>
  <c r="F153" i="3"/>
  <c r="F152" i="3"/>
  <c r="F145" i="3"/>
  <c r="F146" i="3"/>
  <c r="F147" i="3"/>
  <c r="F148" i="3"/>
  <c r="F149" i="3"/>
  <c r="F150" i="3"/>
  <c r="F151" i="3"/>
  <c r="F144" i="3"/>
  <c r="F102" i="3"/>
  <c r="F103" i="3"/>
  <c r="F104" i="3"/>
  <c r="F105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01" i="3"/>
  <c r="F100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69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43" i="3"/>
  <c r="F44" i="3"/>
  <c r="F42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" i="3"/>
  <c r="F3" i="3"/>
  <c r="F156" i="3" l="1"/>
  <c r="H151" i="3"/>
  <c r="H155" i="3"/>
  <c r="H144" i="3"/>
  <c r="H99" i="3"/>
  <c r="H68" i="3"/>
  <c r="H41" i="3"/>
  <c r="F33" i="1"/>
  <c r="F18" i="1"/>
  <c r="F158" i="3" l="1"/>
  <c r="F157" i="3"/>
  <c r="F35" i="1"/>
  <c r="F24" i="1"/>
  <c r="F22" i="1"/>
  <c r="F23" i="1"/>
  <c r="F9" i="1"/>
  <c r="F7" i="1"/>
  <c r="F46" i="1"/>
  <c r="F45" i="1"/>
  <c r="H44" i="1"/>
  <c r="F39" i="1"/>
  <c r="F38" i="1"/>
  <c r="F36" i="1"/>
  <c r="F21" i="1"/>
  <c r="F20" i="1"/>
  <c r="F5" i="1"/>
  <c r="H24" i="1" l="1"/>
  <c r="F51" i="1"/>
  <c r="F54" i="1"/>
  <c r="F29" i="1"/>
  <c r="F27" i="1"/>
  <c r="F28" i="1" l="1"/>
  <c r="F26" i="1"/>
  <c r="F25" i="1"/>
  <c r="F8" i="1"/>
  <c r="F10" i="1"/>
  <c r="F11" i="1"/>
  <c r="F12" i="1"/>
  <c r="F4" i="1"/>
  <c r="F48" i="1"/>
  <c r="F19" i="1"/>
  <c r="F49" i="1"/>
  <c r="H49" i="1" s="1"/>
  <c r="F47" i="1"/>
  <c r="F40" i="1"/>
  <c r="F41" i="1"/>
  <c r="F42" i="1"/>
  <c r="F43" i="1"/>
  <c r="F37" i="1"/>
  <c r="F30" i="1"/>
  <c r="F31" i="1"/>
  <c r="F32" i="1"/>
  <c r="F34" i="1"/>
  <c r="F14" i="1"/>
  <c r="F15" i="1"/>
  <c r="F16" i="1"/>
  <c r="F17" i="1"/>
  <c r="F13" i="1"/>
  <c r="F6" i="1"/>
  <c r="H48" i="1" l="1"/>
  <c r="H43" i="1"/>
  <c r="H28" i="1"/>
  <c r="H19" i="1"/>
  <c r="H34" i="1"/>
  <c r="F3" i="1" l="1"/>
  <c r="H12" i="1" l="1"/>
  <c r="F50" i="1"/>
  <c r="H54" i="1" s="1"/>
  <c r="F55" i="1" l="1"/>
  <c r="F56" i="1" s="1"/>
  <c r="F57" i="1" s="1"/>
</calcChain>
</file>

<file path=xl/sharedStrings.xml><?xml version="1.0" encoding="utf-8"?>
<sst xmlns="http://schemas.openxmlformats.org/spreadsheetml/2006/main" count="651" uniqueCount="383">
  <si>
    <t>Eilės Nr.</t>
  </si>
  <si>
    <t>Darbo pavadinimas, aprašymas</t>
  </si>
  <si>
    <t>Mato vnt.</t>
  </si>
  <si>
    <t>Kiekis</t>
  </si>
  <si>
    <r>
      <t xml:space="preserve">Vieneto kaina, Eur be PVM  </t>
    </r>
    <r>
      <rPr>
        <b/>
        <sz val="11"/>
        <color rgb="FFFF0000"/>
        <rFont val="Times New Roman"/>
        <family val="1"/>
        <charset val="186"/>
      </rPr>
      <t>(pildo Tiekėjas)</t>
    </r>
  </si>
  <si>
    <t>Iš viso, Eur be PVM</t>
  </si>
  <si>
    <t>kompl.</t>
  </si>
  <si>
    <t>m2</t>
  </si>
  <si>
    <t>m3</t>
  </si>
  <si>
    <t>m</t>
  </si>
  <si>
    <t>Išpildomoji nuotrauka (taip pat pateikti laisvos formos deklaraciją, patvirtinančią išpildomosios geodezinės nuotraukos ir parengtos kadastrinės bylos atitikimą parengtam projektui). Kadastrinių matavimų bylos parengimas ir (ar) įregistruoto kelio ruožo į kurį patenka statinys, kadastrinės bylos patikslinimas</t>
  </si>
  <si>
    <t>6.1</t>
  </si>
  <si>
    <t>1.1</t>
  </si>
  <si>
    <t>1.2</t>
  </si>
  <si>
    <t>1.3</t>
  </si>
  <si>
    <t>1.4</t>
  </si>
  <si>
    <t>1.5</t>
  </si>
  <si>
    <t>vnt.</t>
  </si>
  <si>
    <t>2.1</t>
  </si>
  <si>
    <t>2.2</t>
  </si>
  <si>
    <t>2.3</t>
  </si>
  <si>
    <t>2.4</t>
  </si>
  <si>
    <t>2.5</t>
  </si>
  <si>
    <t>2.6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</si>
  <si>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</si>
  <si>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</si>
  <si>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</si>
  <si>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</si>
  <si>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</si>
  <si>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</si>
  <si>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</si>
  <si>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</si>
  <si>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</si>
  <si>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6.2</t>
  </si>
  <si>
    <t>8.1</t>
  </si>
  <si>
    <t>Iš viso skyriuje 1, Eur be PVM</t>
  </si>
  <si>
    <t>Iš viso skyriuje 2, Eur be PVM</t>
  </si>
  <si>
    <t>Iš viso skyriuje 4, Eur be PVM</t>
  </si>
  <si>
    <t>Iš viso skyriuje 5, Eur be PVM</t>
  </si>
  <si>
    <t>Iš viso skyriuje 6, Eur be PVM</t>
  </si>
  <si>
    <t>Iš viso skyriuje 8, Eur be PVM</t>
  </si>
  <si>
    <t>Betoninių gatvės bordiūrų demontavimas</t>
  </si>
  <si>
    <t>Betoninių vejos bordiūrų demontavimas</t>
  </si>
  <si>
    <t>t</t>
  </si>
  <si>
    <t>Kelio ženklų skydų demontavimas nuo vienastiebių atramų ir sandėliavimas vietoje</t>
  </si>
  <si>
    <t>Kelio ženklų vienastiebių atramų demontavimas ir sandėliavimas vietoje</t>
  </si>
  <si>
    <t>Asfalto dangos h=14 cm frezavimas (važ. dalyje) su pakrovimu</t>
  </si>
  <si>
    <t>1.6</t>
  </si>
  <si>
    <t>1.7</t>
  </si>
  <si>
    <t>Dirvožemio vid. 15 cm pašalinimas, perstumiant buldozeriu iki 20 m, pakrovimas ir sandėliavimas vietoje</t>
  </si>
  <si>
    <t>Žemės sankasos viršaus planiravimas mechanizuotu būdu</t>
  </si>
  <si>
    <t>Žemės sankasos viršaus tankinimas mechanizuotu būdu</t>
  </si>
  <si>
    <t>Šlaitų ir plotų sutvirtinimas, užpilant 10 cm storio (esamo) dirvožemio sluoksniu su užsėjimu</t>
  </si>
  <si>
    <t>3.1</t>
  </si>
  <si>
    <t xml:space="preserve">Betoninių kelio bortų 100.15.30 ant C20/25 betono pagrindo įrengimas (1m – 0,12 m3 betono) </t>
  </si>
  <si>
    <t xml:space="preserve">Betoninių vejos bortų 100.8.20 ant C12/15 betono pagrindo įrengimas </t>
  </si>
  <si>
    <t>Sandarinimo juostos tarp asfalto dangos ir bortų įrengimas</t>
  </si>
  <si>
    <t>3.2</t>
  </si>
  <si>
    <t>3.3</t>
  </si>
  <si>
    <t>3.4</t>
  </si>
  <si>
    <t>Apsauginio šalčiui atsparaus sluoksnio įrengimas</t>
  </si>
  <si>
    <t>20 cm storio skaldos pagrindo sluoksnio iš nesurištojo mineralinių medžiagų mišinio 0/45 įrengimas</t>
  </si>
  <si>
    <t>10 cm storio asfalto pagrindo sluoksnio iš mišinio AC 22 PN įrengimas</t>
  </si>
  <si>
    <t>Polimerais modifikuotos bituminės emulsijos C40BP5-S tolygaus sluoksnio paskleidimas (250 g/m2)</t>
  </si>
  <si>
    <t>4 cm storio viršutinio asfalto sluoksnio iš mišinio AC 11 VN įrengimas</t>
  </si>
  <si>
    <t>Iš viso skyriuje 3, Eur be PVM</t>
  </si>
  <si>
    <t>Šalčiui nejautraus sluoksnio įrengimas</t>
  </si>
  <si>
    <t>15 cm storio skaldos pagrindo sluoksnio iš nesurištojo mineralinių medžiagų mišinio 0/45 įrengimas</t>
  </si>
  <si>
    <t>3 cm storio pasluoksnio iš smulkiosios mineralinės medžiagos mišinio 0/5 įrengimas</t>
  </si>
  <si>
    <t xml:space="preserve">8 cm storio betoninių trinkelių dangos įrengimas, siūles užpildant smulkiosios mineralinės medžiagos mišiniu 0/5 </t>
  </si>
  <si>
    <t>8 cm storio geltonos spalvos reljefinių betoninių trinkelių dangos įrengimas, neregių vedimo sistemai, siūles užpildant smulkiosios mineralinės medžiagos mišiniu 0/5</t>
  </si>
  <si>
    <t xml:space="preserve">Kelio ženklų vienastiebių atramų atstatymas </t>
  </si>
  <si>
    <t xml:space="preserve">Kelio ženklų skydų atstatymas ant vienastiebių atramų </t>
  </si>
  <si>
    <t>Dangos ženklinimas 1.13.1 balta plačia ištisine 0,5 m pločio linija (polimerinėmis medžiagomis)</t>
  </si>
  <si>
    <t>7.1</t>
  </si>
  <si>
    <t>Iš viso skyriuje 7, Eur be PVM</t>
  </si>
  <si>
    <t>3.5</t>
  </si>
  <si>
    <t>Betonas C30/37 (papildomai po pakopomis)</t>
  </si>
  <si>
    <t>8.2</t>
  </si>
  <si>
    <t>8.3</t>
  </si>
  <si>
    <t>8.4</t>
  </si>
  <si>
    <t>Apsauginės pėsčiųjų tvorelės įrengimas ant betono C12/15 pagrindo</t>
  </si>
  <si>
    <t>2 m ilgio segmentai iš cinkuotų vamzdžių</t>
  </si>
  <si>
    <t xml:space="preserve">1,75 m ilgio statramsčiai iš cinkuotų vamzdžių </t>
  </si>
  <si>
    <t>Geotekstilės įrengimas</t>
  </si>
  <si>
    <t>Stabilizuojančio geotinklo įrengimas</t>
  </si>
  <si>
    <t xml:space="preserve">Statybinio laužo pakrovimas ir išvežimas iki 10 km atstumu </t>
  </si>
  <si>
    <t>1.8</t>
  </si>
  <si>
    <t>Asfalto dangos h=6 cm ardymas (take) su pakrovimu</t>
  </si>
  <si>
    <t xml:space="preserve">Betoninių plytelių dangos ardymas  (hvid.= 8 cm)
</t>
  </si>
  <si>
    <t>1.9</t>
  </si>
  <si>
    <t>1.10</t>
  </si>
  <si>
    <t>Tranšėjos iškasimas ekskavatoriais ir supylimas vietoje</t>
  </si>
  <si>
    <t>Plastikinio vamzdžio d400 įrengimas</t>
  </si>
  <si>
    <t>Tranšėjos užpylimas pasluoksniui gerai drenuojančiu gruntu ir sutankinimas</t>
  </si>
  <si>
    <t>Griovio dugno tvirtinimas 15 cm storio skaldos sluoksniu iš mineralinių medžiagų mišinio 22/32</t>
  </si>
  <si>
    <t>Tvirtinimas betonu C30/37</t>
  </si>
  <si>
    <t>6.3</t>
  </si>
  <si>
    <t>6.4</t>
  </si>
  <si>
    <t>6.5</t>
  </si>
  <si>
    <t>6.6</t>
  </si>
  <si>
    <t>6.7</t>
  </si>
  <si>
    <t>6.8</t>
  </si>
  <si>
    <t>6.9</t>
  </si>
  <si>
    <t>Šalčiui nejautraus sluoksnio įrengimas (tarp geotinklų)</t>
  </si>
  <si>
    <t>10 cm storio kelkraščių tvirtinimas skaldos nesurištuoju mineralinių medžiagų mišiniu 0/32</t>
  </si>
  <si>
    <t>Kelio ženklų vienstiebių metalinių 76.1 mm skersmens atramų pastatymas</t>
  </si>
  <si>
    <t>Kelio ženklų skydai ir jų montavimas prie vienstiebių atramų</t>
  </si>
  <si>
    <t>Iš viso skyriuje 9, Eur be PVM</t>
  </si>
  <si>
    <t>9.1</t>
  </si>
  <si>
    <t>10.1</t>
  </si>
  <si>
    <t>10.2</t>
  </si>
  <si>
    <t>10.3</t>
  </si>
  <si>
    <t>10.4</t>
  </si>
  <si>
    <t>Iš viso skyriuje 10, Eur be PVM</t>
  </si>
  <si>
    <t>2.7</t>
  </si>
  <si>
    <t>Plotų planiravimas</t>
  </si>
  <si>
    <t>Kelio ženklų vienastiebių atramų demontavimas ir išvežimas iki 5 km atstumu</t>
  </si>
  <si>
    <t xml:space="preserve">Asfalto drožlių išvežimas iki 5 km atstumu </t>
  </si>
  <si>
    <t xml:space="preserve">Dirvožemio vid. 15 cm pašalinimas, perstumiant buldozeriu iki 20 m, pakrovimas ir išvežimas iki 10 km atstumu </t>
  </si>
  <si>
    <t xml:space="preserve">Grunto kasimas ekskavatoriais iškasose, pakrovimas į autosavivarčius ir išvežimas iki 10 km atstumu </t>
  </si>
  <si>
    <t>5.6</t>
  </si>
  <si>
    <t>Asfalto armavimo tinklo įrengimas</t>
  </si>
  <si>
    <t>Aliumininiai jėgos kabelis 4 x 25 mm2</t>
  </si>
  <si>
    <t>HDPE D110mm skersmens vamzdis kloti atviru būdu, ≥750N</t>
  </si>
  <si>
    <t>HDPE D110mm skersmens vamzdis kloti uždaru būdu, ≥1250N</t>
  </si>
  <si>
    <t>Standus plastikinis vamzdis D32  kabeliui klojant atrama, atsparus UV</t>
  </si>
  <si>
    <t>Giluminis 10 Ω įžeminimo kontūras :</t>
  </si>
  <si>
    <t>vnt</t>
  </si>
  <si>
    <t>Plieninė juosta įrengimų prijungimui prie įžeminimo įrenginio</t>
  </si>
  <si>
    <t>Gaubtas kabelio apsaugai tvirtinamas prie atramos GKa</t>
  </si>
  <si>
    <t>Lauko tipo viršįtampių ribotuvai</t>
  </si>
  <si>
    <t>Kirtiklio-saugiklio bloko tvirtinimo konstrukcija SDK-1</t>
  </si>
  <si>
    <t>Kabelio laikiklis KL-1</t>
  </si>
  <si>
    <t>Apkaba Apk-12</t>
  </si>
  <si>
    <t>Apkabos gaubto tvirtinimui</t>
  </si>
  <si>
    <t>Įžeminimo laidininkas ŽL-12</t>
  </si>
  <si>
    <t>Įžeminimo laidininkas ŽL-10 (ŽL-11)</t>
  </si>
  <si>
    <t>Įžeminio laidininkas Al-35mm2</t>
  </si>
  <si>
    <t>Įžeminimo laidininkas ŽL-1</t>
  </si>
  <si>
    <t>Įžeminimo gnybtas ŽL-3</t>
  </si>
  <si>
    <t>Gažbetoninė 9,0m aukščio atrama</t>
  </si>
  <si>
    <t>Ramsčio tvirtinimo mazgas PTM-2,7</t>
  </si>
  <si>
    <t>Tempiamas gnybtas</t>
  </si>
  <si>
    <t>Jungiamas įžeminimo gnybtas su gaubtu</t>
  </si>
  <si>
    <t>Jungiamas įžeminimo gnybtas</t>
  </si>
  <si>
    <t>Jungiamas gnybtas</t>
  </si>
  <si>
    <t>Termosusitraukiantis sandariklis</t>
  </si>
  <si>
    <t>Užtraukiamas nailoninis dirželis</t>
  </si>
  <si>
    <t>Hermetiškas strypinis antgalis</t>
  </si>
  <si>
    <t>Kablys OK tvirtinimui</t>
  </si>
  <si>
    <t>Jungiama mova gofruotam vamzdžiui su standžiu vamzdžiu sujungti</t>
  </si>
  <si>
    <t>Šviestuvo tvirtinimo kronšteinas ŠV-1</t>
  </si>
  <si>
    <t>Apkaba Ap16-2,7</t>
  </si>
  <si>
    <t>Įžeminimo laidininkas ŽL-7</t>
  </si>
  <si>
    <t>Oro linijų atramų žymenys</t>
  </si>
  <si>
    <t>Kabelių žymenys</t>
  </si>
  <si>
    <t>Žvyras</t>
  </si>
  <si>
    <t>Asfaltas</t>
  </si>
  <si>
    <t>HDPE D50mm skersmens vamzdis kloti atviru būdu, ≥750N</t>
  </si>
  <si>
    <t>HDPE D110mm skersmens vamzdis papildomai apsaugai kloti atviru būdu, ≥750N</t>
  </si>
  <si>
    <t>1,0m aukščio, 1,0 m ilgio metalinė cinkuota vienšakė gembė</t>
  </si>
  <si>
    <t>Kronšteinas perėjos šviestuvo tvirtinimui prie atramos</t>
  </si>
  <si>
    <t>Metalinis, saugus, flanšinis,  8,0 m viršžeminės dalies aukščio apšvietimo stulpas, cinkuotas išorinėje ir vidinėje atramos pusėje (dengimas karšto cinkavimo danga) su įleidžiamom durelėm</t>
  </si>
  <si>
    <t>Flanšinis pamatas saugiai atramai, komplekte tvirtinimo elementai</t>
  </si>
  <si>
    <t>Kabelio pajungimo gnybtų SV15 komplektas</t>
  </si>
  <si>
    <t>Dažai atramų numeravimui</t>
  </si>
  <si>
    <t>Elektros įrenginių žymenys</t>
  </si>
  <si>
    <t>Betonas spintos pamatams</t>
  </si>
  <si>
    <t>Žolės sėklos</t>
  </si>
  <si>
    <t>kg</t>
  </si>
  <si>
    <t>≤1,0 m gylio tranšėjų vienam kabeliui iškasimas/užkasimas rankiniu būdu</t>
  </si>
  <si>
    <t>km</t>
  </si>
  <si>
    <t>HDPE D110mm skersmens vamzdžio paklojimas tranšėjoje</t>
  </si>
  <si>
    <t>100m</t>
  </si>
  <si>
    <t>HDPE D110mm skersmens vamzdžio klojimas betranšėjiniu būdu</t>
  </si>
  <si>
    <t>110m</t>
  </si>
  <si>
    <t>Signalinės juostos paklojimas vienam kabeliui</t>
  </si>
  <si>
    <t>Pakloto kabeliui įrengimas kai tranšėjoje tiesiamas vienas kabelis</t>
  </si>
  <si>
    <t>Duobės iškasimas/ užkasimas mechanizmams</t>
  </si>
  <si>
    <t>Duobės gręžimas ar iškasimas gelžbetoninių atramų pamatams</t>
  </si>
  <si>
    <t>Giluminių įžeminimo įrenginių montavimas</t>
  </si>
  <si>
    <t>Įžeminimo įrenginio varžos matavimas</t>
  </si>
  <si>
    <t>Įžeminimo taškų pereinamosios varžos matavimas</t>
  </si>
  <si>
    <t>100vnt</t>
  </si>
  <si>
    <t>Tariamosios varžos fazė-nulis matavimas</t>
  </si>
  <si>
    <t>Kabelių izoliacijos varžos matavimas</t>
  </si>
  <si>
    <t>Gelžbetoninių atramų prijungimas prie įžeminimo įrenginio</t>
  </si>
  <si>
    <t>Šviestuvo tvirtinimo kronšteino montavimas ant atramos</t>
  </si>
  <si>
    <t>Esamo šviestuvo išmontavimas nuo esamų atramų ir sumontavimas projektuojamose atramose</t>
  </si>
  <si>
    <t>Vamzdžio galų hermetizavimas</t>
  </si>
  <si>
    <t>Sudėtinės dviejų stiebų galinės atramos montavimas gręžtinėje duobėje</t>
  </si>
  <si>
    <t>Ramsčio tvirtinimo mazgo montabimas</t>
  </si>
  <si>
    <t>Kirtiklio-saugiklio bloko montavimas atramoje</t>
  </si>
  <si>
    <t>Viršįtampio ribotuvų montavimas atramoje</t>
  </si>
  <si>
    <t>Kabelių apsauginio gaubto montavimas prie atramos</t>
  </si>
  <si>
    <t>Elektros linijų fazavimas, kai įtampa tinkle iki 1kV</t>
  </si>
  <si>
    <t>Visų metalinių dalių (apkabos, laikikliai, gaubtai)  prijungimas prie įžeminimo įrenginio</t>
  </si>
  <si>
    <t>Kabelių žymėjimas</t>
  </si>
  <si>
    <t>Plotų išlyginimas</t>
  </si>
  <si>
    <t>Grunto tankinimas</t>
  </si>
  <si>
    <t>Žvyro dangos ardymas atstatymas</t>
  </si>
  <si>
    <t>≤1,0 m gylio tranšėjų vienam kabeliui iškasimas/užkasimas mechanizuotu būdu</t>
  </si>
  <si>
    <t>≤1,0 m gylio tranšėjų dviems kabeliams iškasimas/užkasimas mechanizuotu būdu</t>
  </si>
  <si>
    <t>HDPE D50mm skersmens vamzdžio paklojimas tranšėjoje</t>
  </si>
  <si>
    <t>HDPE D50mm skersmens vamzdžio įvėrimas į HDPE D110mm skersmens vamzdį</t>
  </si>
  <si>
    <t>Signalinės juostos paklojimas dviems kabeliams</t>
  </si>
  <si>
    <t>Pakloto kabeliui įrengimas kai tranšėjoje tiesiami du kabeliai</t>
  </si>
  <si>
    <t>Flanšinių pamatų  apšvietimo stulpams įrengimas</t>
  </si>
  <si>
    <t>Flanšinių saugių apšvietimo stulpų montavimas</t>
  </si>
  <si>
    <t>Kabelių prijungimo gnybtų montavimas stulpe</t>
  </si>
  <si>
    <t>Automatinių jungiklių montavimas stulpe</t>
  </si>
  <si>
    <t>1,0m aukščio, 1,0m ilgio gembės montavimas ant atramos</t>
  </si>
  <si>
    <t>Kronšteino pėsčiųjų perėjos šviestuvo montavimas atramoje</t>
  </si>
  <si>
    <t>Gatvės šviestuvo montavimas ant gembės</t>
  </si>
  <si>
    <t>Kištukinių lizdų apsauginio laidininko pereinamoji varža</t>
  </si>
  <si>
    <t>Apšvietimo atramų prijungimas prie įžeminimo įrenginio</t>
  </si>
  <si>
    <t>AVS prijungimas prie įžeminimo įrenginio</t>
  </si>
  <si>
    <t>Atramų numeravimas dažant</t>
  </si>
  <si>
    <t>Elektros įrenginių žymėjimas</t>
  </si>
  <si>
    <t>Duobės kasimas spintos pamatams</t>
  </si>
  <si>
    <t>Pamato betonavimas</t>
  </si>
  <si>
    <t>Apšvietimo valdymo spintos montavimas</t>
  </si>
  <si>
    <t>Vejos dangos ardymas atstaymas</t>
  </si>
  <si>
    <t>Asfalto dangos su pagrindais ardymas atstymas</t>
  </si>
  <si>
    <t>Gelžbetoninės vienstiebės 9,0m atramos išmontavimas ir išvežimas 10km atstumu</t>
  </si>
  <si>
    <t>Gelžbetoninės  kampinės dviejų stiebų atramos išmontavimas ir išvežimas 10km atstumu</t>
  </si>
  <si>
    <t>Ramsčio tvirtinimo mazgo išmontavimas ir išvežimas 10km atstumu</t>
  </si>
  <si>
    <t>Apkabų, kablių išmontavimas išmontavimas ir išvežimas 10km atstumu</t>
  </si>
  <si>
    <t>Esamo OK AMKA 3x25+16 nukabinimas ir išvežimas 10km atstumu</t>
  </si>
  <si>
    <t>Esamo OK AMKA 3x25+16 atjungimas atramose</t>
  </si>
  <si>
    <t>Leidimas kasimo darbams</t>
  </si>
  <si>
    <t>Trasos žymėjimas</t>
  </si>
  <si>
    <t>tšk.</t>
  </si>
  <si>
    <t>Išpildomos nuotraukos atlikimas</t>
  </si>
  <si>
    <t>Kitų organizacijų atstovų iškvietimas</t>
  </si>
  <si>
    <t>Signalinė juosta geltona su užrašu „KABELIS“.</t>
  </si>
  <si>
    <t>Lauko tipo kirtiklio-saugiklio blokas, 3p, 160A, NZ</t>
  </si>
  <si>
    <t>Izoliaciją prakertantys hermetiški gnybtai KL prijungimui prie OKL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</si>
  <si>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</si>
  <si>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</si>
  <si>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</si>
  <si>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</si>
  <si>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</si>
  <si>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</si>
  <si>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</si>
  <si>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</si>
  <si>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</si>
  <si>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</si>
  <si>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</si>
  <si>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</si>
  <si>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</si>
  <si>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</si>
  <si>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</si>
  <si>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</si>
  <si>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</si>
  <si>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</si>
  <si>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</si>
  <si>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</si>
  <si>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</si>
  <si>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</si>
  <si>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</si>
  <si>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</si>
  <si>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</si>
  <si>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</si>
  <si>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</si>
  <si>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</si>
  <si>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</si>
  <si>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Termosusitraukiančios galinės movos (pirštinės) 4x16mm2 kabeliams.</t>
  </si>
  <si>
    <t>Pėsčiųjų perėjų apšvietimo šviestuvai su ≤62,0 W galios  LED lempomis 5700K dešinine optika</t>
  </si>
  <si>
    <t>Gatvės apšvietimo šviestuvas su ≤28,0W galios LED lempa 4000K</t>
  </si>
  <si>
    <t>Vienpoliai automatiniai jungikliai 6A C charakteristikos 240 V.</t>
  </si>
  <si>
    <t>Stiklo  pluoštu sustiprinto poliesterio apšvietimo valdymo spinta su ventiliacinėmis angomis,  komplekte su pamatu, IP54 (komplektuojama pagal schemą 2102-00-SSP-E.B_03)</t>
  </si>
  <si>
    <t>Metalinis, saugus,  flanšinis,  6,0 m viršžeminės dalies  aukščio* pėsčiųjų perėjos stulpas cinkuotas išorinėje ir vidinėje atramos pusėje (dengimas karšto cinkavimo danga)</t>
  </si>
  <si>
    <t>Oro linijos žymenų tvirtinimas prie OL atramų</t>
  </si>
  <si>
    <t>Iki 1kV stulpinės galinės movos 4x25mm2 kabeliams</t>
  </si>
  <si>
    <t>Variniai jėgos kabelis 3 x 1,5 mm2.</t>
  </si>
  <si>
    <t>Aliumininiai jėgos kabelis 4 x 16 mm2</t>
  </si>
  <si>
    <t>≤1,0 m gylio tranšėjų vienam kabeliui iškasimas/užkasimas iki 0,035 m3 kaušo talpos ekskavatoriumi</t>
  </si>
  <si>
    <t>Kabelio 4x25mm2skersmens tiesimas vamzdyje, kai 1 m kabelio masė iki 3 kg</t>
  </si>
  <si>
    <t>Stulpinių galinių movų montavimas 25mm2 skersmens kabeliui lauko sąygomis</t>
  </si>
  <si>
    <t>≥1,0 m gylio tranšėjų vienam kabeliui kasimas iki 0,035 m3 kaušo talpos ekskavatoriumi</t>
  </si>
  <si>
    <t>Kabelių 3x1,5mm2 skersmens įtraukimas į apšvietimo stulpus</t>
  </si>
  <si>
    <t>Kabelio 4x16mm2skersmens tiesimas vamzdyje, kai 1 m kabelio masė iki 3 kg:</t>
  </si>
  <si>
    <t>Termosusitraukiančių galinių movų montavimas 25mm2 skersmens kabeliui vidaus sąlygomis</t>
  </si>
  <si>
    <t>Pėsčiųjų perėjų apšvietimo šviestuvų su LED lempomis montavimas ant atramos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</si>
  <si>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</si>
  <si>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</si>
  <si>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</si>
  <si>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</si>
  <si>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</si>
  <si>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</si>
  <si>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</si>
  <si>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</si>
  <si>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</si>
  <si>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</si>
  <si>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</si>
  <si>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</si>
  <si>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</si>
  <si>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</si>
  <si>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</si>
  <si>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</si>
  <si>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</si>
  <si>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</si>
  <si>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</si>
  <si>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</si>
  <si>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</si>
  <si>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</si>
  <si>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</si>
  <si>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</si>
  <si>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</si>
  <si>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</si>
  <si>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</si>
  <si>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</si>
  <si>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</si>
  <si>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</si>
  <si>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</si>
  <si>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</si>
  <si>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</si>
  <si>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</si>
  <si>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</si>
  <si>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</si>
  <si>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</si>
  <si>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</si>
  <si>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</si>
  <si>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</si>
  <si>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</si>
  <si>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</si>
  <si>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</si>
  <si>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</si>
  <si>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</si>
  <si>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</si>
  <si>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</si>
  <si>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</si>
  <si>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</si>
  <si>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</si>
  <si>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</si>
  <si>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</si>
  <si>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</si>
  <si>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</si>
  <si>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</si>
  <si>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</si>
  <si>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</si>
  <si>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</si>
  <si>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</si>
  <si>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</si>
  <si>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</si>
  <si>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</si>
  <si>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</si>
  <si>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</si>
  <si>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</si>
  <si>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</si>
  <si>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</si>
  <si>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</si>
  <si>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</si>
  <si>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</si>
  <si>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</si>
  <si>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</si>
  <si>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</si>
  <si>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</si>
  <si>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</si>
  <si>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</si>
  <si>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</si>
  <si>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</si>
  <si>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</si>
  <si>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</si>
  <si>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</si>
  <si>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</si>
  <si>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</si>
  <si>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</si>
  <si>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</si>
  <si>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</si>
  <si>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</si>
  <si>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Kronšteinų šviestuvams tvirtinti išmontavimas išmontavimas ir išvežimas 10km atstumu</t>
  </si>
  <si>
    <t>5.7</t>
  </si>
  <si>
    <t>HDPE D110mm skersmens vamzdžio klojimas tranšėjoje</t>
  </si>
  <si>
    <t>10.5</t>
  </si>
  <si>
    <t>Esamų trinkelių su esamais pagrindais išardymas ir atstatymas</t>
  </si>
  <si>
    <t>DARBŲ KIEKIŲ ŽINIARAŠTIS (SUSISIEKIMO DALIS)</t>
  </si>
  <si>
    <t>DARBŲ KIEKIŲ ŽINIARAŠTIS (ELEKTROTECHNIKOS DALIS)</t>
  </si>
  <si>
    <t>PVM suma</t>
  </si>
  <si>
    <t>VISO su PVM</t>
  </si>
  <si>
    <t>VISO,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</si>
</sst>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i/>
      <sz val="11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i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/>
    <xf numFmtId="0" fontId="1" fillId="0" borderId="0"/>
  </cellStyleXfs>
  <cellXfs count="170">
    <xf numFmtId="0" fontId="0" fillId="0" borderId="0" xfId="0"/>
    <xf numFmtId="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4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5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4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/>
    <xf numFmtId="0" fontId="7" fillId="0" borderId="0" xfId="0" applyFont="1" applyAlignment="1">
      <alignment vertical="center" wrapText="1"/>
    </xf>
    <xf numFmtId="4" fontId="4" fillId="0" borderId="0" xfId="3" applyNumberFormat="1" applyFont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4" fontId="4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164" fontId="5" fillId="3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" xfId="2" applyFont="1" applyBorder="1" applyAlignment="1" applyProtection="1">
      <alignment horizontal="center" vertical="center" wrapText="1"/>
    </xf>
    <xf numFmtId="0" fontId="2" fillId="0" borderId="5" xfId="2" applyNumberFormat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center" vertical="center" wrapText="1"/>
    </xf>
    <xf numFmtId="4" fontId="4" fillId="3" borderId="5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9" xfId="0" applyNumberFormat="1" applyFont="1" applyBorder="1" applyAlignment="1" applyProtection="1">
      <alignment horizontal="center" vertical="center" wrapText="1"/>
      <protection locked="0"/>
    </xf>
    <xf numFmtId="4" fontId="10" fillId="0" borderId="10" xfId="0" applyNumberFormat="1" applyFont="1" applyBorder="1" applyAlignment="1" applyProtection="1">
      <alignment horizontal="center" vertical="center"/>
      <protection locked="0"/>
    </xf>
    <xf numFmtId="4" fontId="10" fillId="0" borderId="0" xfId="0" applyNumberFormat="1" applyFont="1" applyAlignment="1" applyProtection="1">
      <alignment horizontal="center" vertical="center"/>
      <protection locked="0"/>
    </xf>
    <xf numFmtId="4" fontId="4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2" fillId="0" borderId="13" xfId="2" applyFont="1" applyBorder="1" applyAlignment="1" applyProtection="1">
      <alignment horizontal="center" vertical="center" wrapText="1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" fontId="4" fillId="3" borderId="11" xfId="3" applyNumberFormat="1" applyFont="1" applyFill="1" applyBorder="1" applyAlignment="1" applyProtection="1">
      <alignment horizontal="center" vertical="center" wrapText="1"/>
      <protection locked="0"/>
    </xf>
    <xf numFmtId="4" fontId="4" fillId="3" borderId="12" xfId="3" applyNumberFormat="1" applyFont="1" applyFill="1" applyBorder="1" applyAlignment="1" applyProtection="1">
      <alignment horizontal="center" vertical="center" wrapText="1"/>
      <protection locked="0"/>
    </xf>
    <xf numFmtId="4" fontId="4" fillId="3" borderId="14" xfId="3" applyNumberFormat="1" applyFont="1" applyFill="1" applyBorder="1" applyAlignment="1" applyProtection="1">
      <alignment horizontal="center" vertical="center" wrapText="1"/>
      <protection locked="0"/>
    </xf>
    <xf numFmtId="49" fontId="5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164" fontId="5" fillId="3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Border="1" applyAlignment="1">
      <alignment horizontal="center" vertical="center" wrapText="1"/>
    </xf>
    <xf numFmtId="164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vertical="center" wrapText="1"/>
      <protection locked="0"/>
    </xf>
    <xf numFmtId="49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4" fontId="4" fillId="3" borderId="25" xfId="4" applyNumberFormat="1" applyFont="1" applyFill="1" applyBorder="1" applyAlignment="1" applyProtection="1">
      <alignment horizontal="center" vertical="center" wrapText="1"/>
      <protection locked="0"/>
    </xf>
    <xf numFmtId="4" fontId="5" fillId="0" borderId="26" xfId="0" applyNumberFormat="1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/>
    </xf>
    <xf numFmtId="49" fontId="5" fillId="0" borderId="24" xfId="4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" fontId="5" fillId="3" borderId="25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49" fontId="5" fillId="0" borderId="27" xfId="4" applyNumberFormat="1" applyFont="1" applyBorder="1" applyAlignment="1">
      <alignment horizontal="center" vertical="center" wrapText="1"/>
    </xf>
    <xf numFmtId="4" fontId="5" fillId="3" borderId="28" xfId="4" applyNumberFormat="1" applyFont="1" applyFill="1" applyBorder="1" applyAlignment="1" applyProtection="1">
      <alignment horizontal="center" vertical="center" wrapText="1"/>
      <protection locked="0"/>
    </xf>
    <xf numFmtId="49" fontId="5" fillId="0" borderId="12" xfId="4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25" xfId="4" applyFont="1" applyBorder="1" applyAlignment="1">
      <alignment horizontal="left" vertical="center" wrapText="1"/>
    </xf>
    <xf numFmtId="0" fontId="5" fillId="0" borderId="1" xfId="4" applyFont="1" applyBorder="1" applyAlignment="1">
      <alignment horizontal="left" vertical="center" wrapText="1"/>
    </xf>
    <xf numFmtId="0" fontId="5" fillId="0" borderId="28" xfId="4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5" xfId="4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/>
    </xf>
    <xf numFmtId="49" fontId="5" fillId="0" borderId="27" xfId="0" applyNumberFormat="1" applyFont="1" applyBorder="1" applyAlignment="1">
      <alignment horizontal="center" vertical="center"/>
    </xf>
    <xf numFmtId="164" fontId="5" fillId="3" borderId="28" xfId="0" applyNumberFormat="1" applyFont="1" applyFill="1" applyBorder="1" applyAlignment="1" applyProtection="1">
      <alignment horizontal="center" vertical="center"/>
      <protection locked="0"/>
    </xf>
    <xf numFmtId="4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0" xfId="0" applyNumberFormat="1" applyFont="1" applyBorder="1" applyAlignment="1">
      <alignment horizontal="center" vertical="center" wrapText="1"/>
    </xf>
    <xf numFmtId="4" fontId="4" fillId="3" borderId="28" xfId="4" applyNumberFormat="1" applyFont="1" applyFill="1" applyBorder="1" applyAlignment="1" applyProtection="1">
      <alignment horizontal="center" vertical="center" wrapText="1"/>
      <protection locked="0"/>
    </xf>
    <xf numFmtId="4" fontId="4" fillId="3" borderId="2" xfId="4" applyNumberFormat="1" applyFont="1" applyFill="1" applyBorder="1" applyAlignment="1" applyProtection="1">
      <alignment horizontal="center" vertical="center" wrapText="1"/>
      <protection locked="0"/>
    </xf>
    <xf numFmtId="49" fontId="5" fillId="0" borderId="28" xfId="0" applyNumberFormat="1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/>
    </xf>
    <xf numFmtId="4" fontId="5" fillId="0" borderId="29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" fontId="5" fillId="3" borderId="28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5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2" applyFont="1" applyBorder="1" applyAlignment="1" applyProtection="1">
      <alignment horizontal="center" vertical="center" wrapText="1"/>
    </xf>
    <xf numFmtId="0" fontId="2" fillId="0" borderId="15" xfId="2" applyNumberFormat="1" applyFont="1" applyBorder="1" applyAlignment="1" applyProtection="1">
      <alignment horizontal="center" vertical="center" wrapText="1"/>
    </xf>
    <xf numFmtId="0" fontId="2" fillId="0" borderId="15" xfId="2" applyFont="1" applyBorder="1" applyAlignment="1" applyProtection="1">
      <alignment horizontal="center" vertical="center" wrapText="1"/>
    </xf>
    <xf numFmtId="0" fontId="7" fillId="0" borderId="30" xfId="0" applyFont="1" applyBorder="1" applyAlignment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 wrapText="1" indent="1"/>
    </xf>
    <xf numFmtId="0" fontId="7" fillId="0" borderId="30" xfId="0" applyFont="1" applyBorder="1" applyAlignment="1">
      <alignment horizontal="left" vertical="center" wrapText="1" indent="2"/>
    </xf>
    <xf numFmtId="0" fontId="7" fillId="0" borderId="32" xfId="0" applyFont="1" applyBorder="1" applyAlignment="1">
      <alignment vertical="center"/>
    </xf>
    <xf numFmtId="0" fontId="7" fillId="0" borderId="32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4" fontId="4" fillId="3" borderId="24" xfId="3" applyNumberFormat="1" applyFont="1" applyFill="1" applyBorder="1" applyAlignment="1" applyProtection="1">
      <alignment horizontal="center" vertical="center" wrapText="1"/>
      <protection locked="0"/>
    </xf>
    <xf numFmtId="4" fontId="4" fillId="3" borderId="35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>
      <alignment vertical="center" wrapText="1"/>
    </xf>
    <xf numFmtId="0" fontId="7" fillId="0" borderId="36" xfId="0" applyFont="1" applyBorder="1" applyAlignment="1">
      <alignment horizontal="center" vertical="center" wrapText="1"/>
    </xf>
    <xf numFmtId="4" fontId="4" fillId="3" borderId="37" xfId="3" applyNumberFormat="1" applyFont="1" applyFill="1" applyBorder="1" applyAlignment="1" applyProtection="1">
      <alignment horizontal="center" vertical="center" wrapText="1"/>
      <protection locked="0"/>
    </xf>
    <xf numFmtId="49" fontId="5" fillId="0" borderId="30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4" fontId="4" fillId="3" borderId="38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>
      <alignment vertical="center" wrapText="1"/>
    </xf>
    <xf numFmtId="0" fontId="7" fillId="0" borderId="39" xfId="0" applyFont="1" applyBorder="1" applyAlignment="1">
      <alignment horizontal="center" vertical="center" wrapText="1"/>
    </xf>
    <xf numFmtId="0" fontId="12" fillId="0" borderId="0" xfId="0" applyFont="1"/>
    <xf numFmtId="0" fontId="7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 wrapText="1" indent="2"/>
    </xf>
    <xf numFmtId="4" fontId="4" fillId="3" borderId="41" xfId="3" applyNumberFormat="1" applyFont="1" applyFill="1" applyBorder="1" applyAlignment="1" applyProtection="1">
      <alignment horizontal="center" vertical="center" wrapText="1"/>
      <protection locked="0"/>
    </xf>
    <xf numFmtId="4" fontId="4" fillId="3" borderId="42" xfId="3" applyNumberFormat="1" applyFont="1" applyFill="1" applyBorder="1" applyAlignment="1" applyProtection="1">
      <alignment horizontal="center" vertical="center" wrapText="1"/>
      <protection locked="0"/>
    </xf>
    <xf numFmtId="4" fontId="5" fillId="0" borderId="43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5" xfId="1" applyFont="1" applyBorder="1" applyAlignment="1" applyProtection="1">
      <alignment horizontal="center" vertical="center" wrapText="1"/>
    </xf>
    <xf numFmtId="0" fontId="2" fillId="0" borderId="16" xfId="1" applyFont="1" applyBorder="1" applyAlignment="1" applyProtection="1">
      <alignment horizontal="center" vertical="center" wrapText="1"/>
    </xf>
    <xf numFmtId="0" fontId="7" fillId="0" borderId="40" xfId="0" applyFont="1" applyBorder="1" applyAlignment="1">
      <alignment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" fontId="4" fillId="3" borderId="44" xfId="3" applyNumberFormat="1" applyFont="1" applyFill="1" applyBorder="1" applyAlignment="1" applyProtection="1">
      <alignment horizontal="center" vertical="center" wrapText="1"/>
      <protection locked="0"/>
    </xf>
    <xf numFmtId="4" fontId="4" fillId="3" borderId="2" xfId="3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3" applyNumberFormat="1" applyFont="1" applyFill="1" applyBorder="1" applyAlignment="1" applyProtection="1">
      <alignment horizontal="center" vertical="center" wrapText="1"/>
      <protection locked="0"/>
    </xf>
    <xf numFmtId="4" fontId="4" fillId="3" borderId="5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left" vertical="center" wrapText="1"/>
    </xf>
    <xf numFmtId="0" fontId="5" fillId="0" borderId="5" xfId="4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15" fillId="0" borderId="45" xfId="0" applyFont="1" applyBorder="1" applyAlignment="1">
      <alignment horizontal="left" wrapText="1"/>
    </xf>
    <xf numFmtId="0" fontId="15" fillId="0" borderId="46" xfId="0" applyFont="1" applyBorder="1" applyAlignment="1">
      <alignment horizontal="left" wrapText="1"/>
    </xf>
    <xf numFmtId="4" fontId="5" fillId="3" borderId="15" xfId="4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3" applyNumberFormat="1" applyFont="1" applyBorder="1" applyAlignment="1">
      <alignment horizontal="center" vertical="center" wrapText="1"/>
    </xf>
    <xf numFmtId="4" fontId="4" fillId="0" borderId="4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4" fillId="0" borderId="47" xfId="3" applyFont="1" applyBorder="1" applyAlignment="1">
      <alignment horizontal="left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49" fontId="5" fillId="4" borderId="31" xfId="0" applyNumberFormat="1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21" xfId="0" applyNumberFormat="1" applyFont="1" applyFill="1" applyBorder="1" applyAlignment="1">
      <alignment horizontal="center" vertical="center" wrapText="1"/>
    </xf>
    <xf numFmtId="0" fontId="14" fillId="2" borderId="7" xfId="1" applyFont="1" applyFill="1" applyBorder="1" applyAlignment="1" applyProtection="1">
      <alignment horizontal="center" vertical="center"/>
    </xf>
    <xf numFmtId="0" fontId="11" fillId="2" borderId="7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/>
    </xf>
    <xf numFmtId="0" fontId="13" fillId="2" borderId="7" xfId="1" applyFont="1" applyFill="1" applyBorder="1" applyAlignment="1" applyProtection="1">
      <alignment horizontal="center" vertical="center"/>
    </xf>
    <xf numFmtId="0" fontId="13" fillId="2" borderId="8" xfId="1" applyFont="1" applyFill="1" applyBorder="1" applyAlignment="1" applyProtection="1">
      <alignment horizontal="center" vertical="center"/>
    </xf>
  </cellXfs>
  <cellStyles count="5">
    <cellStyle name="Įprastas" xfId="0" builtinId="0"/>
    <cellStyle name="Normal 2 2" xfId="1" xr:uid="{00000000-0005-0000-0000-000001000000}"/>
    <cellStyle name="Normal 3" xfId="4" xr:uid="{00000000-0005-0000-0000-000002000000}"/>
    <cellStyle name="TableStyleLight1" xfId="3" xr:uid="{00000000-0005-0000-0000-000003000000}"/>
    <cellStyle name="TableStyleLight1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topLeftCell="A31" zoomScaleNormal="100" workbookViewId="0">
      <selection activeCell="C30" sqref="C30:C40"/>
    </sheetView>
  </sheetViews>
  <sheetFormatPr defaultRowHeight="15" x14ac:dyDescent="0.25"/>
  <cols>
    <col min="1" max="1" width="9.7109375" style="11" customWidth="1"/>
    <col min="2" max="2" width="60.7109375" style="12" customWidth="1"/>
    <col min="3" max="4" width="9.7109375" style="11" customWidth="1"/>
    <col min="5" max="5" width="18.7109375" style="18" customWidth="1"/>
    <col min="6" max="6" width="18.7109375" style="11" customWidth="1"/>
    <col min="7" max="7" width="21.5703125" style="19" customWidth="1"/>
    <col min="8" max="8" width="16.140625" style="8" customWidth="1"/>
    <col min="9" max="16384" width="9.140625" style="8"/>
  </cols>
  <sheetData>
    <row r="1" spans="1:8" ht="21.75" customHeight="1" x14ac:dyDescent="0.25">
      <c r="A1" s="165" t="s">
        <v>378</v>
      </c>
      <c r="B1" s="166"/>
      <c r="C1" s="166"/>
      <c r="D1" s="166"/>
      <c r="E1" s="166"/>
      <c r="F1" s="167"/>
    </row>
    <row r="2" spans="1:8" ht="49.9" customHeight="1" thickBot="1" x14ac:dyDescent="0.3">
      <c r="A2" s="48" t="s">
        <v>0</v>
      </c>
      <c r="B2" s="31" t="s">
        <v>1</v>
      </c>
      <c r="C2" s="31" t="s">
        <v>2</v>
      </c>
      <c r="D2" s="32" t="s">
        <v>3</v>
      </c>
      <c r="E2" s="33" t="s">
        <v>4</v>
      </c>
      <c r="F2" s="34" t="s">
        <v>5</v>
      </c>
    </row>
    <row r="3" spans="1:8" s="9" customFormat="1" ht="15" customHeight="1" x14ac:dyDescent="0.25">
      <c r="A3" s="148" t="s">
        <v>12</v>
      </c>
      <c r="B3" s="23" t="s">
        <v>44</v>
      </c>
      <c r="C3" s="56" t="s">
        <v>17</v>
      </c>
      <c r="D3" s="140">
        <v>7</v>
      </c>
      <c r="E3" s="59"/>
      <c r="F3" s="26">
        <f t="shared" ref="F3:F12" si="0">ROUND((D3*E3),2)</f>
        <v>0</v>
      </c>
      <c r="G3" s="10"/>
    </row>
    <row r="4" spans="1:8" ht="15" customHeight="1" x14ac:dyDescent="0.25">
      <c r="A4" s="44" t="s">
        <v>13</v>
      </c>
      <c r="B4" s="55" t="s">
        <v>45</v>
      </c>
      <c r="C4" s="57" t="s">
        <v>17</v>
      </c>
      <c r="D4" s="135">
        <v>3</v>
      </c>
      <c r="E4" s="60"/>
      <c r="F4" s="27">
        <f t="shared" si="0"/>
        <v>0</v>
      </c>
    </row>
    <row r="5" spans="1:8" ht="15" customHeight="1" x14ac:dyDescent="0.25">
      <c r="A5" s="49" t="s">
        <v>14</v>
      </c>
      <c r="B5" s="54" t="s">
        <v>117</v>
      </c>
      <c r="C5" s="57" t="s">
        <v>17</v>
      </c>
      <c r="D5" s="135">
        <v>2</v>
      </c>
      <c r="E5" s="61"/>
      <c r="F5" s="27">
        <f t="shared" si="0"/>
        <v>0</v>
      </c>
    </row>
    <row r="6" spans="1:8" ht="15" customHeight="1" x14ac:dyDescent="0.25">
      <c r="A6" s="49" t="s">
        <v>15</v>
      </c>
      <c r="B6" s="54" t="s">
        <v>46</v>
      </c>
      <c r="C6" s="58" t="s">
        <v>7</v>
      </c>
      <c r="D6" s="135">
        <v>122</v>
      </c>
      <c r="E6" s="61"/>
      <c r="F6" s="52">
        <f t="shared" si="0"/>
        <v>0</v>
      </c>
    </row>
    <row r="7" spans="1:8" ht="15" customHeight="1" x14ac:dyDescent="0.25">
      <c r="A7" s="49" t="s">
        <v>16</v>
      </c>
      <c r="B7" s="54" t="s">
        <v>88</v>
      </c>
      <c r="C7" s="58" t="s">
        <v>7</v>
      </c>
      <c r="D7" s="135">
        <v>18</v>
      </c>
      <c r="E7" s="61"/>
      <c r="F7" s="52">
        <f t="shared" si="0"/>
        <v>0</v>
      </c>
      <c r="G7" s="53"/>
      <c r="H7" s="40"/>
    </row>
    <row r="8" spans="1:8" ht="15" customHeight="1" x14ac:dyDescent="0.25">
      <c r="A8" s="44" t="s">
        <v>47</v>
      </c>
      <c r="B8" s="54" t="s">
        <v>118</v>
      </c>
      <c r="C8" s="57" t="s">
        <v>8</v>
      </c>
      <c r="D8" s="135">
        <v>18.7</v>
      </c>
      <c r="E8" s="61"/>
      <c r="F8" s="52">
        <f t="shared" si="0"/>
        <v>0</v>
      </c>
      <c r="G8" s="53"/>
      <c r="H8" s="40"/>
    </row>
    <row r="9" spans="1:8" ht="15" customHeight="1" x14ac:dyDescent="0.25">
      <c r="A9" s="49" t="s">
        <v>48</v>
      </c>
      <c r="B9" s="92" t="s">
        <v>89</v>
      </c>
      <c r="C9" s="58" t="s">
        <v>7</v>
      </c>
      <c r="D9" s="135">
        <v>2</v>
      </c>
      <c r="E9" s="61"/>
      <c r="F9" s="52">
        <f t="shared" si="0"/>
        <v>0</v>
      </c>
      <c r="G9" s="53"/>
      <c r="H9" s="40"/>
    </row>
    <row r="10" spans="1:8" ht="15" customHeight="1" x14ac:dyDescent="0.25">
      <c r="A10" s="44" t="s">
        <v>87</v>
      </c>
      <c r="B10" s="54" t="s">
        <v>41</v>
      </c>
      <c r="C10" s="58" t="s">
        <v>9</v>
      </c>
      <c r="D10" s="135">
        <v>27</v>
      </c>
      <c r="E10" s="61"/>
      <c r="F10" s="52">
        <f t="shared" si="0"/>
        <v>0</v>
      </c>
      <c r="G10" s="53"/>
      <c r="H10" s="40"/>
    </row>
    <row r="11" spans="1:8" ht="15" customHeight="1" thickBot="1" x14ac:dyDescent="0.3">
      <c r="A11" s="44" t="s">
        <v>90</v>
      </c>
      <c r="B11" s="54" t="s">
        <v>42</v>
      </c>
      <c r="C11" s="58" t="s">
        <v>9</v>
      </c>
      <c r="D11" s="135">
        <v>5</v>
      </c>
      <c r="E11" s="61"/>
      <c r="F11" s="52">
        <f t="shared" si="0"/>
        <v>0</v>
      </c>
      <c r="G11" s="53"/>
      <c r="H11" s="40"/>
    </row>
    <row r="12" spans="1:8" ht="30" customHeight="1" thickBot="1" x14ac:dyDescent="0.3">
      <c r="A12" s="44" t="s">
        <v>91</v>
      </c>
      <c r="B12" s="70" t="s">
        <v>86</v>
      </c>
      <c r="C12" s="58" t="s">
        <v>43</v>
      </c>
      <c r="D12" s="134">
        <v>9</v>
      </c>
      <c r="E12" s="61"/>
      <c r="F12" s="52">
        <f t="shared" si="0"/>
        <v>0</v>
      </c>
      <c r="G12" s="38" t="s">
        <v>35</v>
      </c>
      <c r="H12" s="39">
        <f>ROUND(SUM(F3:F12),2)</f>
        <v>0</v>
      </c>
    </row>
    <row r="13" spans="1:8" s="9" customFormat="1" ht="33" customHeight="1" x14ac:dyDescent="0.25">
      <c r="A13" s="43" t="s">
        <v>18</v>
      </c>
      <c r="B13" s="23" t="s">
        <v>49</v>
      </c>
      <c r="C13" s="24" t="s">
        <v>8</v>
      </c>
      <c r="D13" s="25">
        <v>22</v>
      </c>
      <c r="E13" s="30"/>
      <c r="F13" s="26">
        <f t="shared" ref="F13:F18" si="1">ROUND((D13*E13),2)</f>
        <v>0</v>
      </c>
      <c r="G13" s="10"/>
    </row>
    <row r="14" spans="1:8" s="9" customFormat="1" ht="33" customHeight="1" x14ac:dyDescent="0.25">
      <c r="A14" s="44" t="s">
        <v>19</v>
      </c>
      <c r="B14" s="55" t="s">
        <v>119</v>
      </c>
      <c r="C14" s="22" t="s">
        <v>8</v>
      </c>
      <c r="D14" s="21">
        <v>39</v>
      </c>
      <c r="E14" s="5"/>
      <c r="F14" s="27">
        <f t="shared" si="1"/>
        <v>0</v>
      </c>
      <c r="G14" s="10"/>
    </row>
    <row r="15" spans="1:8" s="9" customFormat="1" ht="27.75" customHeight="1" x14ac:dyDescent="0.25">
      <c r="A15" s="44" t="s">
        <v>20</v>
      </c>
      <c r="B15" s="55" t="s">
        <v>120</v>
      </c>
      <c r="C15" s="22" t="s">
        <v>8</v>
      </c>
      <c r="D15" s="21">
        <v>136</v>
      </c>
      <c r="E15" s="5"/>
      <c r="F15" s="27">
        <f t="shared" si="1"/>
        <v>0</v>
      </c>
    </row>
    <row r="16" spans="1:8" s="9" customFormat="1" ht="15" customHeight="1" x14ac:dyDescent="0.25">
      <c r="A16" s="44" t="s">
        <v>21</v>
      </c>
      <c r="B16" s="55" t="s">
        <v>50</v>
      </c>
      <c r="C16" s="22" t="s">
        <v>7</v>
      </c>
      <c r="D16" s="21">
        <v>300</v>
      </c>
      <c r="E16" s="5"/>
      <c r="F16" s="27">
        <f t="shared" si="1"/>
        <v>0</v>
      </c>
      <c r="G16" s="10"/>
    </row>
    <row r="17" spans="1:8" s="9" customFormat="1" ht="15" customHeight="1" x14ac:dyDescent="0.25">
      <c r="A17" s="44" t="s">
        <v>22</v>
      </c>
      <c r="B17" s="55" t="s">
        <v>51</v>
      </c>
      <c r="C17" s="162" t="s">
        <v>8</v>
      </c>
      <c r="D17" s="21">
        <v>90</v>
      </c>
      <c r="E17" s="5"/>
      <c r="F17" s="27">
        <f t="shared" si="1"/>
        <v>0</v>
      </c>
      <c r="G17" s="10"/>
    </row>
    <row r="18" spans="1:8" s="9" customFormat="1" ht="15" customHeight="1" thickBot="1" x14ac:dyDescent="0.3">
      <c r="A18" s="44" t="s">
        <v>23</v>
      </c>
      <c r="B18" s="54" t="s">
        <v>116</v>
      </c>
      <c r="C18" s="50" t="s">
        <v>7</v>
      </c>
      <c r="D18" s="51">
        <v>220</v>
      </c>
      <c r="E18" s="68"/>
      <c r="F18" s="27">
        <f t="shared" si="1"/>
        <v>0</v>
      </c>
      <c r="G18" s="10"/>
    </row>
    <row r="19" spans="1:8" s="9" customFormat="1" ht="30" customHeight="1" thickBot="1" x14ac:dyDescent="0.3">
      <c r="A19" s="49" t="s">
        <v>115</v>
      </c>
      <c r="B19" s="54" t="s">
        <v>52</v>
      </c>
      <c r="C19" s="50" t="s">
        <v>7</v>
      </c>
      <c r="D19" s="51">
        <v>220</v>
      </c>
      <c r="E19" s="68"/>
      <c r="F19" s="52">
        <f t="shared" ref="F19:F28" si="2">ROUND((D19*E19),2)</f>
        <v>0</v>
      </c>
      <c r="G19" s="38" t="s">
        <v>36</v>
      </c>
      <c r="H19" s="39">
        <f>ROUND(SUM(F13:F19),2)</f>
        <v>0</v>
      </c>
    </row>
    <row r="20" spans="1:8" s="9" customFormat="1" ht="15" customHeight="1" x14ac:dyDescent="0.25">
      <c r="A20" s="43" t="s">
        <v>53</v>
      </c>
      <c r="B20" s="23" t="s">
        <v>92</v>
      </c>
      <c r="C20" s="24" t="s">
        <v>8</v>
      </c>
      <c r="D20" s="25">
        <v>2</v>
      </c>
      <c r="E20" s="30"/>
      <c r="F20" s="26">
        <f t="shared" ref="F20:F23" si="3">ROUND((D20*E20),2)</f>
        <v>0</v>
      </c>
      <c r="G20" s="10"/>
    </row>
    <row r="21" spans="1:8" s="9" customFormat="1" ht="15" customHeight="1" x14ac:dyDescent="0.25">
      <c r="A21" s="62" t="s">
        <v>57</v>
      </c>
      <c r="B21" s="55" t="s">
        <v>93</v>
      </c>
      <c r="C21" s="22" t="s">
        <v>9</v>
      </c>
      <c r="D21" s="21">
        <v>7</v>
      </c>
      <c r="E21" s="66"/>
      <c r="F21" s="67">
        <f t="shared" si="3"/>
        <v>0</v>
      </c>
      <c r="G21" s="10"/>
    </row>
    <row r="22" spans="1:8" s="9" customFormat="1" ht="30" customHeight="1" x14ac:dyDescent="0.25">
      <c r="A22" s="62" t="s">
        <v>58</v>
      </c>
      <c r="B22" s="55" t="s">
        <v>94</v>
      </c>
      <c r="C22" s="22" t="s">
        <v>8</v>
      </c>
      <c r="D22" s="21">
        <v>2</v>
      </c>
      <c r="E22" s="66"/>
      <c r="F22" s="67">
        <f t="shared" si="3"/>
        <v>0</v>
      </c>
    </row>
    <row r="23" spans="1:8" s="9" customFormat="1" ht="30" customHeight="1" thickBot="1" x14ac:dyDescent="0.3">
      <c r="A23" s="62" t="s">
        <v>59</v>
      </c>
      <c r="B23" s="55" t="s">
        <v>95</v>
      </c>
      <c r="C23" s="22" t="s">
        <v>8</v>
      </c>
      <c r="D23" s="21">
        <v>0.32</v>
      </c>
      <c r="E23" s="66"/>
      <c r="F23" s="67">
        <f t="shared" si="3"/>
        <v>0</v>
      </c>
      <c r="G23" s="10"/>
    </row>
    <row r="24" spans="1:8" s="9" customFormat="1" ht="34.5" customHeight="1" thickBot="1" x14ac:dyDescent="0.3">
      <c r="A24" s="62" t="s">
        <v>76</v>
      </c>
      <c r="B24" s="70" t="s">
        <v>96</v>
      </c>
      <c r="C24" s="28" t="s">
        <v>8</v>
      </c>
      <c r="D24" s="71">
        <v>0.6</v>
      </c>
      <c r="E24" s="94"/>
      <c r="F24" s="52">
        <f t="shared" si="2"/>
        <v>0</v>
      </c>
      <c r="G24" s="38" t="s">
        <v>65</v>
      </c>
      <c r="H24" s="39">
        <f>ROUND(SUM(F20:F24),2)</f>
        <v>0</v>
      </c>
    </row>
    <row r="25" spans="1:8" s="9" customFormat="1" ht="30" customHeight="1" x14ac:dyDescent="0.25">
      <c r="A25" s="43" t="s">
        <v>24</v>
      </c>
      <c r="B25" s="23" t="s">
        <v>54</v>
      </c>
      <c r="C25" s="24" t="s">
        <v>9</v>
      </c>
      <c r="D25" s="25">
        <v>108</v>
      </c>
      <c r="E25" s="30"/>
      <c r="F25" s="26">
        <f t="shared" si="2"/>
        <v>0</v>
      </c>
      <c r="G25" s="10"/>
    </row>
    <row r="26" spans="1:8" s="9" customFormat="1" ht="15" customHeight="1" x14ac:dyDescent="0.25">
      <c r="A26" s="62" t="s">
        <v>25</v>
      </c>
      <c r="B26" s="63" t="s">
        <v>55</v>
      </c>
      <c r="C26" s="64" t="s">
        <v>9</v>
      </c>
      <c r="D26" s="65">
        <v>182</v>
      </c>
      <c r="E26" s="66"/>
      <c r="F26" s="67">
        <f t="shared" si="2"/>
        <v>0</v>
      </c>
    </row>
    <row r="27" spans="1:8" s="9" customFormat="1" ht="15" customHeight="1" thickBot="1" x14ac:dyDescent="0.3">
      <c r="A27" s="62" t="s">
        <v>26</v>
      </c>
      <c r="B27" s="63" t="s">
        <v>56</v>
      </c>
      <c r="C27" s="64" t="s">
        <v>9</v>
      </c>
      <c r="D27" s="65">
        <v>77</v>
      </c>
      <c r="E27" s="66"/>
      <c r="F27" s="67">
        <f t="shared" ref="F27" si="4">ROUND((D27*E27),2)</f>
        <v>0</v>
      </c>
      <c r="G27" s="10"/>
    </row>
    <row r="28" spans="1:8" s="9" customFormat="1" ht="30" customHeight="1" thickBot="1" x14ac:dyDescent="0.3">
      <c r="A28" s="93" t="s">
        <v>27</v>
      </c>
      <c r="B28" s="99" t="s">
        <v>77</v>
      </c>
      <c r="C28" s="50" t="s">
        <v>8</v>
      </c>
      <c r="D28" s="100">
        <v>0.6</v>
      </c>
      <c r="E28" s="94"/>
      <c r="F28" s="101">
        <f t="shared" si="2"/>
        <v>0</v>
      </c>
      <c r="G28" s="38" t="s">
        <v>37</v>
      </c>
      <c r="H28" s="39">
        <f>ROUND(SUM(F25:F28),2)</f>
        <v>0</v>
      </c>
    </row>
    <row r="29" spans="1:8" s="9" customFormat="1" ht="15" customHeight="1" x14ac:dyDescent="0.25">
      <c r="A29" s="43" t="s">
        <v>28</v>
      </c>
      <c r="B29" s="23" t="s">
        <v>60</v>
      </c>
      <c r="C29" s="24" t="s">
        <v>8</v>
      </c>
      <c r="D29" s="25">
        <v>8</v>
      </c>
      <c r="E29" s="98"/>
      <c r="F29" s="26">
        <f t="shared" ref="F29" si="5">ROUND((D29*E29),2)</f>
        <v>0</v>
      </c>
      <c r="G29" s="69"/>
    </row>
    <row r="30" spans="1:8" s="9" customFormat="1" ht="30" customHeight="1" x14ac:dyDescent="0.25">
      <c r="A30" s="44" t="s">
        <v>29</v>
      </c>
      <c r="B30" s="55" t="s">
        <v>61</v>
      </c>
      <c r="C30" s="162" t="s">
        <v>7</v>
      </c>
      <c r="D30" s="21">
        <v>34</v>
      </c>
      <c r="E30" s="20"/>
      <c r="F30" s="27">
        <f t="shared" ref="F30:F35" si="6">ROUND((D30*E30),2)</f>
        <v>0</v>
      </c>
      <c r="G30" s="69"/>
    </row>
    <row r="31" spans="1:8" s="9" customFormat="1" ht="15" customHeight="1" x14ac:dyDescent="0.25">
      <c r="A31" s="44" t="s">
        <v>30</v>
      </c>
      <c r="B31" s="55" t="s">
        <v>62</v>
      </c>
      <c r="C31" s="162" t="s">
        <v>7</v>
      </c>
      <c r="D31" s="21">
        <v>34</v>
      </c>
      <c r="E31" s="20"/>
      <c r="F31" s="27">
        <f t="shared" si="6"/>
        <v>0</v>
      </c>
    </row>
    <row r="32" spans="1:8" s="9" customFormat="1" ht="30" customHeight="1" x14ac:dyDescent="0.25">
      <c r="A32" s="44" t="s">
        <v>31</v>
      </c>
      <c r="B32" s="55" t="s">
        <v>63</v>
      </c>
      <c r="C32" s="162" t="s">
        <v>7</v>
      </c>
      <c r="D32" s="21">
        <v>34</v>
      </c>
      <c r="E32" s="20"/>
      <c r="F32" s="27">
        <f t="shared" si="6"/>
        <v>0</v>
      </c>
      <c r="G32" s="69"/>
    </row>
    <row r="33" spans="1:8" s="9" customFormat="1" ht="15" customHeight="1" thickBot="1" x14ac:dyDescent="0.3">
      <c r="A33" s="44" t="s">
        <v>32</v>
      </c>
      <c r="B33" s="54" t="s">
        <v>122</v>
      </c>
      <c r="C33" s="162" t="s">
        <v>7</v>
      </c>
      <c r="D33" s="21">
        <v>45</v>
      </c>
      <c r="E33" s="104"/>
      <c r="F33" s="27">
        <f t="shared" si="6"/>
        <v>0</v>
      </c>
      <c r="G33" s="69"/>
    </row>
    <row r="34" spans="1:8" s="9" customFormat="1" ht="30" customHeight="1" thickBot="1" x14ac:dyDescent="0.3">
      <c r="A34" s="45" t="s">
        <v>121</v>
      </c>
      <c r="B34" s="70" t="s">
        <v>64</v>
      </c>
      <c r="C34" s="160" t="s">
        <v>7</v>
      </c>
      <c r="D34" s="71">
        <v>45</v>
      </c>
      <c r="E34" s="35"/>
      <c r="F34" s="29">
        <f t="shared" si="6"/>
        <v>0</v>
      </c>
      <c r="G34" s="38" t="s">
        <v>38</v>
      </c>
      <c r="H34" s="39">
        <f>ROUND(SUM(F29:F34),2)</f>
        <v>0</v>
      </c>
    </row>
    <row r="35" spans="1:8" s="9" customFormat="1" ht="15" customHeight="1" x14ac:dyDescent="0.25">
      <c r="A35" s="96" t="s">
        <v>11</v>
      </c>
      <c r="B35" s="23" t="s">
        <v>84</v>
      </c>
      <c r="C35" s="163" t="s">
        <v>7</v>
      </c>
      <c r="D35" s="25">
        <v>65</v>
      </c>
      <c r="E35" s="97"/>
      <c r="F35" s="26">
        <f t="shared" si="6"/>
        <v>0</v>
      </c>
      <c r="G35" s="69"/>
      <c r="H35" s="40"/>
    </row>
    <row r="36" spans="1:8" s="9" customFormat="1" ht="15" customHeight="1" x14ac:dyDescent="0.25">
      <c r="A36" s="46" t="s">
        <v>33</v>
      </c>
      <c r="B36" s="63" t="s">
        <v>85</v>
      </c>
      <c r="C36" s="162" t="s">
        <v>7</v>
      </c>
      <c r="D36" s="65">
        <v>65</v>
      </c>
      <c r="E36" s="1"/>
      <c r="F36" s="27">
        <f t="shared" ref="F36" si="7">ROUND((D36*E36),2)</f>
        <v>0</v>
      </c>
      <c r="G36" s="69"/>
      <c r="H36" s="40"/>
    </row>
    <row r="37" spans="1:8" s="9" customFormat="1" ht="15" customHeight="1" x14ac:dyDescent="0.25">
      <c r="A37" s="96" t="s">
        <v>97</v>
      </c>
      <c r="B37" s="63" t="s">
        <v>104</v>
      </c>
      <c r="C37" s="164" t="s">
        <v>8</v>
      </c>
      <c r="D37" s="65">
        <v>12</v>
      </c>
      <c r="E37" s="95"/>
      <c r="F37" s="67">
        <f t="shared" ref="F37:F43" si="8">ROUND((D37*E37),2)</f>
        <v>0</v>
      </c>
      <c r="G37" s="69"/>
    </row>
    <row r="38" spans="1:8" s="9" customFormat="1" ht="15" customHeight="1" x14ac:dyDescent="0.25">
      <c r="A38" s="46" t="s">
        <v>98</v>
      </c>
      <c r="B38" s="63" t="s">
        <v>85</v>
      </c>
      <c r="C38" s="162" t="s">
        <v>7</v>
      </c>
      <c r="D38" s="65">
        <v>65</v>
      </c>
      <c r="E38" s="1"/>
      <c r="F38" s="27">
        <f t="shared" si="8"/>
        <v>0</v>
      </c>
      <c r="G38" s="69"/>
    </row>
    <row r="39" spans="1:8" s="9" customFormat="1" ht="15" customHeight="1" x14ac:dyDescent="0.25">
      <c r="A39" s="96" t="s">
        <v>99</v>
      </c>
      <c r="B39" s="63" t="s">
        <v>66</v>
      </c>
      <c r="C39" s="164" t="s">
        <v>8</v>
      </c>
      <c r="D39" s="65">
        <v>60</v>
      </c>
      <c r="E39" s="95"/>
      <c r="F39" s="67">
        <f t="shared" ref="F39" si="9">ROUND((D39*E39),2)</f>
        <v>0</v>
      </c>
      <c r="G39" s="69"/>
    </row>
    <row r="40" spans="1:8" s="9" customFormat="1" ht="30" customHeight="1" x14ac:dyDescent="0.25">
      <c r="A40" s="46" t="s">
        <v>100</v>
      </c>
      <c r="B40" s="55" t="s">
        <v>67</v>
      </c>
      <c r="C40" s="162" t="s">
        <v>7</v>
      </c>
      <c r="D40" s="21">
        <v>221</v>
      </c>
      <c r="E40" s="1"/>
      <c r="F40" s="27">
        <f t="shared" si="8"/>
        <v>0</v>
      </c>
      <c r="G40" s="69"/>
    </row>
    <row r="41" spans="1:8" s="9" customFormat="1" ht="30" customHeight="1" x14ac:dyDescent="0.25">
      <c r="A41" s="46" t="s">
        <v>101</v>
      </c>
      <c r="B41" s="55" t="s">
        <v>68</v>
      </c>
      <c r="C41" s="22" t="s">
        <v>7</v>
      </c>
      <c r="D41" s="21">
        <v>221</v>
      </c>
      <c r="E41" s="1"/>
      <c r="F41" s="27">
        <f t="shared" si="8"/>
        <v>0</v>
      </c>
    </row>
    <row r="42" spans="1:8" s="9" customFormat="1" ht="30" customHeight="1" thickBot="1" x14ac:dyDescent="0.3">
      <c r="A42" s="46" t="s">
        <v>102</v>
      </c>
      <c r="B42" s="55" t="s">
        <v>69</v>
      </c>
      <c r="C42" s="22" t="s">
        <v>7</v>
      </c>
      <c r="D42" s="21">
        <v>173</v>
      </c>
      <c r="E42" s="1"/>
      <c r="F42" s="27">
        <f t="shared" si="8"/>
        <v>0</v>
      </c>
      <c r="G42" s="69"/>
    </row>
    <row r="43" spans="1:8" s="9" customFormat="1" ht="30" customHeight="1" thickBot="1" x14ac:dyDescent="0.3">
      <c r="A43" s="47" t="s">
        <v>103</v>
      </c>
      <c r="B43" s="70" t="s">
        <v>70</v>
      </c>
      <c r="C43" s="28" t="s">
        <v>7</v>
      </c>
      <c r="D43" s="71">
        <v>48</v>
      </c>
      <c r="E43" s="37"/>
      <c r="F43" s="29">
        <f t="shared" si="8"/>
        <v>0</v>
      </c>
      <c r="G43" s="38" t="s">
        <v>39</v>
      </c>
      <c r="H43" s="39">
        <f>ROUND(SUM(F35:F43),2)</f>
        <v>0</v>
      </c>
    </row>
    <row r="44" spans="1:8" s="9" customFormat="1" ht="30" customHeight="1" thickBot="1" x14ac:dyDescent="0.3">
      <c r="A44" s="102" t="s">
        <v>74</v>
      </c>
      <c r="B44" s="99" t="s">
        <v>105</v>
      </c>
      <c r="C44" s="28" t="s">
        <v>7</v>
      </c>
      <c r="D44" s="100">
        <v>40</v>
      </c>
      <c r="E44" s="103"/>
      <c r="F44" s="101">
        <v>0</v>
      </c>
      <c r="G44" s="38" t="s">
        <v>75</v>
      </c>
      <c r="H44" s="39">
        <f>ROUND(SUM(F44),2)</f>
        <v>0</v>
      </c>
    </row>
    <row r="45" spans="1:8" s="9" customFormat="1" ht="30" customHeight="1" x14ac:dyDescent="0.25">
      <c r="A45" s="78" t="s">
        <v>34</v>
      </c>
      <c r="B45" s="23" t="s">
        <v>106</v>
      </c>
      <c r="C45" s="24" t="s">
        <v>17</v>
      </c>
      <c r="D45" s="25">
        <v>5</v>
      </c>
      <c r="E45" s="98"/>
      <c r="F45" s="26">
        <f t="shared" ref="F45" si="10">ROUND((D45*E45),2)</f>
        <v>0</v>
      </c>
    </row>
    <row r="46" spans="1:8" s="9" customFormat="1" ht="15" customHeight="1" x14ac:dyDescent="0.25">
      <c r="A46" s="46" t="s">
        <v>78</v>
      </c>
      <c r="B46" s="99" t="s">
        <v>107</v>
      </c>
      <c r="C46" s="22" t="s">
        <v>17</v>
      </c>
      <c r="D46" s="21">
        <v>5</v>
      </c>
      <c r="E46" s="103"/>
      <c r="F46" s="27">
        <f t="shared" ref="F46:F47" si="11">ROUND((D46*E46),2)</f>
        <v>0</v>
      </c>
    </row>
    <row r="47" spans="1:8" s="9" customFormat="1" ht="15" customHeight="1" thickBot="1" x14ac:dyDescent="0.3">
      <c r="A47" s="46" t="s">
        <v>79</v>
      </c>
      <c r="B47" s="55" t="s">
        <v>71</v>
      </c>
      <c r="C47" s="22" t="s">
        <v>17</v>
      </c>
      <c r="D47" s="21">
        <v>3</v>
      </c>
      <c r="E47" s="20"/>
      <c r="F47" s="27">
        <f t="shared" si="11"/>
        <v>0</v>
      </c>
    </row>
    <row r="48" spans="1:8" s="9" customFormat="1" ht="30" customHeight="1" thickBot="1" x14ac:dyDescent="0.3">
      <c r="A48" s="46" t="s">
        <v>80</v>
      </c>
      <c r="B48" s="55" t="s">
        <v>72</v>
      </c>
      <c r="C48" s="22" t="s">
        <v>17</v>
      </c>
      <c r="D48" s="21">
        <v>7</v>
      </c>
      <c r="E48" s="20"/>
      <c r="F48" s="27">
        <f t="shared" ref="F48" si="12">ROUND((D48*E48),2)</f>
        <v>0</v>
      </c>
      <c r="G48" s="38" t="s">
        <v>40</v>
      </c>
      <c r="H48" s="39">
        <f>ROUND(SUM(F45:F48),2)</f>
        <v>0</v>
      </c>
    </row>
    <row r="49" spans="1:8" s="9" customFormat="1" ht="30" customHeight="1" thickBot="1" x14ac:dyDescent="0.3">
      <c r="A49" s="72" t="s">
        <v>109</v>
      </c>
      <c r="B49" s="76" t="s">
        <v>73</v>
      </c>
      <c r="C49" s="73" t="s">
        <v>9</v>
      </c>
      <c r="D49" s="77">
        <v>27</v>
      </c>
      <c r="E49" s="74"/>
      <c r="F49" s="75">
        <f t="shared" ref="F49" si="13">ROUND((D49*E49),2)</f>
        <v>0</v>
      </c>
      <c r="G49" s="38" t="s">
        <v>108</v>
      </c>
      <c r="H49" s="39">
        <f>ROUND(SUM(F49),2)</f>
        <v>0</v>
      </c>
    </row>
    <row r="50" spans="1:8" s="9" customFormat="1" ht="15" customHeight="1" x14ac:dyDescent="0.25">
      <c r="A50" s="78" t="s">
        <v>110</v>
      </c>
      <c r="B50" s="87" t="s">
        <v>81</v>
      </c>
      <c r="C50" s="79" t="s">
        <v>9</v>
      </c>
      <c r="D50" s="79">
        <v>22</v>
      </c>
      <c r="E50" s="80"/>
      <c r="F50" s="75">
        <f t="shared" ref="F50:F53" si="14">ROUND((D50*E50),2)</f>
        <v>0</v>
      </c>
    </row>
    <row r="51" spans="1:8" s="9" customFormat="1" ht="15" customHeight="1" x14ac:dyDescent="0.25">
      <c r="A51" s="84" t="s">
        <v>111</v>
      </c>
      <c r="B51" s="88" t="s">
        <v>82</v>
      </c>
      <c r="C51" s="85" t="s">
        <v>17</v>
      </c>
      <c r="D51" s="85">
        <v>11</v>
      </c>
      <c r="E51" s="86"/>
      <c r="F51" s="27">
        <f t="shared" si="14"/>
        <v>0</v>
      </c>
    </row>
    <row r="52" spans="1:8" s="9" customFormat="1" ht="15" customHeight="1" x14ac:dyDescent="0.25">
      <c r="A52" s="84" t="s">
        <v>112</v>
      </c>
      <c r="B52" s="88" t="s">
        <v>83</v>
      </c>
      <c r="C52" s="85" t="s">
        <v>17</v>
      </c>
      <c r="D52" s="85">
        <v>15</v>
      </c>
      <c r="E52" s="86"/>
      <c r="F52" s="27">
        <f t="shared" si="14"/>
        <v>0</v>
      </c>
    </row>
    <row r="53" spans="1:8" s="9" customFormat="1" ht="15" customHeight="1" thickBot="1" x14ac:dyDescent="0.3">
      <c r="A53" s="82" t="s">
        <v>113</v>
      </c>
      <c r="B53" s="89" t="s">
        <v>377</v>
      </c>
      <c r="C53" s="64" t="s">
        <v>7</v>
      </c>
      <c r="D53" s="90">
        <v>72</v>
      </c>
      <c r="E53" s="83"/>
      <c r="F53" s="101">
        <f t="shared" si="14"/>
        <v>0</v>
      </c>
    </row>
    <row r="54" spans="1:8" s="9" customFormat="1" ht="75" customHeight="1" thickBot="1" x14ac:dyDescent="0.3">
      <c r="A54" s="147" t="s">
        <v>376</v>
      </c>
      <c r="B54" s="91" t="s">
        <v>10</v>
      </c>
      <c r="C54" s="81" t="s">
        <v>6</v>
      </c>
      <c r="D54" s="81">
        <v>1</v>
      </c>
      <c r="E54" s="151"/>
      <c r="F54" s="52">
        <f t="shared" ref="F54" si="15">ROUND((D54*E54),2)</f>
        <v>0</v>
      </c>
      <c r="G54" s="38" t="s">
        <v>114</v>
      </c>
      <c r="H54" s="39">
        <f>ROUND(SUM(F50:F54),2)</f>
        <v>0</v>
      </c>
    </row>
    <row r="55" spans="1:8" ht="30" customHeight="1" x14ac:dyDescent="0.25">
      <c r="A55" s="2"/>
      <c r="B55" s="6"/>
      <c r="C55" s="2"/>
      <c r="D55" s="2"/>
      <c r="E55" s="155" t="s">
        <v>382</v>
      </c>
      <c r="F55" s="152">
        <f>SUM(F3:F54)</f>
        <v>0</v>
      </c>
      <c r="G55" s="36"/>
      <c r="H55" s="40"/>
    </row>
    <row r="56" spans="1:8" ht="30" customHeight="1" x14ac:dyDescent="0.25">
      <c r="A56" s="41"/>
      <c r="B56" s="41"/>
      <c r="C56" s="41"/>
      <c r="D56" s="42"/>
      <c r="E56" s="149" t="s">
        <v>380</v>
      </c>
      <c r="F56" s="153">
        <f>F55*1.21-F55</f>
        <v>0</v>
      </c>
    </row>
    <row r="57" spans="1:8" ht="30" customHeight="1" thickBot="1" x14ac:dyDescent="0.3">
      <c r="A57" s="2"/>
      <c r="B57" s="6"/>
      <c r="C57" s="2"/>
      <c r="D57" s="2"/>
      <c r="E57" s="150" t="s">
        <v>381</v>
      </c>
      <c r="F57" s="154">
        <f>F55+F56</f>
        <v>0</v>
      </c>
    </row>
    <row r="58" spans="1:8" x14ac:dyDescent="0.25">
      <c r="A58" s="2"/>
      <c r="B58" s="6"/>
      <c r="C58" s="2"/>
      <c r="D58" s="2"/>
      <c r="E58" s="14"/>
      <c r="F58" s="13"/>
    </row>
    <row r="59" spans="1:8" x14ac:dyDescent="0.25">
      <c r="E59" s="15"/>
    </row>
    <row r="60" spans="1:8" x14ac:dyDescent="0.25">
      <c r="A60" s="3"/>
      <c r="B60" s="7"/>
      <c r="C60" s="3"/>
      <c r="D60" s="3"/>
      <c r="E60" s="16"/>
      <c r="F60" s="3"/>
    </row>
    <row r="61" spans="1:8" ht="26.25" customHeight="1" x14ac:dyDescent="0.25">
      <c r="A61" s="4"/>
      <c r="B61" s="4"/>
      <c r="C61" s="4"/>
      <c r="D61" s="4"/>
      <c r="E61" s="17"/>
      <c r="F61" s="4"/>
    </row>
  </sheetData>
  <mergeCells count="1">
    <mergeCell ref="A1:F1"/>
  </mergeCells>
  <phoneticPr fontId="9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8"/>
  <sheetViews>
    <sheetView zoomScaleNormal="100" workbookViewId="0">
      <selection activeCell="C41" sqref="C41:D41"/>
    </sheetView>
  </sheetViews>
  <sheetFormatPr defaultRowHeight="15" x14ac:dyDescent="0.25"/>
  <cols>
    <col min="1" max="1" width="9.7109375" customWidth="1"/>
    <col min="2" max="2" width="60.7109375" customWidth="1"/>
    <col min="3" max="4" width="9.7109375" customWidth="1"/>
    <col min="5" max="6" width="18.7109375" customWidth="1"/>
    <col min="7" max="7" width="19.140625" customWidth="1"/>
  </cols>
  <sheetData>
    <row r="1" spans="1:8" ht="18.75" x14ac:dyDescent="0.25">
      <c r="A1" s="165" t="s">
        <v>379</v>
      </c>
      <c r="B1" s="168"/>
      <c r="C1" s="168"/>
      <c r="D1" s="168"/>
      <c r="E1" s="168"/>
      <c r="F1" s="169"/>
      <c r="G1" s="125"/>
      <c r="H1" s="125"/>
    </row>
    <row r="2" spans="1:8" ht="43.5" thickBot="1" x14ac:dyDescent="0.3">
      <c r="A2" s="105" t="s">
        <v>0</v>
      </c>
      <c r="B2" s="107" t="s">
        <v>1</v>
      </c>
      <c r="C2" s="107" t="s">
        <v>2</v>
      </c>
      <c r="D2" s="106" t="s">
        <v>3</v>
      </c>
      <c r="E2" s="136" t="s">
        <v>4</v>
      </c>
      <c r="F2" s="137" t="s">
        <v>5</v>
      </c>
      <c r="G2" s="125"/>
      <c r="H2" s="125"/>
    </row>
    <row r="3" spans="1:8" x14ac:dyDescent="0.25">
      <c r="A3" s="124" t="s">
        <v>12</v>
      </c>
      <c r="B3" s="138" t="s">
        <v>123</v>
      </c>
      <c r="C3" s="139" t="s">
        <v>9</v>
      </c>
      <c r="D3" s="139">
        <v>284</v>
      </c>
      <c r="E3" s="115"/>
      <c r="F3" s="75">
        <f>ROUND((D3*E3),2)</f>
        <v>0</v>
      </c>
      <c r="G3" s="125"/>
      <c r="H3" s="125"/>
    </row>
    <row r="4" spans="1:8" x14ac:dyDescent="0.25">
      <c r="A4" s="109" t="s">
        <v>13</v>
      </c>
      <c r="B4" s="112" t="s">
        <v>124</v>
      </c>
      <c r="C4" s="109" t="s">
        <v>9</v>
      </c>
      <c r="D4" s="109">
        <v>158</v>
      </c>
      <c r="E4" s="116"/>
      <c r="F4" s="27">
        <f>ROUND((D4*E4),2)</f>
        <v>0</v>
      </c>
      <c r="G4" s="125"/>
      <c r="H4" s="125"/>
    </row>
    <row r="5" spans="1:8" x14ac:dyDescent="0.25">
      <c r="A5" s="109" t="s">
        <v>14</v>
      </c>
      <c r="B5" s="112" t="s">
        <v>125</v>
      </c>
      <c r="C5" s="109" t="s">
        <v>9</v>
      </c>
      <c r="D5" s="109">
        <v>54</v>
      </c>
      <c r="E5" s="116"/>
      <c r="F5" s="27">
        <f t="shared" ref="F5:F70" si="0">ROUND((D5*E5),2)</f>
        <v>0</v>
      </c>
      <c r="G5" s="125"/>
      <c r="H5" s="125"/>
    </row>
    <row r="6" spans="1:8" x14ac:dyDescent="0.25">
      <c r="A6" s="109" t="s">
        <v>15</v>
      </c>
      <c r="B6" s="112" t="s">
        <v>126</v>
      </c>
      <c r="C6" s="109" t="s">
        <v>9</v>
      </c>
      <c r="D6" s="109">
        <v>56</v>
      </c>
      <c r="E6" s="116"/>
      <c r="F6" s="27">
        <f t="shared" si="0"/>
        <v>0</v>
      </c>
      <c r="G6" s="125"/>
      <c r="H6" s="125"/>
    </row>
    <row r="7" spans="1:8" x14ac:dyDescent="0.25">
      <c r="A7" s="109" t="s">
        <v>16</v>
      </c>
      <c r="B7" s="108" t="s">
        <v>275</v>
      </c>
      <c r="C7" s="110" t="s">
        <v>6</v>
      </c>
      <c r="D7" s="109">
        <v>8</v>
      </c>
      <c r="E7" s="116"/>
      <c r="F7" s="27">
        <f t="shared" si="0"/>
        <v>0</v>
      </c>
      <c r="G7" s="125"/>
      <c r="H7" s="125"/>
    </row>
    <row r="8" spans="1:8" x14ac:dyDescent="0.25">
      <c r="A8" s="109" t="s">
        <v>47</v>
      </c>
      <c r="B8" s="108" t="s">
        <v>127</v>
      </c>
      <c r="C8" s="110" t="s">
        <v>6</v>
      </c>
      <c r="D8" s="109">
        <v>8</v>
      </c>
      <c r="E8" s="116"/>
      <c r="F8" s="27">
        <f t="shared" si="0"/>
        <v>0</v>
      </c>
      <c r="G8" s="125"/>
      <c r="H8" s="125"/>
    </row>
    <row r="9" spans="1:8" x14ac:dyDescent="0.25">
      <c r="A9" s="109" t="s">
        <v>48</v>
      </c>
      <c r="B9" s="113" t="s">
        <v>129</v>
      </c>
      <c r="C9" s="109" t="s">
        <v>170</v>
      </c>
      <c r="D9" s="109">
        <v>15.36</v>
      </c>
      <c r="E9" s="116"/>
      <c r="F9" s="27">
        <f t="shared" si="0"/>
        <v>0</v>
      </c>
      <c r="G9" s="125"/>
      <c r="H9" s="125"/>
    </row>
    <row r="10" spans="1:8" x14ac:dyDescent="0.25">
      <c r="A10" s="109" t="s">
        <v>87</v>
      </c>
      <c r="B10" s="108" t="s">
        <v>236</v>
      </c>
      <c r="C10" s="109" t="s">
        <v>9</v>
      </c>
      <c r="D10" s="109">
        <v>158</v>
      </c>
      <c r="E10" s="116"/>
      <c r="F10" s="27">
        <f t="shared" si="0"/>
        <v>0</v>
      </c>
      <c r="G10" s="125"/>
      <c r="H10" s="125"/>
    </row>
    <row r="11" spans="1:8" x14ac:dyDescent="0.25">
      <c r="A11" s="109" t="s">
        <v>90</v>
      </c>
      <c r="B11" s="113" t="s">
        <v>130</v>
      </c>
      <c r="C11" s="109" t="s">
        <v>17</v>
      </c>
      <c r="D11" s="109">
        <v>8</v>
      </c>
      <c r="E11" s="116"/>
      <c r="F11" s="27">
        <f t="shared" si="0"/>
        <v>0</v>
      </c>
      <c r="G11" s="125"/>
      <c r="H11" s="125"/>
    </row>
    <row r="12" spans="1:8" x14ac:dyDescent="0.25">
      <c r="A12" s="109" t="s">
        <v>91</v>
      </c>
      <c r="B12" s="108" t="s">
        <v>131</v>
      </c>
      <c r="C12" s="109" t="s">
        <v>17</v>
      </c>
      <c r="D12" s="109">
        <v>24</v>
      </c>
      <c r="E12" s="116"/>
      <c r="F12" s="27">
        <f t="shared" si="0"/>
        <v>0</v>
      </c>
      <c r="G12" s="125"/>
      <c r="H12" s="125"/>
    </row>
    <row r="13" spans="1:8" x14ac:dyDescent="0.25">
      <c r="A13" s="109" t="s">
        <v>239</v>
      </c>
      <c r="B13" s="108" t="s">
        <v>237</v>
      </c>
      <c r="C13" s="110" t="s">
        <v>6</v>
      </c>
      <c r="D13" s="109">
        <v>8</v>
      </c>
      <c r="E13" s="116"/>
      <c r="F13" s="27">
        <f t="shared" si="0"/>
        <v>0</v>
      </c>
      <c r="G13" s="125"/>
      <c r="H13" s="125"/>
    </row>
    <row r="14" spans="1:8" x14ac:dyDescent="0.25">
      <c r="A14" s="109" t="s">
        <v>240</v>
      </c>
      <c r="B14" s="113" t="s">
        <v>132</v>
      </c>
      <c r="C14" s="109" t="s">
        <v>17</v>
      </c>
      <c r="D14" s="109">
        <v>8</v>
      </c>
      <c r="E14" s="116"/>
      <c r="F14" s="27">
        <f t="shared" si="0"/>
        <v>0</v>
      </c>
      <c r="G14" s="125"/>
      <c r="H14" s="125"/>
    </row>
    <row r="15" spans="1:8" x14ac:dyDescent="0.25">
      <c r="A15" s="109" t="s">
        <v>241</v>
      </c>
      <c r="B15" s="108" t="s">
        <v>238</v>
      </c>
      <c r="C15" s="109" t="s">
        <v>17</v>
      </c>
      <c r="D15" s="109">
        <v>32</v>
      </c>
      <c r="E15" s="116"/>
      <c r="F15" s="27">
        <f t="shared" si="0"/>
        <v>0</v>
      </c>
      <c r="G15" s="125"/>
      <c r="H15" s="125"/>
    </row>
    <row r="16" spans="1:8" x14ac:dyDescent="0.25">
      <c r="A16" s="109" t="s">
        <v>242</v>
      </c>
      <c r="B16" s="108" t="s">
        <v>133</v>
      </c>
      <c r="C16" s="109" t="s">
        <v>17</v>
      </c>
      <c r="D16" s="109">
        <v>40</v>
      </c>
      <c r="E16" s="116"/>
      <c r="F16" s="27">
        <f t="shared" si="0"/>
        <v>0</v>
      </c>
      <c r="G16" s="125"/>
      <c r="H16" s="125"/>
    </row>
    <row r="17" spans="1:8" x14ac:dyDescent="0.25">
      <c r="A17" s="109" t="s">
        <v>243</v>
      </c>
      <c r="B17" s="108" t="s">
        <v>134</v>
      </c>
      <c r="C17" s="109" t="s">
        <v>17</v>
      </c>
      <c r="D17" s="109">
        <v>48</v>
      </c>
      <c r="E17" s="116"/>
      <c r="F17" s="27">
        <f t="shared" si="0"/>
        <v>0</v>
      </c>
      <c r="G17" s="125"/>
      <c r="H17" s="125"/>
    </row>
    <row r="18" spans="1:8" x14ac:dyDescent="0.25">
      <c r="A18" s="109" t="s">
        <v>244</v>
      </c>
      <c r="B18" s="108" t="s">
        <v>135</v>
      </c>
      <c r="C18" s="109" t="s">
        <v>17</v>
      </c>
      <c r="D18" s="109">
        <v>16</v>
      </c>
      <c r="E18" s="116"/>
      <c r="F18" s="27">
        <f t="shared" si="0"/>
        <v>0</v>
      </c>
      <c r="G18" s="125"/>
      <c r="H18" s="125"/>
    </row>
    <row r="19" spans="1:8" x14ac:dyDescent="0.25">
      <c r="A19" s="109" t="s">
        <v>245</v>
      </c>
      <c r="B19" s="108" t="s">
        <v>136</v>
      </c>
      <c r="C19" s="109" t="s">
        <v>17</v>
      </c>
      <c r="D19" s="109">
        <v>8</v>
      </c>
      <c r="E19" s="116"/>
      <c r="F19" s="27">
        <f t="shared" si="0"/>
        <v>0</v>
      </c>
      <c r="G19" s="125"/>
      <c r="H19" s="125"/>
    </row>
    <row r="20" spans="1:8" x14ac:dyDescent="0.25">
      <c r="A20" s="109" t="s">
        <v>246</v>
      </c>
      <c r="B20" s="108" t="s">
        <v>137</v>
      </c>
      <c r="C20" s="109" t="s">
        <v>17</v>
      </c>
      <c r="D20" s="109">
        <v>16</v>
      </c>
      <c r="E20" s="116"/>
      <c r="F20" s="27">
        <f t="shared" si="0"/>
        <v>0</v>
      </c>
      <c r="G20" s="125"/>
      <c r="H20" s="125"/>
    </row>
    <row r="21" spans="1:8" x14ac:dyDescent="0.25">
      <c r="A21" s="109" t="s">
        <v>247</v>
      </c>
      <c r="B21" s="108" t="s">
        <v>138</v>
      </c>
      <c r="C21" s="109" t="s">
        <v>17</v>
      </c>
      <c r="D21" s="109">
        <v>8</v>
      </c>
      <c r="E21" s="116"/>
      <c r="F21" s="27">
        <f t="shared" si="0"/>
        <v>0</v>
      </c>
      <c r="G21" s="125"/>
      <c r="H21" s="125"/>
    </row>
    <row r="22" spans="1:8" x14ac:dyDescent="0.25">
      <c r="A22" s="109" t="s">
        <v>248</v>
      </c>
      <c r="B22" s="108" t="s">
        <v>139</v>
      </c>
      <c r="C22" s="109" t="s">
        <v>17</v>
      </c>
      <c r="D22" s="109">
        <v>8</v>
      </c>
      <c r="E22" s="116"/>
      <c r="F22" s="27">
        <f t="shared" si="0"/>
        <v>0</v>
      </c>
      <c r="G22" s="125"/>
      <c r="H22" s="125"/>
    </row>
    <row r="23" spans="1:8" x14ac:dyDescent="0.25">
      <c r="A23" s="109" t="s">
        <v>249</v>
      </c>
      <c r="B23" s="108" t="s">
        <v>140</v>
      </c>
      <c r="C23" s="109" t="s">
        <v>17</v>
      </c>
      <c r="D23" s="109">
        <v>8</v>
      </c>
      <c r="E23" s="116"/>
      <c r="F23" s="27">
        <f t="shared" si="0"/>
        <v>0</v>
      </c>
      <c r="G23" s="125"/>
      <c r="H23" s="125"/>
    </row>
    <row r="24" spans="1:8" x14ac:dyDescent="0.25">
      <c r="A24" s="109" t="s">
        <v>250</v>
      </c>
      <c r="B24" s="108" t="s">
        <v>141</v>
      </c>
      <c r="C24" s="109" t="s">
        <v>17</v>
      </c>
      <c r="D24" s="109">
        <v>16</v>
      </c>
      <c r="E24" s="116"/>
      <c r="F24" s="27">
        <f t="shared" si="0"/>
        <v>0</v>
      </c>
      <c r="G24" s="125"/>
      <c r="H24" s="125"/>
    </row>
    <row r="25" spans="1:8" x14ac:dyDescent="0.25">
      <c r="A25" s="109" t="s">
        <v>251</v>
      </c>
      <c r="B25" s="108" t="s">
        <v>142</v>
      </c>
      <c r="C25" s="109" t="s">
        <v>17</v>
      </c>
      <c r="D25" s="109">
        <v>8</v>
      </c>
      <c r="E25" s="116"/>
      <c r="F25" s="27">
        <f t="shared" si="0"/>
        <v>0</v>
      </c>
      <c r="G25" s="125"/>
      <c r="H25" s="125"/>
    </row>
    <row r="26" spans="1:8" x14ac:dyDescent="0.25">
      <c r="A26" s="109" t="s">
        <v>252</v>
      </c>
      <c r="B26" s="108" t="s">
        <v>143</v>
      </c>
      <c r="C26" s="109" t="s">
        <v>17</v>
      </c>
      <c r="D26" s="109">
        <v>8</v>
      </c>
      <c r="E26" s="116"/>
      <c r="F26" s="27">
        <f t="shared" si="0"/>
        <v>0</v>
      </c>
      <c r="G26" s="125"/>
      <c r="H26" s="125"/>
    </row>
    <row r="27" spans="1:8" x14ac:dyDescent="0.25">
      <c r="A27" s="109" t="s">
        <v>253</v>
      </c>
      <c r="B27" s="108" t="s">
        <v>144</v>
      </c>
      <c r="C27" s="109" t="s">
        <v>17</v>
      </c>
      <c r="D27" s="109">
        <v>72</v>
      </c>
      <c r="E27" s="116"/>
      <c r="F27" s="27">
        <f t="shared" si="0"/>
        <v>0</v>
      </c>
      <c r="G27" s="125"/>
      <c r="H27" s="125"/>
    </row>
    <row r="28" spans="1:8" x14ac:dyDescent="0.25">
      <c r="A28" s="109" t="s">
        <v>254</v>
      </c>
      <c r="B28" s="108" t="s">
        <v>145</v>
      </c>
      <c r="C28" s="109" t="s">
        <v>17</v>
      </c>
      <c r="D28" s="109">
        <v>72</v>
      </c>
      <c r="E28" s="116"/>
      <c r="F28" s="27">
        <f t="shared" si="0"/>
        <v>0</v>
      </c>
      <c r="G28" s="125"/>
      <c r="H28" s="125"/>
    </row>
    <row r="29" spans="1:8" x14ac:dyDescent="0.25">
      <c r="A29" s="109" t="s">
        <v>255</v>
      </c>
      <c r="B29" s="108" t="s">
        <v>146</v>
      </c>
      <c r="C29" s="109" t="s">
        <v>17</v>
      </c>
      <c r="D29" s="109">
        <v>40</v>
      </c>
      <c r="E29" s="116"/>
      <c r="F29" s="27">
        <f t="shared" si="0"/>
        <v>0</v>
      </c>
      <c r="G29" s="125"/>
      <c r="H29" s="125"/>
    </row>
    <row r="30" spans="1:8" x14ac:dyDescent="0.25">
      <c r="A30" s="109" t="s">
        <v>256</v>
      </c>
      <c r="B30" s="108" t="s">
        <v>147</v>
      </c>
      <c r="C30" s="109" t="s">
        <v>17</v>
      </c>
      <c r="D30" s="109">
        <v>8</v>
      </c>
      <c r="E30" s="116"/>
      <c r="F30" s="27">
        <f t="shared" si="0"/>
        <v>0</v>
      </c>
      <c r="G30" s="125"/>
      <c r="H30" s="125"/>
    </row>
    <row r="31" spans="1:8" x14ac:dyDescent="0.25">
      <c r="A31" s="109" t="s">
        <v>257</v>
      </c>
      <c r="B31" s="108" t="s">
        <v>148</v>
      </c>
      <c r="C31" s="109" t="s">
        <v>17</v>
      </c>
      <c r="D31" s="109">
        <v>16</v>
      </c>
      <c r="E31" s="116"/>
      <c r="F31" s="27">
        <f t="shared" si="0"/>
        <v>0</v>
      </c>
      <c r="G31" s="125"/>
      <c r="H31" s="125"/>
    </row>
    <row r="32" spans="1:8" x14ac:dyDescent="0.25">
      <c r="A32" s="109" t="s">
        <v>258</v>
      </c>
      <c r="B32" s="108" t="s">
        <v>149</v>
      </c>
      <c r="C32" s="109" t="s">
        <v>17</v>
      </c>
      <c r="D32" s="109">
        <v>32</v>
      </c>
      <c r="E32" s="116"/>
      <c r="F32" s="27">
        <f t="shared" si="0"/>
        <v>0</v>
      </c>
      <c r="G32" s="125"/>
      <c r="H32" s="125"/>
    </row>
    <row r="33" spans="1:8" x14ac:dyDescent="0.25">
      <c r="A33" s="109" t="s">
        <v>259</v>
      </c>
      <c r="B33" s="108" t="s">
        <v>150</v>
      </c>
      <c r="C33" s="109" t="s">
        <v>17</v>
      </c>
      <c r="D33" s="109">
        <v>8</v>
      </c>
      <c r="E33" s="116"/>
      <c r="F33" s="27">
        <f t="shared" si="0"/>
        <v>0</v>
      </c>
      <c r="G33" s="125"/>
      <c r="H33" s="125"/>
    </row>
    <row r="34" spans="1:8" x14ac:dyDescent="0.25">
      <c r="A34" s="109" t="s">
        <v>260</v>
      </c>
      <c r="B34" s="113" t="s">
        <v>151</v>
      </c>
      <c r="C34" s="109" t="s">
        <v>17</v>
      </c>
      <c r="D34" s="109">
        <v>16</v>
      </c>
      <c r="E34" s="116"/>
      <c r="F34" s="27">
        <f t="shared" si="0"/>
        <v>0</v>
      </c>
      <c r="G34" s="125"/>
      <c r="H34" s="125"/>
    </row>
    <row r="35" spans="1:8" x14ac:dyDescent="0.25">
      <c r="A35" s="109" t="s">
        <v>261</v>
      </c>
      <c r="B35" s="108" t="s">
        <v>152</v>
      </c>
      <c r="C35" s="109" t="s">
        <v>17</v>
      </c>
      <c r="D35" s="109">
        <v>8</v>
      </c>
      <c r="E35" s="116"/>
      <c r="F35" s="27">
        <f t="shared" si="0"/>
        <v>0</v>
      </c>
      <c r="G35" s="125"/>
      <c r="H35" s="125"/>
    </row>
    <row r="36" spans="1:8" x14ac:dyDescent="0.25">
      <c r="A36" s="109" t="s">
        <v>262</v>
      </c>
      <c r="B36" s="108" t="s">
        <v>153</v>
      </c>
      <c r="C36" s="109" t="s">
        <v>17</v>
      </c>
      <c r="D36" s="109">
        <v>16</v>
      </c>
      <c r="E36" s="116"/>
      <c r="F36" s="27">
        <f t="shared" si="0"/>
        <v>0</v>
      </c>
      <c r="G36" s="125"/>
      <c r="H36" s="125"/>
    </row>
    <row r="37" spans="1:8" x14ac:dyDescent="0.25">
      <c r="A37" s="109" t="s">
        <v>263</v>
      </c>
      <c r="B37" s="108" t="s">
        <v>154</v>
      </c>
      <c r="C37" s="109" t="s">
        <v>17</v>
      </c>
      <c r="D37" s="109">
        <v>8</v>
      </c>
      <c r="E37" s="116"/>
      <c r="F37" s="27">
        <f t="shared" si="0"/>
        <v>0</v>
      </c>
      <c r="G37" s="125"/>
      <c r="H37" s="125"/>
    </row>
    <row r="38" spans="1:8" x14ac:dyDescent="0.25">
      <c r="A38" s="109" t="s">
        <v>264</v>
      </c>
      <c r="B38" s="108" t="s">
        <v>155</v>
      </c>
      <c r="C38" s="109" t="s">
        <v>17</v>
      </c>
      <c r="D38" s="109">
        <v>8</v>
      </c>
      <c r="E38" s="116"/>
      <c r="F38" s="27">
        <f t="shared" si="0"/>
        <v>0</v>
      </c>
      <c r="G38" s="125"/>
      <c r="H38" s="125"/>
    </row>
    <row r="39" spans="1:8" x14ac:dyDescent="0.25">
      <c r="A39" s="109" t="s">
        <v>265</v>
      </c>
      <c r="B39" s="108" t="s">
        <v>156</v>
      </c>
      <c r="C39" s="110" t="s">
        <v>6</v>
      </c>
      <c r="D39" s="109">
        <v>8</v>
      </c>
      <c r="E39" s="116"/>
      <c r="F39" s="27">
        <f t="shared" si="0"/>
        <v>0</v>
      </c>
      <c r="G39" s="125"/>
      <c r="H39" s="125"/>
    </row>
    <row r="40" spans="1:8" ht="15.75" thickBot="1" x14ac:dyDescent="0.3">
      <c r="A40" s="109" t="s">
        <v>266</v>
      </c>
      <c r="B40" s="108" t="s">
        <v>157</v>
      </c>
      <c r="C40" s="109" t="s">
        <v>8</v>
      </c>
      <c r="D40" s="109">
        <v>1</v>
      </c>
      <c r="E40" s="116"/>
      <c r="F40" s="27">
        <f t="shared" si="0"/>
        <v>0</v>
      </c>
      <c r="G40" s="125"/>
      <c r="H40" s="125"/>
    </row>
    <row r="41" spans="1:8" ht="29.25" thickBot="1" x14ac:dyDescent="0.3">
      <c r="A41" s="118" t="s">
        <v>267</v>
      </c>
      <c r="B41" s="117" t="s">
        <v>158</v>
      </c>
      <c r="C41" s="160" t="s">
        <v>8</v>
      </c>
      <c r="D41" s="161">
        <v>0</v>
      </c>
      <c r="E41" s="119"/>
      <c r="F41" s="29">
        <f t="shared" si="0"/>
        <v>0</v>
      </c>
      <c r="G41" s="38" t="s">
        <v>35</v>
      </c>
      <c r="H41" s="39">
        <f>ROUND(SUM(F3:F41),2)</f>
        <v>0</v>
      </c>
    </row>
    <row r="42" spans="1:8" x14ac:dyDescent="0.25">
      <c r="A42" s="109" t="s">
        <v>18</v>
      </c>
      <c r="B42" s="108" t="s">
        <v>276</v>
      </c>
      <c r="C42" s="109" t="s">
        <v>9</v>
      </c>
      <c r="D42" s="109">
        <v>75</v>
      </c>
      <c r="E42" s="116"/>
      <c r="F42" s="27">
        <f t="shared" si="0"/>
        <v>0</v>
      </c>
      <c r="G42" s="125"/>
      <c r="H42" s="125"/>
    </row>
    <row r="43" spans="1:8" x14ac:dyDescent="0.25">
      <c r="A43" s="109" t="s">
        <v>19</v>
      </c>
      <c r="B43" s="108" t="s">
        <v>277</v>
      </c>
      <c r="C43" s="109" t="s">
        <v>9</v>
      </c>
      <c r="D43" s="109">
        <v>688</v>
      </c>
      <c r="E43" s="116"/>
      <c r="F43" s="27">
        <f t="shared" si="0"/>
        <v>0</v>
      </c>
      <c r="G43" s="125"/>
      <c r="H43" s="125"/>
    </row>
    <row r="44" spans="1:8" x14ac:dyDescent="0.25">
      <c r="A44" s="109" t="s">
        <v>20</v>
      </c>
      <c r="B44" s="113" t="s">
        <v>159</v>
      </c>
      <c r="C44" s="109" t="s">
        <v>9</v>
      </c>
      <c r="D44" s="109">
        <v>642</v>
      </c>
      <c r="E44" s="116"/>
      <c r="F44" s="27">
        <f t="shared" si="0"/>
        <v>0</v>
      </c>
      <c r="G44" s="125"/>
      <c r="H44" s="125"/>
    </row>
    <row r="45" spans="1:8" ht="15" customHeight="1" x14ac:dyDescent="0.25">
      <c r="A45" s="109" t="s">
        <v>21</v>
      </c>
      <c r="B45" s="113" t="s">
        <v>160</v>
      </c>
      <c r="C45" s="109" t="s">
        <v>9</v>
      </c>
      <c r="D45" s="109">
        <v>11</v>
      </c>
      <c r="E45" s="116"/>
      <c r="F45" s="27">
        <f t="shared" si="0"/>
        <v>0</v>
      </c>
      <c r="G45" s="125"/>
      <c r="H45" s="125"/>
    </row>
    <row r="46" spans="1:8" x14ac:dyDescent="0.25">
      <c r="A46" s="109" t="s">
        <v>22</v>
      </c>
      <c r="B46" s="113" t="s">
        <v>125</v>
      </c>
      <c r="C46" s="109" t="s">
        <v>9</v>
      </c>
      <c r="D46" s="109">
        <v>92</v>
      </c>
      <c r="E46" s="116"/>
      <c r="F46" s="27">
        <f t="shared" si="0"/>
        <v>0</v>
      </c>
      <c r="G46" s="125"/>
      <c r="H46" s="125"/>
    </row>
    <row r="47" spans="1:8" x14ac:dyDescent="0.25">
      <c r="A47" s="109" t="s">
        <v>23</v>
      </c>
      <c r="B47" s="108" t="s">
        <v>268</v>
      </c>
      <c r="C47" s="110" t="s">
        <v>6</v>
      </c>
      <c r="D47" s="109">
        <v>18</v>
      </c>
      <c r="E47" s="116"/>
      <c r="F47" s="27">
        <f t="shared" si="0"/>
        <v>0</v>
      </c>
      <c r="G47" s="125"/>
      <c r="H47" s="125"/>
    </row>
    <row r="48" spans="1:8" ht="30" x14ac:dyDescent="0.25">
      <c r="A48" s="109" t="s">
        <v>115</v>
      </c>
      <c r="B48" s="108" t="s">
        <v>269</v>
      </c>
      <c r="C48" s="109" t="s">
        <v>17</v>
      </c>
      <c r="D48" s="109">
        <v>8</v>
      </c>
      <c r="E48" s="116"/>
      <c r="F48" s="27">
        <f t="shared" si="0"/>
        <v>0</v>
      </c>
      <c r="G48" s="125"/>
      <c r="H48" s="125"/>
    </row>
    <row r="49" spans="1:8" x14ac:dyDescent="0.25">
      <c r="A49" s="109" t="s">
        <v>286</v>
      </c>
      <c r="B49" s="108" t="s">
        <v>270</v>
      </c>
      <c r="C49" s="109" t="s">
        <v>17</v>
      </c>
      <c r="D49" s="109">
        <v>1</v>
      </c>
      <c r="E49" s="116"/>
      <c r="F49" s="27">
        <f t="shared" si="0"/>
        <v>0</v>
      </c>
      <c r="G49" s="125"/>
      <c r="H49" s="125"/>
    </row>
    <row r="50" spans="1:8" x14ac:dyDescent="0.25">
      <c r="A50" s="109" t="s">
        <v>287</v>
      </c>
      <c r="B50" s="113" t="s">
        <v>161</v>
      </c>
      <c r="C50" s="109" t="s">
        <v>17</v>
      </c>
      <c r="D50" s="109">
        <v>1</v>
      </c>
      <c r="E50" s="116"/>
      <c r="F50" s="27">
        <f t="shared" si="0"/>
        <v>0</v>
      </c>
      <c r="G50" s="125"/>
      <c r="H50" s="125"/>
    </row>
    <row r="51" spans="1:8" x14ac:dyDescent="0.25">
      <c r="A51" s="109" t="s">
        <v>288</v>
      </c>
      <c r="B51" s="113" t="s">
        <v>162</v>
      </c>
      <c r="C51" s="109" t="s">
        <v>17</v>
      </c>
      <c r="D51" s="109">
        <v>1</v>
      </c>
      <c r="E51" s="116"/>
      <c r="F51" s="27">
        <f t="shared" si="0"/>
        <v>0</v>
      </c>
      <c r="G51" s="125"/>
      <c r="H51" s="125"/>
    </row>
    <row r="52" spans="1:8" ht="27.75" customHeight="1" x14ac:dyDescent="0.25">
      <c r="A52" s="109" t="s">
        <v>289</v>
      </c>
      <c r="B52" s="113" t="s">
        <v>273</v>
      </c>
      <c r="C52" s="109" t="s">
        <v>17</v>
      </c>
      <c r="D52" s="109">
        <v>7</v>
      </c>
      <c r="E52" s="116"/>
      <c r="F52" s="27">
        <f t="shared" si="0"/>
        <v>0</v>
      </c>
      <c r="G52" s="125"/>
      <c r="H52" s="125"/>
    </row>
    <row r="53" spans="1:8" ht="15" customHeight="1" x14ac:dyDescent="0.25">
      <c r="A53" s="109" t="s">
        <v>290</v>
      </c>
      <c r="B53" s="113" t="s">
        <v>163</v>
      </c>
      <c r="C53" s="109" t="s">
        <v>17</v>
      </c>
      <c r="D53" s="109">
        <v>1</v>
      </c>
      <c r="E53" s="116"/>
      <c r="F53" s="27">
        <f t="shared" si="0"/>
        <v>0</v>
      </c>
      <c r="G53" s="125"/>
      <c r="H53" s="125"/>
    </row>
    <row r="54" spans="1:8" x14ac:dyDescent="0.25">
      <c r="A54" s="109" t="s">
        <v>291</v>
      </c>
      <c r="B54" s="113" t="s">
        <v>164</v>
      </c>
      <c r="C54" s="110" t="s">
        <v>6</v>
      </c>
      <c r="D54" s="109">
        <v>8</v>
      </c>
      <c r="E54" s="116"/>
      <c r="F54" s="27">
        <f t="shared" si="0"/>
        <v>0</v>
      </c>
      <c r="G54" s="125"/>
      <c r="H54" s="125"/>
    </row>
    <row r="55" spans="1:8" x14ac:dyDescent="0.25">
      <c r="A55" s="109" t="s">
        <v>292</v>
      </c>
      <c r="B55" s="108" t="s">
        <v>165</v>
      </c>
      <c r="C55" s="110" t="s">
        <v>6</v>
      </c>
      <c r="D55" s="109">
        <v>8</v>
      </c>
      <c r="E55" s="116"/>
      <c r="F55" s="27">
        <f t="shared" si="0"/>
        <v>0</v>
      </c>
      <c r="G55" s="125"/>
      <c r="H55" s="125"/>
    </row>
    <row r="56" spans="1:8" x14ac:dyDescent="0.25">
      <c r="A56" s="109" t="s">
        <v>293</v>
      </c>
      <c r="B56" s="108" t="s">
        <v>271</v>
      </c>
      <c r="C56" s="111" t="s">
        <v>17</v>
      </c>
      <c r="D56" s="109">
        <v>9</v>
      </c>
      <c r="E56" s="116"/>
      <c r="F56" s="27">
        <f t="shared" si="0"/>
        <v>0</v>
      </c>
      <c r="G56" s="125"/>
      <c r="H56" s="125"/>
    </row>
    <row r="57" spans="1:8" x14ac:dyDescent="0.25">
      <c r="A57" s="109" t="s">
        <v>294</v>
      </c>
      <c r="B57" s="108" t="s">
        <v>127</v>
      </c>
      <c r="C57" s="110" t="s">
        <v>6</v>
      </c>
      <c r="D57" s="109">
        <v>9</v>
      </c>
      <c r="E57" s="116"/>
      <c r="F57" s="27">
        <f t="shared" si="0"/>
        <v>0</v>
      </c>
      <c r="G57" s="125"/>
      <c r="H57" s="125"/>
    </row>
    <row r="58" spans="1:8" x14ac:dyDescent="0.25">
      <c r="A58" s="109" t="s">
        <v>295</v>
      </c>
      <c r="B58" s="108" t="s">
        <v>236</v>
      </c>
      <c r="C58" s="109" t="s">
        <v>9</v>
      </c>
      <c r="D58" s="109">
        <v>539</v>
      </c>
      <c r="E58" s="116"/>
      <c r="F58" s="27">
        <f t="shared" si="0"/>
        <v>0</v>
      </c>
      <c r="G58" s="125"/>
      <c r="H58" s="125"/>
    </row>
    <row r="59" spans="1:8" x14ac:dyDescent="0.25">
      <c r="A59" s="109" t="s">
        <v>296</v>
      </c>
      <c r="B59" s="113" t="s">
        <v>130</v>
      </c>
      <c r="C59" s="109" t="s">
        <v>17</v>
      </c>
      <c r="D59" s="109">
        <v>1</v>
      </c>
      <c r="E59" s="116"/>
      <c r="F59" s="27">
        <f t="shared" si="0"/>
        <v>0</v>
      </c>
      <c r="G59" s="125"/>
      <c r="H59" s="125"/>
    </row>
    <row r="60" spans="1:8" x14ac:dyDescent="0.25">
      <c r="A60" s="109" t="s">
        <v>297</v>
      </c>
      <c r="B60" s="108" t="s">
        <v>135</v>
      </c>
      <c r="C60" s="109" t="s">
        <v>17</v>
      </c>
      <c r="D60" s="109">
        <v>2</v>
      </c>
      <c r="E60" s="116"/>
      <c r="F60" s="27">
        <f t="shared" si="0"/>
        <v>0</v>
      </c>
      <c r="G60" s="125"/>
      <c r="H60" s="125"/>
    </row>
    <row r="61" spans="1:8" x14ac:dyDescent="0.25">
      <c r="A61" s="109" t="s">
        <v>298</v>
      </c>
      <c r="B61" s="108" t="s">
        <v>166</v>
      </c>
      <c r="C61" s="110" t="s">
        <v>6</v>
      </c>
      <c r="D61" s="109">
        <v>1</v>
      </c>
      <c r="E61" s="116"/>
      <c r="F61" s="27">
        <f t="shared" si="0"/>
        <v>0</v>
      </c>
      <c r="G61" s="125"/>
      <c r="H61" s="125"/>
    </row>
    <row r="62" spans="1:8" x14ac:dyDescent="0.25">
      <c r="A62" s="109" t="s">
        <v>299</v>
      </c>
      <c r="B62" s="108" t="s">
        <v>156</v>
      </c>
      <c r="C62" s="110" t="s">
        <v>6</v>
      </c>
      <c r="D62" s="109">
        <v>18</v>
      </c>
      <c r="E62" s="116"/>
      <c r="F62" s="27">
        <f t="shared" si="0"/>
        <v>0</v>
      </c>
      <c r="G62" s="125"/>
      <c r="H62" s="125"/>
    </row>
    <row r="63" spans="1:8" x14ac:dyDescent="0.25">
      <c r="A63" s="109" t="s">
        <v>300</v>
      </c>
      <c r="B63" s="108" t="s">
        <v>167</v>
      </c>
      <c r="C63" s="109" t="s">
        <v>17</v>
      </c>
      <c r="D63" s="109">
        <v>9</v>
      </c>
      <c r="E63" s="116"/>
      <c r="F63" s="27">
        <f t="shared" si="0"/>
        <v>0</v>
      </c>
      <c r="G63" s="125"/>
      <c r="H63" s="125"/>
    </row>
    <row r="64" spans="1:8" ht="45" x14ac:dyDescent="0.25">
      <c r="A64" s="109" t="s">
        <v>301</v>
      </c>
      <c r="B64" s="108" t="s">
        <v>272</v>
      </c>
      <c r="C64" s="110" t="s">
        <v>6</v>
      </c>
      <c r="D64" s="109">
        <v>1</v>
      </c>
      <c r="E64" s="116"/>
      <c r="F64" s="27">
        <f t="shared" si="0"/>
        <v>0</v>
      </c>
      <c r="G64" s="125"/>
      <c r="H64" s="125"/>
    </row>
    <row r="65" spans="1:8" x14ac:dyDescent="0.25">
      <c r="A65" s="109" t="s">
        <v>302</v>
      </c>
      <c r="B65" s="108" t="s">
        <v>168</v>
      </c>
      <c r="C65" s="120" t="s">
        <v>8</v>
      </c>
      <c r="D65" s="111">
        <v>0.15</v>
      </c>
      <c r="E65" s="116"/>
      <c r="F65" s="27">
        <f t="shared" si="0"/>
        <v>0</v>
      </c>
      <c r="G65" s="125"/>
      <c r="H65" s="125"/>
    </row>
    <row r="66" spans="1:8" x14ac:dyDescent="0.25">
      <c r="A66" s="109" t="s">
        <v>303</v>
      </c>
      <c r="B66" s="108" t="s">
        <v>169</v>
      </c>
      <c r="C66" s="109" t="s">
        <v>170</v>
      </c>
      <c r="D66" s="109">
        <v>0.1</v>
      </c>
      <c r="E66" s="116"/>
      <c r="F66" s="27">
        <f t="shared" si="0"/>
        <v>0</v>
      </c>
      <c r="G66" s="125"/>
      <c r="H66" s="125"/>
    </row>
    <row r="67" spans="1:8" ht="15.75" thickBot="1" x14ac:dyDescent="0.3">
      <c r="A67" s="109" t="s">
        <v>304</v>
      </c>
      <c r="B67" s="108" t="s">
        <v>157</v>
      </c>
      <c r="C67" s="120" t="s">
        <v>8</v>
      </c>
      <c r="D67" s="109">
        <v>2</v>
      </c>
      <c r="E67" s="116"/>
      <c r="F67" s="27">
        <f t="shared" si="0"/>
        <v>0</v>
      </c>
      <c r="G67" s="125"/>
      <c r="H67" s="125"/>
    </row>
    <row r="68" spans="1:8" ht="29.25" thickBot="1" x14ac:dyDescent="0.3">
      <c r="A68" s="109" t="s">
        <v>305</v>
      </c>
      <c r="B68" s="113" t="s">
        <v>158</v>
      </c>
      <c r="C68" s="158" t="s">
        <v>8</v>
      </c>
      <c r="D68" s="159">
        <v>0</v>
      </c>
      <c r="E68" s="129"/>
      <c r="F68" s="130">
        <f t="shared" si="0"/>
        <v>0</v>
      </c>
      <c r="G68" s="38" t="s">
        <v>36</v>
      </c>
      <c r="H68" s="39">
        <f>ROUND(SUM(F42:F68),2)</f>
        <v>0</v>
      </c>
    </row>
    <row r="69" spans="1:8" ht="15" customHeight="1" x14ac:dyDescent="0.25">
      <c r="A69" s="124" t="s">
        <v>53</v>
      </c>
      <c r="B69" s="123" t="s">
        <v>171</v>
      </c>
      <c r="C69" s="126" t="s">
        <v>172</v>
      </c>
      <c r="D69" s="127">
        <v>5.8000000000000003E-2</v>
      </c>
      <c r="E69" s="128"/>
      <c r="F69" s="67">
        <f t="shared" si="0"/>
        <v>0</v>
      </c>
      <c r="G69" s="125"/>
      <c r="H69" s="125"/>
    </row>
    <row r="70" spans="1:8" ht="29.25" customHeight="1" x14ac:dyDescent="0.25">
      <c r="A70" s="121" t="s">
        <v>57</v>
      </c>
      <c r="B70" s="113" t="s">
        <v>278</v>
      </c>
      <c r="C70" s="109" t="s">
        <v>172</v>
      </c>
      <c r="D70" s="111">
        <v>0.1</v>
      </c>
      <c r="E70" s="116"/>
      <c r="F70" s="27">
        <f t="shared" si="0"/>
        <v>0</v>
      </c>
      <c r="G70" s="125"/>
      <c r="H70" s="125"/>
    </row>
    <row r="71" spans="1:8" x14ac:dyDescent="0.25">
      <c r="A71" s="121" t="s">
        <v>58</v>
      </c>
      <c r="B71" s="113" t="s">
        <v>173</v>
      </c>
      <c r="C71" s="110" t="s">
        <v>174</v>
      </c>
      <c r="D71" s="111">
        <v>1.58</v>
      </c>
      <c r="E71" s="116"/>
      <c r="F71" s="27">
        <f t="shared" ref="F71:F134" si="1">ROUND((D71*E71),2)</f>
        <v>0</v>
      </c>
      <c r="G71" s="125"/>
      <c r="H71" s="125"/>
    </row>
    <row r="72" spans="1:8" x14ac:dyDescent="0.25">
      <c r="A72" s="121" t="s">
        <v>59</v>
      </c>
      <c r="B72" s="113" t="s">
        <v>175</v>
      </c>
      <c r="C72" s="110" t="s">
        <v>176</v>
      </c>
      <c r="D72" s="111">
        <v>0.54</v>
      </c>
      <c r="E72" s="116"/>
      <c r="F72" s="27">
        <f t="shared" si="1"/>
        <v>0</v>
      </c>
      <c r="G72" s="125"/>
      <c r="H72" s="125"/>
    </row>
    <row r="73" spans="1:8" x14ac:dyDescent="0.25">
      <c r="A73" s="121" t="s">
        <v>76</v>
      </c>
      <c r="B73" s="113" t="s">
        <v>177</v>
      </c>
      <c r="C73" s="110" t="s">
        <v>174</v>
      </c>
      <c r="D73" s="111">
        <v>1.58</v>
      </c>
      <c r="E73" s="116"/>
      <c r="F73" s="27">
        <f t="shared" si="1"/>
        <v>0</v>
      </c>
      <c r="G73" s="125"/>
      <c r="H73" s="125"/>
    </row>
    <row r="74" spans="1:8" x14ac:dyDescent="0.25">
      <c r="A74" s="121" t="s">
        <v>306</v>
      </c>
      <c r="B74" s="113" t="s">
        <v>178</v>
      </c>
      <c r="C74" s="110" t="s">
        <v>174</v>
      </c>
      <c r="D74" s="111">
        <v>1.58</v>
      </c>
      <c r="E74" s="116"/>
      <c r="F74" s="27">
        <f t="shared" si="1"/>
        <v>0</v>
      </c>
      <c r="G74" s="125"/>
      <c r="H74" s="125"/>
    </row>
    <row r="75" spans="1:8" x14ac:dyDescent="0.25">
      <c r="A75" s="121" t="s">
        <v>307</v>
      </c>
      <c r="B75" s="108" t="s">
        <v>179</v>
      </c>
      <c r="C75" s="120" t="s">
        <v>8</v>
      </c>
      <c r="D75" s="109">
        <v>15</v>
      </c>
      <c r="E75" s="116"/>
      <c r="F75" s="27">
        <f t="shared" si="1"/>
        <v>0</v>
      </c>
      <c r="G75" s="125"/>
      <c r="H75" s="125"/>
    </row>
    <row r="76" spans="1:8" ht="30" x14ac:dyDescent="0.25">
      <c r="A76" s="121" t="s">
        <v>308</v>
      </c>
      <c r="B76" s="108" t="s">
        <v>279</v>
      </c>
      <c r="C76" s="110" t="s">
        <v>174</v>
      </c>
      <c r="D76" s="111">
        <v>2.84</v>
      </c>
      <c r="E76" s="116"/>
      <c r="F76" s="27">
        <f t="shared" si="1"/>
        <v>0</v>
      </c>
      <c r="G76" s="125"/>
      <c r="H76" s="125"/>
    </row>
    <row r="77" spans="1:8" ht="30" x14ac:dyDescent="0.25">
      <c r="A77" s="121" t="s">
        <v>309</v>
      </c>
      <c r="B77" s="108" t="s">
        <v>280</v>
      </c>
      <c r="C77" s="110" t="s">
        <v>6</v>
      </c>
      <c r="D77" s="109">
        <v>8</v>
      </c>
      <c r="E77" s="116"/>
      <c r="F77" s="27">
        <f t="shared" si="1"/>
        <v>0</v>
      </c>
      <c r="G77" s="125"/>
      <c r="H77" s="125"/>
    </row>
    <row r="78" spans="1:8" x14ac:dyDescent="0.25">
      <c r="A78" s="121" t="s">
        <v>310</v>
      </c>
      <c r="B78" s="113" t="s">
        <v>180</v>
      </c>
      <c r="C78" s="120" t="s">
        <v>8</v>
      </c>
      <c r="D78" s="109">
        <v>1.2</v>
      </c>
      <c r="E78" s="116"/>
      <c r="F78" s="27">
        <f t="shared" si="1"/>
        <v>0</v>
      </c>
      <c r="G78" s="125"/>
      <c r="H78" s="125"/>
    </row>
    <row r="79" spans="1:8" x14ac:dyDescent="0.25">
      <c r="A79" s="121" t="s">
        <v>311</v>
      </c>
      <c r="B79" s="108" t="s">
        <v>181</v>
      </c>
      <c r="C79" s="110" t="s">
        <v>6</v>
      </c>
      <c r="D79" s="109">
        <v>8</v>
      </c>
      <c r="E79" s="116"/>
      <c r="F79" s="27">
        <f t="shared" si="1"/>
        <v>0</v>
      </c>
      <c r="G79" s="125"/>
      <c r="H79" s="125"/>
    </row>
    <row r="80" spans="1:8" x14ac:dyDescent="0.25">
      <c r="A80" s="121" t="s">
        <v>312</v>
      </c>
      <c r="B80" s="108" t="s">
        <v>182</v>
      </c>
      <c r="C80" s="109" t="s">
        <v>17</v>
      </c>
      <c r="D80" s="109">
        <v>8</v>
      </c>
      <c r="E80" s="116"/>
      <c r="F80" s="27">
        <f t="shared" si="1"/>
        <v>0</v>
      </c>
      <c r="G80" s="125"/>
      <c r="H80" s="125"/>
    </row>
    <row r="81" spans="1:8" x14ac:dyDescent="0.25">
      <c r="A81" s="121" t="s">
        <v>313</v>
      </c>
      <c r="B81" s="113" t="s">
        <v>183</v>
      </c>
      <c r="C81" s="108" t="s">
        <v>184</v>
      </c>
      <c r="D81" s="111">
        <v>0.08</v>
      </c>
      <c r="E81" s="116"/>
      <c r="F81" s="27">
        <f t="shared" si="1"/>
        <v>0</v>
      </c>
      <c r="G81" s="125"/>
      <c r="H81" s="125"/>
    </row>
    <row r="82" spans="1:8" x14ac:dyDescent="0.25">
      <c r="A82" s="121" t="s">
        <v>314</v>
      </c>
      <c r="B82" s="108" t="s">
        <v>185</v>
      </c>
      <c r="C82" s="109" t="s">
        <v>17</v>
      </c>
      <c r="D82" s="109">
        <v>4</v>
      </c>
      <c r="E82" s="116"/>
      <c r="F82" s="27">
        <f t="shared" si="1"/>
        <v>0</v>
      </c>
      <c r="G82" s="125"/>
      <c r="H82" s="125"/>
    </row>
    <row r="83" spans="1:8" x14ac:dyDescent="0.25">
      <c r="A83" s="121" t="s">
        <v>315</v>
      </c>
      <c r="B83" s="108" t="s">
        <v>186</v>
      </c>
      <c r="C83" s="109" t="s">
        <v>17</v>
      </c>
      <c r="D83" s="109">
        <v>4</v>
      </c>
      <c r="E83" s="116"/>
      <c r="F83" s="27">
        <f t="shared" si="1"/>
        <v>0</v>
      </c>
      <c r="G83" s="125"/>
      <c r="H83" s="125"/>
    </row>
    <row r="84" spans="1:8" x14ac:dyDescent="0.25">
      <c r="A84" s="121" t="s">
        <v>316</v>
      </c>
      <c r="B84" s="113" t="s">
        <v>187</v>
      </c>
      <c r="C84" s="111" t="s">
        <v>9</v>
      </c>
      <c r="D84" s="109">
        <v>16</v>
      </c>
      <c r="E84" s="116"/>
      <c r="F84" s="27">
        <f t="shared" si="1"/>
        <v>0</v>
      </c>
      <c r="G84" s="125"/>
      <c r="H84" s="125"/>
    </row>
    <row r="85" spans="1:8" x14ac:dyDescent="0.25">
      <c r="A85" s="121" t="s">
        <v>317</v>
      </c>
      <c r="B85" s="113" t="s">
        <v>188</v>
      </c>
      <c r="C85" s="109" t="s">
        <v>17</v>
      </c>
      <c r="D85" s="109">
        <v>8</v>
      </c>
      <c r="E85" s="116"/>
      <c r="F85" s="27">
        <f t="shared" si="1"/>
        <v>0</v>
      </c>
      <c r="G85" s="125"/>
      <c r="H85" s="125"/>
    </row>
    <row r="86" spans="1:8" ht="27" customHeight="1" x14ac:dyDescent="0.25">
      <c r="A86" s="121" t="s">
        <v>318</v>
      </c>
      <c r="B86" s="113" t="s">
        <v>189</v>
      </c>
      <c r="C86" s="109" t="s">
        <v>17</v>
      </c>
      <c r="D86" s="109">
        <v>8</v>
      </c>
      <c r="E86" s="116"/>
      <c r="F86" s="27">
        <f t="shared" si="1"/>
        <v>0</v>
      </c>
      <c r="G86" s="125"/>
      <c r="H86" s="125"/>
    </row>
    <row r="87" spans="1:8" x14ac:dyDescent="0.25">
      <c r="A87" s="121" t="s">
        <v>319</v>
      </c>
      <c r="B87" s="108" t="s">
        <v>190</v>
      </c>
      <c r="C87" s="109" t="s">
        <v>128</v>
      </c>
      <c r="D87" s="109">
        <v>14</v>
      </c>
      <c r="E87" s="116"/>
      <c r="F87" s="27">
        <f t="shared" si="1"/>
        <v>0</v>
      </c>
      <c r="G87" s="125"/>
      <c r="H87" s="125"/>
    </row>
    <row r="88" spans="1:8" ht="30" x14ac:dyDescent="0.25">
      <c r="A88" s="121" t="s">
        <v>320</v>
      </c>
      <c r="B88" s="113" t="s">
        <v>191</v>
      </c>
      <c r="C88" s="110" t="s">
        <v>6</v>
      </c>
      <c r="D88" s="109">
        <v>8</v>
      </c>
      <c r="E88" s="116"/>
      <c r="F88" s="27">
        <f t="shared" si="1"/>
        <v>0</v>
      </c>
      <c r="G88" s="125"/>
      <c r="H88" s="125"/>
    </row>
    <row r="89" spans="1:8" x14ac:dyDescent="0.25">
      <c r="A89" s="121" t="s">
        <v>321</v>
      </c>
      <c r="B89" s="108" t="s">
        <v>192</v>
      </c>
      <c r="C89" s="109" t="s">
        <v>17</v>
      </c>
      <c r="D89" s="109">
        <v>8</v>
      </c>
      <c r="E89" s="116"/>
      <c r="F89" s="27">
        <f t="shared" si="1"/>
        <v>0</v>
      </c>
      <c r="G89" s="125"/>
      <c r="H89" s="125"/>
    </row>
    <row r="90" spans="1:8" x14ac:dyDescent="0.25">
      <c r="A90" s="121" t="s">
        <v>322</v>
      </c>
      <c r="B90" s="113" t="s">
        <v>193</v>
      </c>
      <c r="C90" s="110" t="s">
        <v>6</v>
      </c>
      <c r="D90" s="109">
        <v>8</v>
      </c>
      <c r="E90" s="116"/>
      <c r="F90" s="27">
        <f t="shared" si="1"/>
        <v>0</v>
      </c>
      <c r="G90" s="125"/>
      <c r="H90" s="125"/>
    </row>
    <row r="91" spans="1:8" x14ac:dyDescent="0.25">
      <c r="A91" s="121" t="s">
        <v>323</v>
      </c>
      <c r="B91" s="108" t="s">
        <v>194</v>
      </c>
      <c r="C91" s="109" t="s">
        <v>17</v>
      </c>
      <c r="D91" s="109">
        <v>24</v>
      </c>
      <c r="E91" s="116"/>
      <c r="F91" s="27">
        <f t="shared" si="1"/>
        <v>0</v>
      </c>
      <c r="G91" s="125"/>
      <c r="H91" s="125"/>
    </row>
    <row r="92" spans="1:8" x14ac:dyDescent="0.25">
      <c r="A92" s="121" t="s">
        <v>324</v>
      </c>
      <c r="B92" s="113" t="s">
        <v>195</v>
      </c>
      <c r="C92" s="109" t="s">
        <v>17</v>
      </c>
      <c r="D92" s="109">
        <v>8</v>
      </c>
      <c r="E92" s="116"/>
      <c r="F92" s="27">
        <f t="shared" si="1"/>
        <v>0</v>
      </c>
      <c r="G92" s="125"/>
      <c r="H92" s="125"/>
    </row>
    <row r="93" spans="1:8" x14ac:dyDescent="0.25">
      <c r="A93" s="121" t="s">
        <v>325</v>
      </c>
      <c r="B93" s="113" t="s">
        <v>196</v>
      </c>
      <c r="C93" s="110" t="s">
        <v>6</v>
      </c>
      <c r="D93" s="109">
        <v>1</v>
      </c>
      <c r="E93" s="116"/>
      <c r="F93" s="27">
        <f t="shared" si="1"/>
        <v>0</v>
      </c>
      <c r="G93" s="125"/>
      <c r="H93" s="125"/>
    </row>
    <row r="94" spans="1:8" ht="27.75" customHeight="1" x14ac:dyDescent="0.25">
      <c r="A94" s="121" t="s">
        <v>326</v>
      </c>
      <c r="B94" s="113" t="s">
        <v>197</v>
      </c>
      <c r="C94" s="110" t="s">
        <v>6</v>
      </c>
      <c r="D94" s="109">
        <v>1</v>
      </c>
      <c r="E94" s="116"/>
      <c r="F94" s="27">
        <f t="shared" si="1"/>
        <v>0</v>
      </c>
      <c r="G94" s="125"/>
      <c r="H94" s="125"/>
    </row>
    <row r="95" spans="1:8" x14ac:dyDescent="0.25">
      <c r="A95" s="121" t="s">
        <v>327</v>
      </c>
      <c r="B95" s="108" t="s">
        <v>198</v>
      </c>
      <c r="C95" s="110" t="s">
        <v>6</v>
      </c>
      <c r="D95" s="109">
        <v>8</v>
      </c>
      <c r="E95" s="116"/>
      <c r="F95" s="27">
        <f t="shared" si="1"/>
        <v>0</v>
      </c>
      <c r="G95" s="125"/>
      <c r="H95" s="125"/>
    </row>
    <row r="96" spans="1:8" x14ac:dyDescent="0.25">
      <c r="A96" s="121" t="s">
        <v>328</v>
      </c>
      <c r="B96" s="108" t="s">
        <v>274</v>
      </c>
      <c r="C96" s="109" t="s">
        <v>17</v>
      </c>
      <c r="D96" s="109">
        <v>8</v>
      </c>
      <c r="E96" s="116"/>
      <c r="F96" s="27">
        <f t="shared" si="1"/>
        <v>0</v>
      </c>
      <c r="G96" s="125"/>
      <c r="H96" s="125"/>
    </row>
    <row r="97" spans="1:8" x14ac:dyDescent="0.25">
      <c r="A97" s="121" t="s">
        <v>329</v>
      </c>
      <c r="B97" s="108" t="s">
        <v>199</v>
      </c>
      <c r="C97" s="109" t="s">
        <v>7</v>
      </c>
      <c r="D97" s="109">
        <v>63</v>
      </c>
      <c r="E97" s="116"/>
      <c r="F97" s="27">
        <f t="shared" si="1"/>
        <v>0</v>
      </c>
      <c r="G97" s="125"/>
      <c r="H97" s="125"/>
    </row>
    <row r="98" spans="1:8" ht="15.75" thickBot="1" x14ac:dyDescent="0.3">
      <c r="A98" s="121" t="s">
        <v>330</v>
      </c>
      <c r="B98" s="108" t="s">
        <v>200</v>
      </c>
      <c r="C98" s="109" t="s">
        <v>8</v>
      </c>
      <c r="D98" s="109">
        <v>54</v>
      </c>
      <c r="E98" s="116"/>
      <c r="F98" s="27">
        <f t="shared" si="1"/>
        <v>0</v>
      </c>
      <c r="G98" s="125"/>
      <c r="H98" s="125"/>
    </row>
    <row r="99" spans="1:8" ht="29.25" thickBot="1" x14ac:dyDescent="0.3">
      <c r="A99" s="118" t="s">
        <v>331</v>
      </c>
      <c r="B99" s="117" t="s">
        <v>201</v>
      </c>
      <c r="C99" s="118" t="s">
        <v>8</v>
      </c>
      <c r="D99" s="118">
        <v>1</v>
      </c>
      <c r="E99" s="119"/>
      <c r="F99" s="29">
        <f t="shared" si="1"/>
        <v>0</v>
      </c>
      <c r="G99" s="38" t="s">
        <v>65</v>
      </c>
      <c r="H99" s="39">
        <f>ROUND(SUM(F69:F99),2)</f>
        <v>0</v>
      </c>
    </row>
    <row r="100" spans="1:8" ht="15" customHeight="1" x14ac:dyDescent="0.25">
      <c r="A100" s="131" t="s">
        <v>24</v>
      </c>
      <c r="B100" s="114" t="s">
        <v>171</v>
      </c>
      <c r="C100" s="126" t="s">
        <v>172</v>
      </c>
      <c r="D100" s="126">
        <v>0.14000000000000001</v>
      </c>
      <c r="E100" s="128"/>
      <c r="F100" s="67">
        <f t="shared" si="1"/>
        <v>0</v>
      </c>
      <c r="G100" s="125"/>
      <c r="H100" s="125"/>
    </row>
    <row r="101" spans="1:8" ht="15" customHeight="1" x14ac:dyDescent="0.25">
      <c r="A101" s="121" t="s">
        <v>25</v>
      </c>
      <c r="B101" s="113" t="s">
        <v>202</v>
      </c>
      <c r="C101" s="109" t="s">
        <v>172</v>
      </c>
      <c r="D101" s="109">
        <v>0.36899999999999999</v>
      </c>
      <c r="E101" s="116"/>
      <c r="F101" s="27">
        <f t="shared" si="1"/>
        <v>0</v>
      </c>
      <c r="G101" s="125"/>
      <c r="H101" s="125"/>
    </row>
    <row r="102" spans="1:8" ht="15" customHeight="1" x14ac:dyDescent="0.25">
      <c r="A102" s="121" t="s">
        <v>26</v>
      </c>
      <c r="B102" s="113" t="s">
        <v>203</v>
      </c>
      <c r="C102" s="109" t="s">
        <v>172</v>
      </c>
      <c r="D102" s="109">
        <v>1.4999999999999999E-2</v>
      </c>
      <c r="E102" s="116"/>
      <c r="F102" s="27">
        <f t="shared" si="1"/>
        <v>0</v>
      </c>
      <c r="G102" s="125"/>
      <c r="H102" s="125"/>
    </row>
    <row r="103" spans="1:8" ht="27.75" customHeight="1" x14ac:dyDescent="0.25">
      <c r="A103" s="121" t="s">
        <v>27</v>
      </c>
      <c r="B103" s="113" t="s">
        <v>281</v>
      </c>
      <c r="C103" s="109" t="s">
        <v>172</v>
      </c>
      <c r="D103" s="109">
        <v>8.0000000000000002E-3</v>
      </c>
      <c r="E103" s="116"/>
      <c r="F103" s="27">
        <f t="shared" si="1"/>
        <v>0</v>
      </c>
      <c r="G103" s="125"/>
      <c r="H103" s="125"/>
    </row>
    <row r="104" spans="1:8" x14ac:dyDescent="0.25">
      <c r="A104" s="121" t="s">
        <v>332</v>
      </c>
      <c r="B104" s="113" t="s">
        <v>204</v>
      </c>
      <c r="C104" s="110" t="s">
        <v>174</v>
      </c>
      <c r="D104" s="109">
        <v>5.39</v>
      </c>
      <c r="E104" s="116"/>
      <c r="F104" s="27">
        <f t="shared" si="1"/>
        <v>0</v>
      </c>
      <c r="G104" s="125"/>
      <c r="H104" s="125"/>
    </row>
    <row r="105" spans="1:8" x14ac:dyDescent="0.25">
      <c r="A105" s="121" t="s">
        <v>333</v>
      </c>
      <c r="B105" s="113" t="s">
        <v>175</v>
      </c>
      <c r="C105" s="110" t="s">
        <v>174</v>
      </c>
      <c r="D105" s="109">
        <v>0.92</v>
      </c>
      <c r="E105" s="116"/>
      <c r="F105" s="27">
        <f t="shared" si="1"/>
        <v>0</v>
      </c>
      <c r="G105" s="125"/>
      <c r="H105" s="125"/>
    </row>
    <row r="106" spans="1:8" x14ac:dyDescent="0.25">
      <c r="A106" s="121" t="s">
        <v>334</v>
      </c>
      <c r="B106" s="113" t="s">
        <v>375</v>
      </c>
      <c r="C106" s="110" t="s">
        <v>174</v>
      </c>
      <c r="D106" s="109">
        <v>0.11</v>
      </c>
      <c r="E106" s="116"/>
      <c r="F106" s="27">
        <f t="shared" si="1"/>
        <v>0</v>
      </c>
      <c r="G106" s="125"/>
      <c r="H106" s="125"/>
    </row>
    <row r="107" spans="1:8" ht="15" customHeight="1" x14ac:dyDescent="0.25">
      <c r="A107" s="121" t="s">
        <v>335</v>
      </c>
      <c r="B107" s="113" t="s">
        <v>205</v>
      </c>
      <c r="C107" s="110" t="s">
        <v>174</v>
      </c>
      <c r="D107" s="109">
        <v>1.03</v>
      </c>
      <c r="E107" s="116"/>
      <c r="F107" s="27">
        <f t="shared" si="1"/>
        <v>0</v>
      </c>
      <c r="G107" s="125"/>
      <c r="H107" s="125"/>
    </row>
    <row r="108" spans="1:8" x14ac:dyDescent="0.25">
      <c r="A108" s="121" t="s">
        <v>336</v>
      </c>
      <c r="B108" s="113" t="s">
        <v>177</v>
      </c>
      <c r="C108" s="110" t="s">
        <v>174</v>
      </c>
      <c r="D108" s="109">
        <v>5.09</v>
      </c>
      <c r="E108" s="116"/>
      <c r="F108" s="27">
        <f t="shared" si="1"/>
        <v>0</v>
      </c>
      <c r="G108" s="125"/>
      <c r="H108" s="125"/>
    </row>
    <row r="109" spans="1:8" x14ac:dyDescent="0.25">
      <c r="A109" s="121" t="s">
        <v>337</v>
      </c>
      <c r="B109" s="113" t="s">
        <v>206</v>
      </c>
      <c r="C109" s="110" t="s">
        <v>174</v>
      </c>
      <c r="D109" s="109">
        <v>0.15</v>
      </c>
      <c r="E109" s="116"/>
      <c r="F109" s="27">
        <f t="shared" si="1"/>
        <v>0</v>
      </c>
      <c r="G109" s="125"/>
      <c r="H109" s="125"/>
    </row>
    <row r="110" spans="1:8" x14ac:dyDescent="0.25">
      <c r="A110" s="121" t="s">
        <v>338</v>
      </c>
      <c r="B110" s="113" t="s">
        <v>178</v>
      </c>
      <c r="C110" s="110" t="s">
        <v>174</v>
      </c>
      <c r="D110" s="109">
        <v>5.24</v>
      </c>
      <c r="E110" s="116"/>
      <c r="F110" s="27">
        <f t="shared" si="1"/>
        <v>0</v>
      </c>
      <c r="G110" s="125"/>
      <c r="H110" s="125"/>
    </row>
    <row r="111" spans="1:8" x14ac:dyDescent="0.25">
      <c r="A111" s="121" t="s">
        <v>339</v>
      </c>
      <c r="B111" s="113" t="s">
        <v>207</v>
      </c>
      <c r="C111" s="110" t="s">
        <v>174</v>
      </c>
      <c r="D111" s="109">
        <v>0.15</v>
      </c>
      <c r="E111" s="116"/>
      <c r="F111" s="27">
        <f t="shared" si="1"/>
        <v>0</v>
      </c>
      <c r="G111" s="125"/>
      <c r="H111" s="125"/>
    </row>
    <row r="112" spans="1:8" x14ac:dyDescent="0.25">
      <c r="A112" s="121" t="s">
        <v>340</v>
      </c>
      <c r="B112" s="108" t="s">
        <v>179</v>
      </c>
      <c r="C112" s="109" t="s">
        <v>8</v>
      </c>
      <c r="D112" s="109">
        <v>35</v>
      </c>
      <c r="E112" s="116"/>
      <c r="F112" s="27">
        <f t="shared" si="1"/>
        <v>0</v>
      </c>
      <c r="G112" s="125"/>
      <c r="H112" s="125"/>
    </row>
    <row r="113" spans="1:8" x14ac:dyDescent="0.25">
      <c r="A113" s="121" t="s">
        <v>341</v>
      </c>
      <c r="B113" s="113" t="s">
        <v>282</v>
      </c>
      <c r="C113" s="110" t="s">
        <v>174</v>
      </c>
      <c r="D113" s="109">
        <v>0.75</v>
      </c>
      <c r="E113" s="116"/>
      <c r="F113" s="27">
        <f t="shared" si="1"/>
        <v>0</v>
      </c>
      <c r="G113" s="125"/>
      <c r="H113" s="125"/>
    </row>
    <row r="114" spans="1:8" ht="15" customHeight="1" x14ac:dyDescent="0.25">
      <c r="A114" s="121" t="s">
        <v>342</v>
      </c>
      <c r="B114" s="113" t="s">
        <v>283</v>
      </c>
      <c r="C114" s="110" t="s">
        <v>174</v>
      </c>
      <c r="D114" s="109">
        <v>6.88</v>
      </c>
      <c r="E114" s="116"/>
      <c r="F114" s="27">
        <f t="shared" si="1"/>
        <v>0</v>
      </c>
      <c r="G114" s="125"/>
      <c r="H114" s="125"/>
    </row>
    <row r="115" spans="1:8" ht="28.5" customHeight="1" x14ac:dyDescent="0.25">
      <c r="A115" s="121" t="s">
        <v>343</v>
      </c>
      <c r="B115" s="113" t="s">
        <v>284</v>
      </c>
      <c r="C115" s="110" t="s">
        <v>6</v>
      </c>
      <c r="D115" s="109">
        <v>18</v>
      </c>
      <c r="E115" s="116"/>
      <c r="F115" s="27">
        <f t="shared" si="1"/>
        <v>0</v>
      </c>
      <c r="G115" s="125"/>
      <c r="H115" s="125"/>
    </row>
    <row r="116" spans="1:8" x14ac:dyDescent="0.25">
      <c r="A116" s="121" t="s">
        <v>344</v>
      </c>
      <c r="B116" s="113" t="s">
        <v>208</v>
      </c>
      <c r="C116" s="109" t="s">
        <v>17</v>
      </c>
      <c r="D116" s="109">
        <v>8</v>
      </c>
      <c r="E116" s="116"/>
      <c r="F116" s="27">
        <f t="shared" si="1"/>
        <v>0</v>
      </c>
      <c r="G116" s="125"/>
      <c r="H116" s="125"/>
    </row>
    <row r="117" spans="1:8" x14ac:dyDescent="0.25">
      <c r="A117" s="121" t="s">
        <v>345</v>
      </c>
      <c r="B117" s="113" t="s">
        <v>209</v>
      </c>
      <c r="C117" s="109" t="s">
        <v>17</v>
      </c>
      <c r="D117" s="109">
        <v>8</v>
      </c>
      <c r="E117" s="116"/>
      <c r="F117" s="27">
        <f t="shared" si="1"/>
        <v>0</v>
      </c>
      <c r="G117" s="125"/>
      <c r="H117" s="125"/>
    </row>
    <row r="118" spans="1:8" x14ac:dyDescent="0.25">
      <c r="A118" s="121" t="s">
        <v>346</v>
      </c>
      <c r="B118" s="113" t="s">
        <v>210</v>
      </c>
      <c r="C118" s="110" t="s">
        <v>6</v>
      </c>
      <c r="D118" s="109">
        <v>8</v>
      </c>
      <c r="E118" s="116"/>
      <c r="F118" s="27">
        <f t="shared" si="1"/>
        <v>0</v>
      </c>
      <c r="G118" s="125"/>
      <c r="H118" s="125"/>
    </row>
    <row r="119" spans="1:8" x14ac:dyDescent="0.25">
      <c r="A119" s="121" t="s">
        <v>347</v>
      </c>
      <c r="B119" s="108" t="s">
        <v>211</v>
      </c>
      <c r="C119" s="109" t="s">
        <v>17</v>
      </c>
      <c r="D119" s="109">
        <v>9</v>
      </c>
      <c r="E119" s="116"/>
      <c r="F119" s="27">
        <f t="shared" si="1"/>
        <v>0</v>
      </c>
      <c r="G119" s="125"/>
      <c r="H119" s="125"/>
    </row>
    <row r="120" spans="1:8" x14ac:dyDescent="0.25">
      <c r="A120" s="121" t="s">
        <v>348</v>
      </c>
      <c r="B120" s="113" t="s">
        <v>212</v>
      </c>
      <c r="C120" s="109" t="s">
        <v>17</v>
      </c>
      <c r="D120" s="109">
        <v>1</v>
      </c>
      <c r="E120" s="116"/>
      <c r="F120" s="27">
        <f t="shared" si="1"/>
        <v>0</v>
      </c>
      <c r="G120" s="125"/>
      <c r="H120" s="125"/>
    </row>
    <row r="121" spans="1:8" x14ac:dyDescent="0.25">
      <c r="A121" s="121" t="s">
        <v>349</v>
      </c>
      <c r="B121" s="113" t="s">
        <v>213</v>
      </c>
      <c r="C121" s="109" t="s">
        <v>17</v>
      </c>
      <c r="D121" s="109">
        <v>1</v>
      </c>
      <c r="E121" s="116"/>
      <c r="F121" s="27">
        <f t="shared" si="1"/>
        <v>0</v>
      </c>
      <c r="G121" s="125"/>
      <c r="H121" s="125"/>
    </row>
    <row r="122" spans="1:8" ht="30" x14ac:dyDescent="0.25">
      <c r="A122" s="121" t="s">
        <v>350</v>
      </c>
      <c r="B122" s="108" t="s">
        <v>285</v>
      </c>
      <c r="C122" s="109" t="s">
        <v>17</v>
      </c>
      <c r="D122" s="109">
        <v>7</v>
      </c>
      <c r="E122" s="116"/>
      <c r="F122" s="27">
        <f t="shared" si="1"/>
        <v>0</v>
      </c>
      <c r="G122" s="125"/>
      <c r="H122" s="125"/>
    </row>
    <row r="123" spans="1:8" x14ac:dyDescent="0.25">
      <c r="A123" s="121" t="s">
        <v>351</v>
      </c>
      <c r="B123" s="108" t="s">
        <v>214</v>
      </c>
      <c r="C123" s="109" t="s">
        <v>17</v>
      </c>
      <c r="D123" s="109">
        <v>1</v>
      </c>
      <c r="E123" s="116"/>
      <c r="F123" s="27">
        <f t="shared" si="1"/>
        <v>0</v>
      </c>
      <c r="G123" s="125"/>
      <c r="H123" s="125"/>
    </row>
    <row r="124" spans="1:8" x14ac:dyDescent="0.25">
      <c r="A124" s="121" t="s">
        <v>352</v>
      </c>
      <c r="B124" s="108" t="s">
        <v>181</v>
      </c>
      <c r="C124" s="110" t="s">
        <v>6</v>
      </c>
      <c r="D124" s="109">
        <v>9</v>
      </c>
      <c r="E124" s="116"/>
      <c r="F124" s="27">
        <f t="shared" si="1"/>
        <v>0</v>
      </c>
      <c r="G124" s="125"/>
      <c r="H124" s="125"/>
    </row>
    <row r="125" spans="1:8" x14ac:dyDescent="0.25">
      <c r="A125" s="121" t="s">
        <v>353</v>
      </c>
      <c r="B125" s="108" t="s">
        <v>182</v>
      </c>
      <c r="C125" s="109" t="s">
        <v>17</v>
      </c>
      <c r="D125" s="109">
        <v>9</v>
      </c>
      <c r="E125" s="116"/>
      <c r="F125" s="27">
        <f t="shared" si="1"/>
        <v>0</v>
      </c>
      <c r="G125" s="125"/>
      <c r="H125" s="125"/>
    </row>
    <row r="126" spans="1:8" x14ac:dyDescent="0.25">
      <c r="A126" s="121" t="s">
        <v>354</v>
      </c>
      <c r="B126" s="113" t="s">
        <v>183</v>
      </c>
      <c r="C126" s="15" t="s">
        <v>184</v>
      </c>
      <c r="D126" s="15">
        <v>0.09</v>
      </c>
      <c r="E126" s="116"/>
      <c r="F126" s="27">
        <f t="shared" si="1"/>
        <v>0</v>
      </c>
      <c r="G126" s="125"/>
      <c r="H126" s="125"/>
    </row>
    <row r="127" spans="1:8" x14ac:dyDescent="0.25">
      <c r="A127" s="121" t="s">
        <v>355</v>
      </c>
      <c r="B127" s="113" t="s">
        <v>215</v>
      </c>
      <c r="C127" s="109" t="s">
        <v>17</v>
      </c>
      <c r="D127" s="109">
        <v>1</v>
      </c>
      <c r="E127" s="116"/>
      <c r="F127" s="27">
        <f t="shared" si="1"/>
        <v>0</v>
      </c>
      <c r="G127" s="125"/>
      <c r="H127" s="125"/>
    </row>
    <row r="128" spans="1:8" x14ac:dyDescent="0.25">
      <c r="A128" s="121" t="s">
        <v>356</v>
      </c>
      <c r="B128" s="113" t="s">
        <v>196</v>
      </c>
      <c r="C128" s="110" t="s">
        <v>6</v>
      </c>
      <c r="D128" s="109">
        <v>1</v>
      </c>
      <c r="E128" s="116"/>
      <c r="F128" s="27">
        <f t="shared" si="1"/>
        <v>0</v>
      </c>
      <c r="G128" s="125"/>
      <c r="H128" s="125"/>
    </row>
    <row r="129" spans="1:8" x14ac:dyDescent="0.25">
      <c r="A129" s="121" t="s">
        <v>357</v>
      </c>
      <c r="B129" s="108" t="s">
        <v>185</v>
      </c>
      <c r="C129" s="109" t="s">
        <v>17</v>
      </c>
      <c r="D129" s="109">
        <v>9</v>
      </c>
      <c r="E129" s="116"/>
      <c r="F129" s="27">
        <f t="shared" si="1"/>
        <v>0</v>
      </c>
      <c r="G129" s="125"/>
      <c r="H129" s="125"/>
    </row>
    <row r="130" spans="1:8" x14ac:dyDescent="0.25">
      <c r="A130" s="121" t="s">
        <v>358</v>
      </c>
      <c r="B130" s="108" t="s">
        <v>186</v>
      </c>
      <c r="C130" s="109" t="s">
        <v>17</v>
      </c>
      <c r="D130" s="109">
        <v>9</v>
      </c>
      <c r="E130" s="116"/>
      <c r="F130" s="27">
        <f t="shared" si="1"/>
        <v>0</v>
      </c>
      <c r="G130" s="125"/>
      <c r="H130" s="125"/>
    </row>
    <row r="131" spans="1:8" x14ac:dyDescent="0.25">
      <c r="A131" s="121" t="s">
        <v>359</v>
      </c>
      <c r="B131" s="113" t="s">
        <v>216</v>
      </c>
      <c r="C131" s="109" t="s">
        <v>9</v>
      </c>
      <c r="D131" s="109">
        <v>24</v>
      </c>
      <c r="E131" s="116"/>
      <c r="F131" s="27">
        <f t="shared" si="1"/>
        <v>0</v>
      </c>
      <c r="G131" s="125"/>
      <c r="H131" s="125"/>
    </row>
    <row r="132" spans="1:8" x14ac:dyDescent="0.25">
      <c r="A132" s="121" t="s">
        <v>360</v>
      </c>
      <c r="B132" s="108" t="s">
        <v>217</v>
      </c>
      <c r="C132" s="109" t="s">
        <v>9</v>
      </c>
      <c r="D132" s="109">
        <v>2</v>
      </c>
      <c r="E132" s="116"/>
      <c r="F132" s="27">
        <f t="shared" si="1"/>
        <v>0</v>
      </c>
      <c r="G132" s="125"/>
      <c r="H132" s="125"/>
    </row>
    <row r="133" spans="1:8" x14ac:dyDescent="0.25">
      <c r="A133" s="121" t="s">
        <v>361</v>
      </c>
      <c r="B133" s="108" t="s">
        <v>198</v>
      </c>
      <c r="C133" s="110" t="s">
        <v>6</v>
      </c>
      <c r="D133" s="109">
        <v>18</v>
      </c>
      <c r="E133" s="116"/>
      <c r="F133" s="27">
        <f t="shared" si="1"/>
        <v>0</v>
      </c>
      <c r="G133" s="125"/>
      <c r="H133" s="125"/>
    </row>
    <row r="134" spans="1:8" x14ac:dyDescent="0.25">
      <c r="A134" s="121" t="s">
        <v>362</v>
      </c>
      <c r="B134" s="108" t="s">
        <v>218</v>
      </c>
      <c r="C134" s="109" t="s">
        <v>17</v>
      </c>
      <c r="D134" s="109">
        <v>8</v>
      </c>
      <c r="E134" s="116"/>
      <c r="F134" s="27">
        <f t="shared" si="1"/>
        <v>0</v>
      </c>
      <c r="G134" s="125"/>
      <c r="H134" s="125"/>
    </row>
    <row r="135" spans="1:8" x14ac:dyDescent="0.25">
      <c r="A135" s="121" t="s">
        <v>363</v>
      </c>
      <c r="B135" s="108" t="s">
        <v>219</v>
      </c>
      <c r="C135" s="109" t="s">
        <v>17</v>
      </c>
      <c r="D135" s="109">
        <v>9</v>
      </c>
      <c r="E135" s="116"/>
      <c r="F135" s="27">
        <f t="shared" ref="F135:F155" si="2">ROUND((D135*E135),2)</f>
        <v>0</v>
      </c>
      <c r="G135" s="125"/>
      <c r="H135" s="125"/>
    </row>
    <row r="136" spans="1:8" x14ac:dyDescent="0.25">
      <c r="A136" s="121" t="s">
        <v>364</v>
      </c>
      <c r="B136" s="108" t="s">
        <v>220</v>
      </c>
      <c r="C136" s="109" t="s">
        <v>8</v>
      </c>
      <c r="D136" s="111">
        <v>0.25</v>
      </c>
      <c r="E136" s="116"/>
      <c r="F136" s="27">
        <f t="shared" si="2"/>
        <v>0</v>
      </c>
      <c r="G136" s="125"/>
      <c r="H136" s="125"/>
    </row>
    <row r="137" spans="1:8" x14ac:dyDescent="0.25">
      <c r="A137" s="121" t="s">
        <v>365</v>
      </c>
      <c r="B137" s="108" t="s">
        <v>221</v>
      </c>
      <c r="C137" s="109" t="s">
        <v>8</v>
      </c>
      <c r="D137" s="111">
        <v>0.15</v>
      </c>
      <c r="E137" s="116"/>
      <c r="F137" s="27">
        <f t="shared" si="2"/>
        <v>0</v>
      </c>
      <c r="G137" s="125"/>
      <c r="H137" s="125"/>
    </row>
    <row r="138" spans="1:8" x14ac:dyDescent="0.25">
      <c r="A138" s="121" t="s">
        <v>366</v>
      </c>
      <c r="B138" s="108" t="s">
        <v>222</v>
      </c>
      <c r="C138" s="110" t="s">
        <v>6</v>
      </c>
      <c r="D138" s="109">
        <v>1</v>
      </c>
      <c r="E138" s="116"/>
      <c r="F138" s="27">
        <f t="shared" si="2"/>
        <v>0</v>
      </c>
      <c r="G138" s="125"/>
      <c r="H138" s="125"/>
    </row>
    <row r="139" spans="1:8" x14ac:dyDescent="0.25">
      <c r="A139" s="121" t="s">
        <v>367</v>
      </c>
      <c r="B139" s="108" t="s">
        <v>190</v>
      </c>
      <c r="C139" s="109" t="s">
        <v>17</v>
      </c>
      <c r="D139" s="109">
        <v>34</v>
      </c>
      <c r="E139" s="116"/>
      <c r="F139" s="27">
        <f t="shared" si="2"/>
        <v>0</v>
      </c>
      <c r="G139" s="125"/>
      <c r="H139" s="125"/>
    </row>
    <row r="140" spans="1:8" x14ac:dyDescent="0.25">
      <c r="A140" s="121" t="s">
        <v>368</v>
      </c>
      <c r="B140" s="108" t="s">
        <v>199</v>
      </c>
      <c r="C140" s="109" t="s">
        <v>7</v>
      </c>
      <c r="D140" s="109">
        <v>201</v>
      </c>
      <c r="E140" s="116"/>
      <c r="F140" s="27">
        <f t="shared" si="2"/>
        <v>0</v>
      </c>
      <c r="G140" s="125"/>
      <c r="H140" s="125"/>
    </row>
    <row r="141" spans="1:8" x14ac:dyDescent="0.25">
      <c r="A141" s="121" t="s">
        <v>369</v>
      </c>
      <c r="B141" s="108" t="s">
        <v>200</v>
      </c>
      <c r="C141" s="109" t="s">
        <v>8</v>
      </c>
      <c r="D141" s="109">
        <v>170</v>
      </c>
      <c r="E141" s="116"/>
      <c r="F141" s="27">
        <f t="shared" si="2"/>
        <v>0</v>
      </c>
      <c r="G141" s="125"/>
      <c r="H141" s="125"/>
    </row>
    <row r="142" spans="1:8" x14ac:dyDescent="0.25">
      <c r="A142" s="121" t="s">
        <v>370</v>
      </c>
      <c r="B142" s="108" t="s">
        <v>201</v>
      </c>
      <c r="C142" s="109" t="s">
        <v>8</v>
      </c>
      <c r="D142" s="109">
        <v>2</v>
      </c>
      <c r="E142" s="116"/>
      <c r="F142" s="27">
        <f t="shared" si="2"/>
        <v>0</v>
      </c>
      <c r="G142" s="125"/>
      <c r="H142" s="125"/>
    </row>
    <row r="143" spans="1:8" ht="15.75" thickBot="1" x14ac:dyDescent="0.3">
      <c r="A143" s="121" t="s">
        <v>371</v>
      </c>
      <c r="B143" s="108" t="s">
        <v>223</v>
      </c>
      <c r="C143" s="109" t="s">
        <v>7</v>
      </c>
      <c r="D143" s="111">
        <v>13</v>
      </c>
      <c r="E143" s="116"/>
      <c r="F143" s="27">
        <f t="shared" si="2"/>
        <v>0</v>
      </c>
    </row>
    <row r="144" spans="1:8" ht="29.25" thickBot="1" x14ac:dyDescent="0.3">
      <c r="A144" s="121" t="s">
        <v>372</v>
      </c>
      <c r="B144" s="113" t="s">
        <v>224</v>
      </c>
      <c r="C144" s="156" t="s">
        <v>8</v>
      </c>
      <c r="D144" s="157">
        <v>0</v>
      </c>
      <c r="E144" s="122"/>
      <c r="F144" s="52">
        <f t="shared" si="2"/>
        <v>0</v>
      </c>
      <c r="G144" s="38" t="s">
        <v>37</v>
      </c>
      <c r="H144" s="39">
        <f>ROUND(SUM(F100:F144),2)</f>
        <v>0</v>
      </c>
    </row>
    <row r="145" spans="1:8" ht="15" customHeight="1" x14ac:dyDescent="0.25">
      <c r="A145" s="140" t="s">
        <v>28</v>
      </c>
      <c r="B145" s="141" t="s">
        <v>225</v>
      </c>
      <c r="C145" s="140" t="s">
        <v>43</v>
      </c>
      <c r="D145" s="140">
        <v>7.04</v>
      </c>
      <c r="E145" s="142"/>
      <c r="F145" s="75">
        <f t="shared" si="2"/>
        <v>0</v>
      </c>
      <c r="G145" s="125"/>
      <c r="H145" s="125"/>
    </row>
    <row r="146" spans="1:8" ht="29.25" customHeight="1" x14ac:dyDescent="0.25">
      <c r="A146" s="135" t="s">
        <v>29</v>
      </c>
      <c r="B146" s="132" t="s">
        <v>226</v>
      </c>
      <c r="C146" s="135" t="s">
        <v>170</v>
      </c>
      <c r="D146" s="135">
        <v>1.76</v>
      </c>
      <c r="E146" s="122"/>
      <c r="F146" s="52">
        <f t="shared" si="2"/>
        <v>0</v>
      </c>
      <c r="G146" s="125"/>
      <c r="H146" s="125"/>
    </row>
    <row r="147" spans="1:8" x14ac:dyDescent="0.25">
      <c r="A147" s="135" t="s">
        <v>30</v>
      </c>
      <c r="B147" s="132" t="s">
        <v>227</v>
      </c>
      <c r="C147" s="135" t="s">
        <v>170</v>
      </c>
      <c r="D147" s="135">
        <v>10.25</v>
      </c>
      <c r="E147" s="122"/>
      <c r="F147" s="52">
        <f t="shared" si="2"/>
        <v>0</v>
      </c>
      <c r="G147" s="125"/>
      <c r="H147" s="125"/>
    </row>
    <row r="148" spans="1:8" ht="30" x14ac:dyDescent="0.25">
      <c r="A148" s="135" t="s">
        <v>31</v>
      </c>
      <c r="B148" s="132" t="s">
        <v>373</v>
      </c>
      <c r="C148" s="135" t="s">
        <v>170</v>
      </c>
      <c r="D148" s="135">
        <v>89.73</v>
      </c>
      <c r="E148" s="122"/>
      <c r="F148" s="52">
        <f t="shared" si="2"/>
        <v>0</v>
      </c>
      <c r="G148" s="125"/>
      <c r="H148" s="125"/>
    </row>
    <row r="149" spans="1:8" ht="30" x14ac:dyDescent="0.25">
      <c r="A149" s="135" t="s">
        <v>32</v>
      </c>
      <c r="B149" s="132" t="s">
        <v>228</v>
      </c>
      <c r="C149" s="135" t="s">
        <v>170</v>
      </c>
      <c r="D149" s="135">
        <v>34</v>
      </c>
      <c r="E149" s="122"/>
      <c r="F149" s="52">
        <f t="shared" si="2"/>
        <v>0</v>
      </c>
      <c r="G149" s="125"/>
      <c r="H149" s="125"/>
    </row>
    <row r="150" spans="1:8" ht="15.75" thickBot="1" x14ac:dyDescent="0.3">
      <c r="A150" s="135" t="s">
        <v>121</v>
      </c>
      <c r="B150" s="132" t="s">
        <v>229</v>
      </c>
      <c r="C150" s="135" t="s">
        <v>170</v>
      </c>
      <c r="D150" s="135">
        <v>37.630000000000003</v>
      </c>
      <c r="E150" s="122"/>
      <c r="F150" s="52">
        <f t="shared" si="2"/>
        <v>0</v>
      </c>
      <c r="G150" s="125"/>
      <c r="H150" s="125"/>
    </row>
    <row r="151" spans="1:8" ht="29.25" thickBot="1" x14ac:dyDescent="0.3">
      <c r="A151" s="134" t="s">
        <v>374</v>
      </c>
      <c r="B151" s="133" t="s">
        <v>230</v>
      </c>
      <c r="C151" s="134" t="s">
        <v>17</v>
      </c>
      <c r="D151" s="134">
        <v>9</v>
      </c>
      <c r="E151" s="119"/>
      <c r="F151" s="29">
        <f t="shared" si="2"/>
        <v>0</v>
      </c>
      <c r="G151" s="38" t="s">
        <v>38</v>
      </c>
      <c r="H151" s="39">
        <f>ROUND(SUM(F145:F151),2)</f>
        <v>0</v>
      </c>
    </row>
    <row r="152" spans="1:8" x14ac:dyDescent="0.25">
      <c r="A152" s="140" t="s">
        <v>11</v>
      </c>
      <c r="B152" s="141" t="s">
        <v>231</v>
      </c>
      <c r="C152" s="140" t="s">
        <v>17</v>
      </c>
      <c r="D152" s="140">
        <v>1</v>
      </c>
      <c r="E152" s="143"/>
      <c r="F152" s="26">
        <f t="shared" si="2"/>
        <v>0</v>
      </c>
    </row>
    <row r="153" spans="1:8" x14ac:dyDescent="0.25">
      <c r="A153" s="135" t="s">
        <v>33</v>
      </c>
      <c r="B153" s="132" t="s">
        <v>232</v>
      </c>
      <c r="C153" s="135" t="s">
        <v>233</v>
      </c>
      <c r="D153" s="135">
        <v>57</v>
      </c>
      <c r="E153" s="144"/>
      <c r="F153" s="27">
        <f t="shared" si="2"/>
        <v>0</v>
      </c>
    </row>
    <row r="154" spans="1:8" ht="15.75" thickBot="1" x14ac:dyDescent="0.3">
      <c r="A154" s="135" t="s">
        <v>97</v>
      </c>
      <c r="B154" s="132" t="s">
        <v>234</v>
      </c>
      <c r="C154" s="135" t="s">
        <v>9</v>
      </c>
      <c r="D154" s="135">
        <v>530</v>
      </c>
      <c r="E154" s="144"/>
      <c r="F154" s="27">
        <f t="shared" si="2"/>
        <v>0</v>
      </c>
    </row>
    <row r="155" spans="1:8" ht="29.25" thickBot="1" x14ac:dyDescent="0.3">
      <c r="A155" s="134" t="s">
        <v>98</v>
      </c>
      <c r="B155" s="146" t="s">
        <v>235</v>
      </c>
      <c r="C155" s="134" t="s">
        <v>17</v>
      </c>
      <c r="D155" s="134">
        <v>1</v>
      </c>
      <c r="E155" s="145"/>
      <c r="F155" s="29">
        <f t="shared" si="2"/>
        <v>0</v>
      </c>
      <c r="G155" s="38" t="s">
        <v>39</v>
      </c>
      <c r="H155" s="39">
        <f>ROUND(SUM(F152:F155),2)</f>
        <v>0</v>
      </c>
    </row>
    <row r="156" spans="1:8" ht="28.5" x14ac:dyDescent="0.25">
      <c r="E156" s="155" t="s">
        <v>382</v>
      </c>
      <c r="F156" s="152">
        <f>SUM(F3:F155)</f>
        <v>0</v>
      </c>
    </row>
    <row r="157" spans="1:8" ht="15.75" x14ac:dyDescent="0.25">
      <c r="E157" s="149" t="s">
        <v>380</v>
      </c>
      <c r="F157" s="153">
        <f>F156*1.21-F156</f>
        <v>0</v>
      </c>
    </row>
    <row r="158" spans="1:8" ht="16.5" thickBot="1" x14ac:dyDescent="0.3">
      <c r="E158" s="150" t="s">
        <v>381</v>
      </c>
      <c r="F158" s="154">
        <f>F156+F157</f>
        <v>0</v>
      </c>
    </row>
  </sheetData>
  <mergeCells count="1">
    <mergeCell ref="A1:F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Susisiekimo dalis</vt:lpstr>
      <vt:lpstr>Apšvietimo tinklai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LAKD</dc:creator>
  <cp:lastModifiedBy>Edita Dagienė</cp:lastModifiedBy>
  <cp:lastPrinted>2025-10-07T05:53:23Z</cp:lastPrinted>
  <dcterms:created xsi:type="dcterms:W3CDTF">2020-10-05T14:48:34Z</dcterms:created>
  <dcterms:modified xsi:type="dcterms:W3CDTF">2026-03-03T06:23:05Z</dcterms:modified>
</cp:coreProperties>
</file>