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priemones urologijai 4365\"/>
    </mc:Choice>
  </mc:AlternateContent>
  <xr:revisionPtr revIDLastSave="0" documentId="13_ncr:1_{1718A387-9F00-4309-A04F-C9ECD9B76483}"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89" i="1" l="1"/>
  <c r="F184" i="1"/>
  <c r="G188" i="1" s="1"/>
  <c r="G174" i="1"/>
  <c r="F166" i="1"/>
  <c r="F158" i="1"/>
  <c r="G173" i="1" s="1"/>
  <c r="G148" i="1"/>
  <c r="F139" i="1"/>
  <c r="F131" i="1"/>
  <c r="G147" i="1" s="1"/>
  <c r="G121" i="1"/>
  <c r="F108" i="1"/>
  <c r="F120" i="1" s="1"/>
  <c r="F121" i="1" s="1"/>
  <c r="F122" i="1" s="1"/>
  <c r="G98" i="1"/>
  <c r="F90" i="1"/>
  <c r="F82" i="1"/>
  <c r="F97" i="1" s="1"/>
  <c r="F98" i="1" s="1"/>
  <c r="F99" i="1" s="1"/>
  <c r="G72" i="1"/>
  <c r="F66" i="1"/>
  <c r="G71" i="1" s="1"/>
  <c r="G56" i="1"/>
  <c r="F49" i="1"/>
  <c r="F43" i="1"/>
  <c r="F37" i="1"/>
  <c r="G55" i="1" s="1"/>
  <c r="G97" i="1" l="1"/>
  <c r="G120" i="1"/>
  <c r="F147" i="1"/>
  <c r="F148" i="1" s="1"/>
  <c r="F149" i="1" s="1"/>
  <c r="F173" i="1"/>
  <c r="F174" i="1" s="1"/>
  <c r="F175" i="1" s="1"/>
  <c r="F188" i="1"/>
  <c r="F189" i="1" s="1"/>
  <c r="F190" i="1" s="1"/>
  <c r="F55" i="1"/>
  <c r="F56" i="1" s="1"/>
  <c r="F57" i="1" s="1"/>
  <c r="F71" i="1"/>
  <c r="F72" i="1" s="1"/>
  <c r="F73" i="1" s="1"/>
</calcChain>
</file>

<file path=xl/sharedStrings.xml><?xml version="1.0" encoding="utf-8"?>
<sst xmlns="http://schemas.openxmlformats.org/spreadsheetml/2006/main" count="352" uniqueCount="242">
  <si>
    <t>PIRKIMO SĄLYGŲ PRIEDAS "PASIŪLYMO FORMA"</t>
  </si>
  <si>
    <t>VIENKARTINĖS MEDICINOS PRIEMONĖS UROLOGIJAI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</si>
  <si>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</si>
  <si>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</si>
  <si>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</si>
  <si>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</si>
  <si>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</si>
  <si>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</si>
  <si>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</si>
  <si>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</si>
  <si>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</si>
  <si>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</si>
  <si>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</si>
  <si>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</si>
  <si>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</si>
  <si>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</si>
  <si>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</si>
  <si>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</si>
  <si>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</si>
  <si>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</si>
  <si>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</si>
  <si>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</si>
  <si>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</si>
  <si>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</si>
  <si>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</si>
  <si>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</si>
  <si>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</si>
  <si>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VIENKARTINĖS PRIEMONĖS UROLOGIJAI</t>
  </si>
  <si>
    <t>Tiekėjo pasiūlymas:</t>
  </si>
  <si>
    <t>Nr.</t>
  </si>
  <si>
    <t>Pavadinimas</t>
  </si>
  <si>
    <t>Kiekis</t>
  </si>
  <si>
    <t>Mato vienetas</t>
  </si>
  <si>
    <t>Įkainis be PVM, Eur</t>
  </si>
  <si>
    <t>Suma be PVM, Eur</t>
  </si>
  <si>
    <t>Gamintojas, modelis</t>
  </si>
  <si>
    <t>Siūlomo produkto parametrai, Atitikimo patvirtinimas (psl. pasiūlyme, puslapyje pabraukiant kiekvienos pozicijos kiekvieną atitikimą, nurodant pozicijos numerį pagal prašomas specifikacijas)</t>
  </si>
  <si>
    <t>1.</t>
  </si>
  <si>
    <t>Vienkartinės priemonės urologijai</t>
  </si>
  <si>
    <t>1.1.</t>
  </si>
  <si>
    <t>Silikoninis nefrostominis Folley kateteris</t>
  </si>
  <si>
    <t>Vnt.</t>
  </si>
  <si>
    <t>1.1.1.</t>
  </si>
  <si>
    <t xml:space="preserve">Dvikanaliai Foley kateteriai 100% silikoniniai, tiesūs; </t>
  </si>
  <si>
    <t>1.1.2.</t>
  </si>
  <si>
    <t>Balionėlio talpa 5-10 ml;</t>
  </si>
  <si>
    <t>1.1.3.</t>
  </si>
  <si>
    <t>Nedirginantys</t>
  </si>
  <si>
    <t>1.1.4.</t>
  </si>
  <si>
    <t>Skylutė kateterio gale</t>
  </si>
  <si>
    <t>1.1.5.</t>
  </si>
  <si>
    <t>Diametras: 10 F, 12 F, 14 F, 16 F.</t>
  </si>
  <si>
    <t>1.2.</t>
  </si>
  <si>
    <t>Silikoninis Folley kateteris radikaliai prostatektonijai</t>
  </si>
  <si>
    <t>1.2.1.</t>
  </si>
  <si>
    <t>Dvikanaliai Foley kateteriai 100% silikoniniai, tiesūs;</t>
  </si>
  <si>
    <t>1.2.2.</t>
  </si>
  <si>
    <t>Balionėlio talpa 30ml;</t>
  </si>
  <si>
    <t>1.2.3.</t>
  </si>
  <si>
    <t>Nedirginantys;</t>
  </si>
  <si>
    <t>1.2.4.</t>
  </si>
  <si>
    <t>Skylutės kateterio gale;</t>
  </si>
  <si>
    <t>1.2.5.</t>
  </si>
  <si>
    <t>Diametras: CH18, CH20</t>
  </si>
  <si>
    <t>1.3.</t>
  </si>
  <si>
    <t>Silikoninis trikanalis Folley kateteris prostatektonijai 22 F</t>
  </si>
  <si>
    <t>1.3.1.</t>
  </si>
  <si>
    <t>Trikanaliai Foley kateteriai 100% silikoniniai, tiesūs;</t>
  </si>
  <si>
    <t>1.3.2.</t>
  </si>
  <si>
    <t>Balionėlio talpa 80-100ml;</t>
  </si>
  <si>
    <t>1.3.3.</t>
  </si>
  <si>
    <t>Diametras – 22 F;</t>
  </si>
  <si>
    <t>1.3.4.</t>
  </si>
  <si>
    <t>Nedirginantys, didelė balionėlio talpa užtikrina gerą kompresiją;</t>
  </si>
  <si>
    <t>1.3.5.</t>
  </si>
  <si>
    <t>Suma be PVM</t>
  </si>
  <si>
    <t>Taikomas PVM dydis (%)</t>
  </si>
  <si>
    <t>PVM suma</t>
  </si>
  <si>
    <t>Suma su PVM</t>
  </si>
  <si>
    <t>2. DALIS</t>
  </si>
  <si>
    <t>2.</t>
  </si>
  <si>
    <t>2.1.</t>
  </si>
  <si>
    <t>Bipolinis audinių vaporizavimo elektrodas</t>
  </si>
  <si>
    <t>2.1.1.</t>
  </si>
  <si>
    <t>Bipolinis audinių vaporizavimo elektrodas;</t>
  </si>
  <si>
    <t>2.1.2.</t>
  </si>
  <si>
    <t>Rutuliuko formos;</t>
  </si>
  <si>
    <t>2.1.3.</t>
  </si>
  <si>
    <t>Tinka 24/26 Fr tubusams;</t>
  </si>
  <si>
    <t>2.1.4.</t>
  </si>
  <si>
    <t>Pakuotėje 6 vnt.</t>
  </si>
  <si>
    <t>3. DALIS</t>
  </si>
  <si>
    <t>3.</t>
  </si>
  <si>
    <t>3.1.</t>
  </si>
  <si>
    <t xml:space="preserve">Trumpalaikio naudojimo ureteriniai stentai </t>
  </si>
  <si>
    <t>3.1.1.</t>
  </si>
  <si>
    <t>Stentas dengtas paviršiumi, užtikrinančiu stento naudojimą iki 1-3 mėn.</t>
  </si>
  <si>
    <t>3.1.2.</t>
  </si>
  <si>
    <t>Skylutės per visą ilgį</t>
  </si>
  <si>
    <t>3.1.3.</t>
  </si>
  <si>
    <t>Rentgenokontrastiniai žymekliai</t>
  </si>
  <si>
    <t>3.1.4.</t>
  </si>
  <si>
    <t>Variacijos: abu galai atviri/ arba pūslės galas atviras</t>
  </si>
  <si>
    <t>3.1.5.</t>
  </si>
  <si>
    <t>Rinkinį sudaro stentas, 0.038" PTFE dengta viela-pravedėjas tiesiu galiuku, nustūmėjas 45cm</t>
  </si>
  <si>
    <t>3.1.6.</t>
  </si>
  <si>
    <t>6F 26cm</t>
  </si>
  <si>
    <t>3.1.7.</t>
  </si>
  <si>
    <t>6F 28cm</t>
  </si>
  <si>
    <t>3.2.</t>
  </si>
  <si>
    <t>Ilgalaikiai ureteriniai stentai</t>
  </si>
  <si>
    <t>3.2.1.</t>
  </si>
  <si>
    <t>Stentas pagamintas iš minkšto, termojautraus, rengenokontrastinio poliuretano, kuris užtikrina stento ilgalaikį naudojimą iki 12 mėn. (pateikti tai įrodančius dokumentus)</t>
  </si>
  <si>
    <t>3.2.2.</t>
  </si>
  <si>
    <t>Abu stento galai Pigital tipo, atviri, su specialiu siūlu</t>
  </si>
  <si>
    <t>3.2.3.</t>
  </si>
  <si>
    <t>Stentas su skilutėmis per visą ilgį</t>
  </si>
  <si>
    <t>3.2.4.</t>
  </si>
  <si>
    <t>Rinkinį sudaro stentas, 0.035" PTFE dengta viela-pravedėjas tiesiu galiuku, nustūmėjas 40±5cm</t>
  </si>
  <si>
    <t>3.2.5.</t>
  </si>
  <si>
    <t>Ilgis 26 cm ir 28 cm CH6</t>
  </si>
  <si>
    <t>3.2.6.</t>
  </si>
  <si>
    <t>Ilgis: 26cm ir 28 cm CH7.</t>
  </si>
  <si>
    <t>4. DALIS</t>
  </si>
  <si>
    <t>4.</t>
  </si>
  <si>
    <t>4.1.</t>
  </si>
  <si>
    <t>Transobturatorinė šlaplės sistema moterims</t>
  </si>
  <si>
    <t>4.1.1.</t>
  </si>
  <si>
    <t>viekartinė, sterili</t>
  </si>
  <si>
    <t>4.1.2.</t>
  </si>
  <si>
    <t>polipropileno tinklelis, 9-10 mm pločio, kurio galai baigiasi susiaurėjimu ir kilpelėmis</t>
  </si>
  <si>
    <t>4.1.3.</t>
  </si>
  <si>
    <t>Išmatavimai 1 cm, 45 ± 5 cm ilgio</t>
  </si>
  <si>
    <t>4.1.4.</t>
  </si>
  <si>
    <t>Sistema turi tikti įvedimui prie ligoninės turimų transobturatorinių įvedėjų.</t>
  </si>
  <si>
    <t>4.1.5.</t>
  </si>
  <si>
    <t>Juostelės porų dydis 1,50 mm ± 0,05 mm,</t>
  </si>
  <si>
    <t>4.1.6.</t>
  </si>
  <si>
    <t>Juostelės porų tankis 97  ± 2g/m2</t>
  </si>
  <si>
    <t>4.1.7.</t>
  </si>
  <si>
    <t>Juostelės porų storis 0,78  ± 2 mm</t>
  </si>
  <si>
    <t>4.1.8.</t>
  </si>
  <si>
    <t>Mazgai užlydyti ar užfiksuoti, kad juosta negalėtų keisti savo formos</t>
  </si>
  <si>
    <t>4.1.9.</t>
  </si>
  <si>
    <t>Atsparumas tempimui  ne mažiau 600N (pateikti savybes įrodančius dokumentus)</t>
  </si>
  <si>
    <t>4.1.10.</t>
  </si>
  <si>
    <t>Atsparumas plyšimui ne mažiau nei 900 kPa (pateikti savybes įrodančius dokumentus)</t>
  </si>
  <si>
    <t>4.1.11.</t>
  </si>
  <si>
    <t>Ant pakuotės nurodyta pagaminimo ir galiojimo datos, prekės REF kodas ir LOT.</t>
  </si>
  <si>
    <t>5. DALIS</t>
  </si>
  <si>
    <t>5.</t>
  </si>
  <si>
    <t>5.1.</t>
  </si>
  <si>
    <t>Laparoskopinis maišelis</t>
  </si>
  <si>
    <t>5.1.1.</t>
  </si>
  <si>
    <t>Permatomas, nepraleidžiantis skysčių, tinkantis visoms laparoskopinėms procedūroms.</t>
  </si>
  <si>
    <t>5.1.2.</t>
  </si>
  <si>
    <t>Nereikalaujantis papildomo trokaro.</t>
  </si>
  <si>
    <t>5.1.3.</t>
  </si>
  <si>
    <t>Maišelis suvyniotas įvedimo kaniulės (introdiuserio) viduje.</t>
  </si>
  <si>
    <t>5.1.4.</t>
  </si>
  <si>
    <t>Automatiškai atsidaro įvedus pro trokarą.</t>
  </si>
  <si>
    <t>5.1.5.</t>
  </si>
  <si>
    <t>Su nitinolio viela, kuri išlaiko maišelį atsidariusį be jokios papildomos manipuliacijos.</t>
  </si>
  <si>
    <t>5.1.6.</t>
  </si>
  <si>
    <t>Galimas pakartotinis maišelio uždarymas ir atidarymas.</t>
  </si>
  <si>
    <t>5.1.7.</t>
  </si>
  <si>
    <t>Spalvinė koduotė skirtingiems dydžiams: 200±5ml, Ø50mm, naudojamas su 10mm trokaru, baltas.</t>
  </si>
  <si>
    <t>5.2.</t>
  </si>
  <si>
    <t>5.2.1.</t>
  </si>
  <si>
    <t>5.2.2.</t>
  </si>
  <si>
    <t>5.2.3.</t>
  </si>
  <si>
    <t>Maišelis suvyniotas įvedimo kaniulės (introdiuserio) viduje</t>
  </si>
  <si>
    <t>5.2.4.</t>
  </si>
  <si>
    <t>5.2.5.</t>
  </si>
  <si>
    <t xml:space="preserve">Su nitinolio viela, kuri išlaiko maišelį atsidariusį be jokios papildomos manipuliacijos. </t>
  </si>
  <si>
    <t>5.2.6.</t>
  </si>
  <si>
    <t>5.2.7.</t>
  </si>
  <si>
    <t>Spalvinė koduotė skirtingiems dydžiams: 1200±5ml, Ø130mm, naudojamas su 10mm trokaru.</t>
  </si>
  <si>
    <t>6. DALIS</t>
  </si>
  <si>
    <t>6.</t>
  </si>
  <si>
    <t>6.1.</t>
  </si>
  <si>
    <t>Titaninės laparoskopinės kabutės M/L dydžio</t>
  </si>
  <si>
    <t>Pak.</t>
  </si>
  <si>
    <t>6.1.1.</t>
  </si>
  <si>
    <t>Vidutinio-didelio (ML) dydžio, dvigubo užspaudimo su dviem lygiagrečiai einančiomis kojelėmis ir tarpu tarp jų, distaliai susijungia</t>
  </si>
  <si>
    <t>6.1.2.</t>
  </si>
  <si>
    <t>Atidarytos kabutės plotis 7,8 ±0,05 mm</t>
  </si>
  <si>
    <t>6.1.3.</t>
  </si>
  <si>
    <t>Ilgis 8,9±0,05 mm</t>
  </si>
  <si>
    <t>6.1.4.</t>
  </si>
  <si>
    <t>Vidiniai paviršiai su rombo formos nelygumais</t>
  </si>
  <si>
    <t>6.1.5.</t>
  </si>
  <si>
    <t>Kabutė suspaudžiant pirma užsidaro distalinėje dalyje</t>
  </si>
  <si>
    <t>6.1.6.</t>
  </si>
  <si>
    <t>1 sterilioje kasetėje 6 kabutės</t>
  </si>
  <si>
    <t>6.1.7.</t>
  </si>
  <si>
    <t xml:space="preserve"> Turi tikti prie ligoninėje esančių klipsatorių PL807R</t>
  </si>
  <si>
    <t>6.2.</t>
  </si>
  <si>
    <t>Mažo vidutinio dydžio titaninės kabutės</t>
  </si>
  <si>
    <t>6.2.1.</t>
  </si>
  <si>
    <t>Sterillioje kasetėje ne mažiau kaip 12 vnt. kabučių</t>
  </si>
  <si>
    <t>6.2.2.</t>
  </si>
  <si>
    <t>Kasetė tvirtinasi ant instrumento darbinės distalinės dalies</t>
  </si>
  <si>
    <t>6.2.3.</t>
  </si>
  <si>
    <t xml:space="preserve">Atidarytos kabutės išmatavimai (plotis x ilgis): (5±0,1mm x 4,8±0,1mm) </t>
  </si>
  <si>
    <t>6.2.4.</t>
  </si>
  <si>
    <t>Vidinis paviršius su rombo formos nelygumais</t>
  </si>
  <si>
    <t>6.2.5.</t>
  </si>
  <si>
    <t>Kabutė užspaudžiama nuo distalinių galiukų, turi užsimontuoti ant klipsatoriaus darbinės dalies, paskutinė kabutė spalviškai pažymėta</t>
  </si>
  <si>
    <t>6.2.6.</t>
  </si>
  <si>
    <t>Kasetė turi būti suderinama su ligoninės turimu mažo vidutinio dydžio titaninių kabučių AESCULAP klipsatoriumi</t>
  </si>
  <si>
    <t>7. DALIS</t>
  </si>
  <si>
    <t>7.</t>
  </si>
  <si>
    <t>7.1.</t>
  </si>
  <si>
    <t>Polymeriniai laparoskopiniai klipsai</t>
  </si>
  <si>
    <t>7.1.1.</t>
  </si>
  <si>
    <t>Savaime užsirakinantys</t>
  </si>
  <si>
    <t>7.1.2.</t>
  </si>
  <si>
    <t>XL dydžio , tinkantys turimam “Aesculap” klipstoriui</t>
  </si>
  <si>
    <t>7.1.3.</t>
  </si>
  <si>
    <t>Sterilioje pakuotėje su 6 klipsais.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</si>
  <si>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</si>
  <si>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</si>
  <si>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</si>
  <si>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</si>
  <si>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</si>
  <si>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</si>
  <si>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</si>
  <si>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</si>
  <si>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</si>
  <si>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</si>
  <si>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</si>
  <si>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</si>
  <si>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</si>
  <si>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</si>
  <si>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</si>
  <si>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</si>
  <si>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</si>
  <si>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</si>
  <si>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</si>
  <si>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</si>
  <si>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4365 2026-02-27 12:00:04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</si>
</sst>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190"/>
  <sheetViews>
    <sheetView tabSelected="1" topLeftCell="A16" workbookViewId="0">
      <selection activeCell="H182" sqref="H182:M18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6" ht="15.95" customHeight="1" x14ac:dyDescent="0.25">
      <c r="A17" s="29" t="s">
        <v>12</v>
      </c>
      <c r="B17" s="30"/>
      <c r="C17" s="26"/>
      <c r="D17" s="27"/>
      <c r="E17" s="27"/>
      <c r="F17" s="28"/>
    </row>
    <row r="18" spans="1:6" ht="15.95" customHeight="1" x14ac:dyDescent="0.25">
      <c r="A18" s="29" t="s">
        <v>13</v>
      </c>
      <c r="B18" s="30"/>
      <c r="C18" s="26"/>
      <c r="D18" s="27"/>
      <c r="E18" s="27"/>
      <c r="F18" s="28"/>
    </row>
    <row r="19" spans="1:6" ht="48" customHeight="1" x14ac:dyDescent="0.25">
      <c r="A19" s="29" t="s">
        <v>14</v>
      </c>
      <c r="B19" s="30"/>
      <c r="C19" s="26"/>
      <c r="D19" s="27"/>
      <c r="E19" s="27"/>
      <c r="F19" s="28"/>
    </row>
    <row r="20" spans="1:6" ht="54.95" customHeight="1" x14ac:dyDescent="0.25">
      <c r="A20" s="29" t="s">
        <v>15</v>
      </c>
      <c r="B20" s="30"/>
      <c r="C20" s="26"/>
      <c r="D20" s="27"/>
      <c r="E20" s="27"/>
      <c r="F20" s="28"/>
    </row>
    <row r="21" spans="1:6" ht="71.099999999999994" customHeight="1" x14ac:dyDescent="0.25">
      <c r="A21" s="35" t="s">
        <v>16</v>
      </c>
      <c r="B21" s="36"/>
      <c r="C21" s="39"/>
      <c r="D21" s="40"/>
      <c r="E21" s="40"/>
      <c r="F21" s="40"/>
    </row>
    <row r="22" spans="1:6" ht="18" customHeight="1" x14ac:dyDescent="0.25">
      <c r="A22" s="5"/>
      <c r="B22" s="5"/>
      <c r="C22" s="6"/>
      <c r="D22" s="6"/>
      <c r="E22" s="6"/>
      <c r="F22" s="6"/>
    </row>
    <row r="23" spans="1:6" x14ac:dyDescent="0.25">
      <c r="A23" s="34" t="s">
        <v>17</v>
      </c>
      <c r="B23" s="31"/>
      <c r="C23" s="31"/>
      <c r="D23" s="31"/>
      <c r="E23" s="31"/>
      <c r="F23" s="31"/>
    </row>
    <row r="24" spans="1:6" x14ac:dyDescent="0.25">
      <c r="A24" s="31" t="s">
        <v>18</v>
      </c>
      <c r="B24" s="31"/>
      <c r="C24" s="31"/>
      <c r="D24" s="31"/>
      <c r="E24" s="31"/>
      <c r="F24" s="31"/>
    </row>
    <row r="25" spans="1:6" x14ac:dyDescent="0.25">
      <c r="A25" s="31" t="s">
        <v>19</v>
      </c>
      <c r="B25" s="31"/>
      <c r="C25" s="31"/>
      <c r="D25" s="31"/>
      <c r="E25" s="31"/>
      <c r="F25" s="31"/>
    </row>
    <row r="26" spans="1:6" x14ac:dyDescent="0.25">
      <c r="A26" s="31" t="s">
        <v>20</v>
      </c>
      <c r="B26" s="31"/>
      <c r="C26" s="31"/>
      <c r="D26" s="31"/>
      <c r="E26" s="31"/>
      <c r="F26" s="31"/>
    </row>
    <row r="27" spans="1:6" x14ac:dyDescent="0.25">
      <c r="A27" s="31" t="s">
        <v>21</v>
      </c>
      <c r="B27" s="31"/>
      <c r="C27" s="31"/>
      <c r="D27" s="31"/>
      <c r="E27" s="31"/>
      <c r="F27" s="31"/>
    </row>
    <row r="28" spans="1:6" ht="32.1" customHeight="1" x14ac:dyDescent="0.25">
      <c r="A28" s="37" t="s">
        <v>22</v>
      </c>
      <c r="B28" s="31"/>
      <c r="C28" s="31"/>
      <c r="D28" s="31"/>
      <c r="E28" s="31"/>
      <c r="F28" s="31"/>
    </row>
    <row r="29" spans="1:6" x14ac:dyDescent="0.25">
      <c r="A29" s="31" t="s">
        <v>23</v>
      </c>
      <c r="B29" s="31"/>
      <c r="C29" s="31"/>
      <c r="D29" s="31"/>
      <c r="E29" s="31"/>
      <c r="F29" s="31"/>
    </row>
    <row r="30" spans="1:6" x14ac:dyDescent="0.25">
      <c r="A30" s="15" t="s">
        <v>24</v>
      </c>
      <c r="D30" s="16"/>
    </row>
    <row r="31" spans="1:6" x14ac:dyDescent="0.25">
      <c r="A31" s="15" t="s">
        <v>25</v>
      </c>
    </row>
    <row r="32" spans="1:6" x14ac:dyDescent="0.25">
      <c r="A32" s="13" t="s">
        <v>26</v>
      </c>
      <c r="B32" s="13" t="s">
        <v>27</v>
      </c>
    </row>
    <row r="34" spans="1:14" x14ac:dyDescent="0.25">
      <c r="A34" s="13" t="s">
        <v>28</v>
      </c>
    </row>
    <row r="35" spans="1:14" ht="105" x14ac:dyDescent="0.25">
      <c r="A35" s="17" t="s">
        <v>29</v>
      </c>
      <c r="B35" s="17" t="s">
        <v>30</v>
      </c>
      <c r="C35" s="17" t="s">
        <v>31</v>
      </c>
      <c r="D35" s="17" t="s">
        <v>32</v>
      </c>
      <c r="E35" s="17" t="s">
        <v>33</v>
      </c>
      <c r="F35" s="17" t="s">
        <v>34</v>
      </c>
      <c r="G35" s="17" t="s">
        <v>35</v>
      </c>
      <c r="H35" s="71" t="s">
        <v>36</v>
      </c>
      <c r="I35" s="12"/>
      <c r="J35" s="12"/>
      <c r="K35" s="12"/>
      <c r="L35" s="12"/>
      <c r="M35" s="12"/>
      <c r="N35" s="12"/>
    </row>
    <row r="36" spans="1:14" x14ac:dyDescent="0.25">
      <c r="A36" s="17" t="s">
        <v>37</v>
      </c>
      <c r="B36" s="17" t="s">
        <v>38</v>
      </c>
      <c r="C36" s="18"/>
      <c r="D36" s="18"/>
      <c r="E36" s="18"/>
      <c r="F36" s="18"/>
      <c r="G36" s="18"/>
      <c r="H36" s="18"/>
    </row>
    <row r="37" spans="1:14" x14ac:dyDescent="0.25">
      <c r="A37" s="18" t="s">
        <v>39</v>
      </c>
      <c r="B37" s="18" t="s">
        <v>40</v>
      </c>
      <c r="C37" s="18">
        <v>600</v>
      </c>
      <c r="D37" s="18" t="s">
        <v>41</v>
      </c>
      <c r="E37" s="19"/>
      <c r="F37" s="18" t="str">
        <f>IF(ISBLANK(E37),"", PRODUCT(C37,E37))</f>
        <v/>
      </c>
      <c r="G37" s="20"/>
      <c r="H37" s="18"/>
    </row>
    <row r="38" spans="1:14" x14ac:dyDescent="0.25">
      <c r="A38" s="18" t="s">
        <v>42</v>
      </c>
      <c r="B38" s="18" t="s">
        <v>43</v>
      </c>
      <c r="C38" s="18"/>
      <c r="D38" s="18"/>
      <c r="E38" s="18"/>
      <c r="F38" s="18"/>
      <c r="G38" s="18"/>
      <c r="H38" s="20"/>
    </row>
    <row r="39" spans="1:14" x14ac:dyDescent="0.25">
      <c r="A39" s="18" t="s">
        <v>44</v>
      </c>
      <c r="B39" s="18" t="s">
        <v>45</v>
      </c>
      <c r="C39" s="18"/>
      <c r="D39" s="18"/>
      <c r="E39" s="18"/>
      <c r="F39" s="18"/>
      <c r="G39" s="18"/>
      <c r="H39" s="20"/>
    </row>
    <row r="40" spans="1:14" x14ac:dyDescent="0.25">
      <c r="A40" s="18" t="s">
        <v>46</v>
      </c>
      <c r="B40" s="18" t="s">
        <v>47</v>
      </c>
      <c r="C40" s="18"/>
      <c r="D40" s="18"/>
      <c r="E40" s="18"/>
      <c r="F40" s="18"/>
      <c r="G40" s="18"/>
      <c r="H40" s="20"/>
    </row>
    <row r="41" spans="1:14" x14ac:dyDescent="0.25">
      <c r="A41" s="18" t="s">
        <v>48</v>
      </c>
      <c r="B41" s="18" t="s">
        <v>49</v>
      </c>
      <c r="C41" s="18"/>
      <c r="D41" s="18"/>
      <c r="E41" s="18"/>
      <c r="F41" s="18"/>
      <c r="G41" s="18"/>
      <c r="H41" s="20"/>
    </row>
    <row r="42" spans="1:14" x14ac:dyDescent="0.25">
      <c r="A42" s="18" t="s">
        <v>50</v>
      </c>
      <c r="B42" s="18" t="s">
        <v>51</v>
      </c>
      <c r="C42" s="18"/>
      <c r="D42" s="18"/>
      <c r="E42" s="18"/>
      <c r="F42" s="18"/>
      <c r="G42" s="18"/>
      <c r="H42" s="20"/>
    </row>
    <row r="43" spans="1:14" x14ac:dyDescent="0.25">
      <c r="A43" s="18" t="s">
        <v>52</v>
      </c>
      <c r="B43" s="18" t="s">
        <v>53</v>
      </c>
      <c r="C43" s="18">
        <v>1200</v>
      </c>
      <c r="D43" s="18" t="s">
        <v>41</v>
      </c>
      <c r="E43" s="19"/>
      <c r="F43" s="18" t="str">
        <f>IF(ISBLANK(E43),"", PRODUCT(C43,E43))</f>
        <v/>
      </c>
      <c r="G43" s="20"/>
      <c r="H43" s="18"/>
    </row>
    <row r="44" spans="1:14" x14ac:dyDescent="0.25">
      <c r="A44" s="18" t="s">
        <v>54</v>
      </c>
      <c r="B44" s="18" t="s">
        <v>55</v>
      </c>
      <c r="C44" s="18"/>
      <c r="D44" s="18"/>
      <c r="E44" s="18"/>
      <c r="F44" s="18"/>
      <c r="G44" s="18"/>
      <c r="H44" s="20"/>
    </row>
    <row r="45" spans="1:14" x14ac:dyDescent="0.25">
      <c r="A45" s="18" t="s">
        <v>56</v>
      </c>
      <c r="B45" s="18" t="s">
        <v>57</v>
      </c>
      <c r="C45" s="18"/>
      <c r="D45" s="18"/>
      <c r="E45" s="18"/>
      <c r="F45" s="18"/>
      <c r="G45" s="18"/>
      <c r="H45" s="20"/>
    </row>
    <row r="46" spans="1:14" x14ac:dyDescent="0.25">
      <c r="A46" s="18" t="s">
        <v>58</v>
      </c>
      <c r="B46" s="18" t="s">
        <v>59</v>
      </c>
      <c r="C46" s="18"/>
      <c r="D46" s="18"/>
      <c r="E46" s="18"/>
      <c r="F46" s="18"/>
      <c r="G46" s="18"/>
      <c r="H46" s="20"/>
    </row>
    <row r="47" spans="1:14" x14ac:dyDescent="0.25">
      <c r="A47" s="18" t="s">
        <v>60</v>
      </c>
      <c r="B47" s="18" t="s">
        <v>61</v>
      </c>
      <c r="C47" s="18"/>
      <c r="D47" s="18"/>
      <c r="E47" s="18"/>
      <c r="F47" s="18"/>
      <c r="G47" s="18"/>
      <c r="H47" s="20"/>
    </row>
    <row r="48" spans="1:14" x14ac:dyDescent="0.25">
      <c r="A48" s="18" t="s">
        <v>62</v>
      </c>
      <c r="B48" s="18" t="s">
        <v>63</v>
      </c>
      <c r="C48" s="18"/>
      <c r="D48" s="18"/>
      <c r="E48" s="18"/>
      <c r="F48" s="18"/>
      <c r="G48" s="18"/>
      <c r="H48" s="20"/>
    </row>
    <row r="49" spans="1:14" x14ac:dyDescent="0.25">
      <c r="A49" s="18" t="s">
        <v>64</v>
      </c>
      <c r="B49" s="18" t="s">
        <v>65</v>
      </c>
      <c r="C49" s="18">
        <v>600</v>
      </c>
      <c r="D49" s="18" t="s">
        <v>41</v>
      </c>
      <c r="E49" s="19"/>
      <c r="F49" s="18" t="str">
        <f>IF(ISBLANK(E49),"", PRODUCT(C49,E49))</f>
        <v/>
      </c>
      <c r="G49" s="20"/>
      <c r="H49" s="18"/>
    </row>
    <row r="50" spans="1:14" x14ac:dyDescent="0.25">
      <c r="A50" s="18" t="s">
        <v>66</v>
      </c>
      <c r="B50" s="18" t="s">
        <v>67</v>
      </c>
      <c r="C50" s="18"/>
      <c r="D50" s="18"/>
      <c r="E50" s="18"/>
      <c r="F50" s="18"/>
      <c r="G50" s="18"/>
      <c r="H50" s="20"/>
    </row>
    <row r="51" spans="1:14" x14ac:dyDescent="0.25">
      <c r="A51" s="18" t="s">
        <v>68</v>
      </c>
      <c r="B51" s="18" t="s">
        <v>69</v>
      </c>
      <c r="C51" s="18"/>
      <c r="D51" s="18"/>
      <c r="E51" s="18"/>
      <c r="F51" s="18"/>
      <c r="G51" s="18"/>
      <c r="H51" s="20"/>
    </row>
    <row r="52" spans="1:14" x14ac:dyDescent="0.25">
      <c r="A52" s="18" t="s">
        <v>70</v>
      </c>
      <c r="B52" s="18" t="s">
        <v>71</v>
      </c>
      <c r="C52" s="18"/>
      <c r="D52" s="18"/>
      <c r="E52" s="18"/>
      <c r="F52" s="18"/>
      <c r="G52" s="18"/>
      <c r="H52" s="20"/>
    </row>
    <row r="53" spans="1:14" x14ac:dyDescent="0.25">
      <c r="A53" s="18" t="s">
        <v>72</v>
      </c>
      <c r="B53" s="18" t="s">
        <v>73</v>
      </c>
      <c r="C53" s="18"/>
      <c r="D53" s="18"/>
      <c r="E53" s="18"/>
      <c r="F53" s="18"/>
      <c r="G53" s="18"/>
      <c r="H53" s="20"/>
    </row>
    <row r="54" spans="1:14" x14ac:dyDescent="0.25">
      <c r="A54" s="18" t="s">
        <v>74</v>
      </c>
      <c r="B54" s="18" t="s">
        <v>61</v>
      </c>
      <c r="C54" s="18"/>
      <c r="D54" s="18"/>
      <c r="E54" s="18"/>
      <c r="F54" s="18"/>
      <c r="G54" s="18"/>
      <c r="H54" s="20"/>
    </row>
    <row r="55" spans="1:14" x14ac:dyDescent="0.25">
      <c r="E55" s="17" t="s">
        <v>75</v>
      </c>
      <c r="F55" s="17" t="str">
        <f>IF((COUNT(C37:C54)&lt;&gt;COUNT(F37:F54)),"", ROUND(SUM(F37:F54),2))</f>
        <v/>
      </c>
      <c r="G55" s="15" t="str">
        <f>IF((COUNT(C37:C54)&lt;&gt;COUNT(F37:F54)),"Neužpildytos visų objektų kainos", "")</f>
        <v>Neužpildytos visų objektų kainos</v>
      </c>
    </row>
    <row r="56" spans="1:14" x14ac:dyDescent="0.25">
      <c r="C56" s="17" t="s">
        <v>76</v>
      </c>
      <c r="D56" s="20"/>
      <c r="E56" s="17" t="s">
        <v>77</v>
      </c>
      <c r="F56" s="17" t="str">
        <f>IF(OR(F55="",D56=""),"", ROUND(PRODUCT(D56,F55)/100,2))</f>
        <v/>
      </c>
      <c r="G56" s="15" t="str">
        <f>IF(D56="", "Nurodykite taikomą PVM dydį", "")</f>
        <v>Nurodykite taikomą PVM dydį</v>
      </c>
    </row>
    <row r="57" spans="1:14" x14ac:dyDescent="0.25">
      <c r="E57" s="17" t="s">
        <v>78</v>
      </c>
      <c r="F57" s="17">
        <f>IF(ISBLANK(F56), "", ROUND(SUM(F55:F56),2))</f>
        <v>0</v>
      </c>
    </row>
    <row r="61" spans="1:14" x14ac:dyDescent="0.25">
      <c r="A61" s="13" t="s">
        <v>79</v>
      </c>
      <c r="B61" s="13" t="s">
        <v>27</v>
      </c>
    </row>
    <row r="63" spans="1:14" x14ac:dyDescent="0.25">
      <c r="A63" s="13" t="s">
        <v>28</v>
      </c>
    </row>
    <row r="64" spans="1:14" ht="105" x14ac:dyDescent="0.25">
      <c r="A64" s="17" t="s">
        <v>29</v>
      </c>
      <c r="B64" s="17" t="s">
        <v>30</v>
      </c>
      <c r="C64" s="17" t="s">
        <v>31</v>
      </c>
      <c r="D64" s="17" t="s">
        <v>32</v>
      </c>
      <c r="E64" s="17" t="s">
        <v>33</v>
      </c>
      <c r="F64" s="17" t="s">
        <v>34</v>
      </c>
      <c r="G64" s="17" t="s">
        <v>35</v>
      </c>
      <c r="H64" s="71" t="s">
        <v>36</v>
      </c>
      <c r="I64" s="12"/>
      <c r="J64" s="12"/>
      <c r="K64" s="12"/>
      <c r="L64" s="12"/>
      <c r="M64" s="12"/>
      <c r="N64" s="12"/>
    </row>
    <row r="65" spans="1:13" x14ac:dyDescent="0.25">
      <c r="A65" s="17" t="s">
        <v>80</v>
      </c>
      <c r="B65" s="17" t="s">
        <v>38</v>
      </c>
      <c r="C65" s="18"/>
      <c r="D65" s="18"/>
      <c r="E65" s="18"/>
      <c r="F65" s="18"/>
      <c r="G65" s="18"/>
      <c r="H65" s="18"/>
    </row>
    <row r="66" spans="1:13" x14ac:dyDescent="0.25">
      <c r="A66" s="18" t="s">
        <v>81</v>
      </c>
      <c r="B66" s="18" t="s">
        <v>82</v>
      </c>
      <c r="C66" s="18">
        <v>46</v>
      </c>
      <c r="D66" s="18" t="s">
        <v>41</v>
      </c>
      <c r="E66" s="19"/>
      <c r="F66" s="18" t="str">
        <f>IF(ISBLANK(E66),"", PRODUCT(C66,E66))</f>
        <v/>
      </c>
      <c r="G66" s="20"/>
      <c r="H66" s="18"/>
    </row>
    <row r="67" spans="1:13" x14ac:dyDescent="0.25">
      <c r="A67" s="18" t="s">
        <v>83</v>
      </c>
      <c r="B67" s="18" t="s">
        <v>84</v>
      </c>
      <c r="C67" s="18"/>
      <c r="D67" s="18"/>
      <c r="E67" s="18"/>
      <c r="F67" s="18"/>
      <c r="G67" s="18"/>
      <c r="H67" s="20"/>
    </row>
    <row r="68" spans="1:13" x14ac:dyDescent="0.25">
      <c r="A68" s="18" t="s">
        <v>85</v>
      </c>
      <c r="B68" s="18" t="s">
        <v>86</v>
      </c>
      <c r="C68" s="18"/>
      <c r="D68" s="18"/>
      <c r="E68" s="18"/>
      <c r="F68" s="18"/>
      <c r="G68" s="18"/>
      <c r="H68" s="20"/>
    </row>
    <row r="69" spans="1:13" x14ac:dyDescent="0.25">
      <c r="A69" s="18" t="s">
        <v>87</v>
      </c>
      <c r="B69" s="18" t="s">
        <v>88</v>
      </c>
      <c r="C69" s="18"/>
      <c r="D69" s="18"/>
      <c r="E69" s="18"/>
      <c r="F69" s="18"/>
      <c r="G69" s="18"/>
      <c r="H69" s="20"/>
    </row>
    <row r="70" spans="1:13" x14ac:dyDescent="0.25">
      <c r="A70" s="18" t="s">
        <v>89</v>
      </c>
      <c r="B70" s="18" t="s">
        <v>90</v>
      </c>
      <c r="C70" s="18"/>
      <c r="D70" s="18"/>
      <c r="E70" s="18"/>
      <c r="F70" s="18"/>
      <c r="G70" s="18"/>
      <c r="H70" s="20"/>
    </row>
    <row r="71" spans="1:13" x14ac:dyDescent="0.25">
      <c r="E71" s="17" t="s">
        <v>75</v>
      </c>
      <c r="F71" s="17" t="str">
        <f>IF((COUNT(C66:C70)&lt;&gt;COUNT(F66:F70)),"", ROUND(SUM(F66:F70),2))</f>
        <v/>
      </c>
      <c r="G71" s="15" t="str">
        <f>IF((COUNT(C66:C70)&lt;&gt;COUNT(F66:F70)),"Neužpildytos visų objektų kainos", "")</f>
        <v>Neužpildytos visų objektų kainos</v>
      </c>
    </row>
    <row r="72" spans="1:13" x14ac:dyDescent="0.25">
      <c r="C72" s="17" t="s">
        <v>76</v>
      </c>
      <c r="D72" s="20"/>
      <c r="E72" s="17" t="s">
        <v>77</v>
      </c>
      <c r="F72" s="17" t="str">
        <f>IF(OR(F71="",D72=""),"", ROUND(PRODUCT(D72,F71)/100,2))</f>
        <v/>
      </c>
      <c r="G72" s="15" t="str">
        <f>IF(D72="", "Nurodykite taikomą PVM dydį", "")</f>
        <v>Nurodykite taikomą PVM dydį</v>
      </c>
    </row>
    <row r="73" spans="1:13" x14ac:dyDescent="0.25">
      <c r="E73" s="17" t="s">
        <v>78</v>
      </c>
      <c r="F73" s="17">
        <f>IF(ISBLANK(F72), "", ROUND(SUM(F71:F72),2))</f>
        <v>0</v>
      </c>
    </row>
    <row r="77" spans="1:13" x14ac:dyDescent="0.25">
      <c r="A77" s="13" t="s">
        <v>91</v>
      </c>
      <c r="B77" s="13" t="s">
        <v>27</v>
      </c>
    </row>
    <row r="79" spans="1:13" x14ac:dyDescent="0.25">
      <c r="A79" s="13" t="s">
        <v>28</v>
      </c>
    </row>
    <row r="80" spans="1:13" ht="105" x14ac:dyDescent="0.25">
      <c r="A80" s="17" t="s">
        <v>29</v>
      </c>
      <c r="B80" s="17" t="s">
        <v>30</v>
      </c>
      <c r="C80" s="17" t="s">
        <v>31</v>
      </c>
      <c r="D80" s="17" t="s">
        <v>32</v>
      </c>
      <c r="E80" s="17" t="s">
        <v>33</v>
      </c>
      <c r="F80" s="17" t="s">
        <v>34</v>
      </c>
      <c r="G80" s="17" t="s">
        <v>35</v>
      </c>
      <c r="H80" s="71" t="s">
        <v>36</v>
      </c>
      <c r="I80" s="12"/>
      <c r="J80" s="12"/>
      <c r="K80" s="12"/>
      <c r="L80" s="12"/>
      <c r="M80" s="12"/>
    </row>
    <row r="81" spans="1:8" x14ac:dyDescent="0.25">
      <c r="A81" s="17" t="s">
        <v>92</v>
      </c>
      <c r="B81" s="17" t="s">
        <v>38</v>
      </c>
      <c r="C81" s="18"/>
      <c r="D81" s="18"/>
      <c r="E81" s="18"/>
      <c r="F81" s="18"/>
      <c r="G81" s="18"/>
      <c r="H81" s="18"/>
    </row>
    <row r="82" spans="1:8" x14ac:dyDescent="0.25">
      <c r="A82" s="18" t="s">
        <v>93</v>
      </c>
      <c r="B82" s="18" t="s">
        <v>94</v>
      </c>
      <c r="C82" s="18">
        <v>2400</v>
      </c>
      <c r="D82" s="18" t="s">
        <v>41</v>
      </c>
      <c r="E82" s="19"/>
      <c r="F82" s="18" t="str">
        <f>IF(ISBLANK(E82),"", PRODUCT(C82,E82))</f>
        <v/>
      </c>
      <c r="G82" s="20"/>
      <c r="H82" s="18"/>
    </row>
    <row r="83" spans="1:8" x14ac:dyDescent="0.25">
      <c r="A83" s="18" t="s">
        <v>95</v>
      </c>
      <c r="B83" s="18" t="s">
        <v>96</v>
      </c>
      <c r="C83" s="18"/>
      <c r="D83" s="18"/>
      <c r="E83" s="18"/>
      <c r="F83" s="18"/>
      <c r="G83" s="18"/>
      <c r="H83" s="20"/>
    </row>
    <row r="84" spans="1:8" x14ac:dyDescent="0.25">
      <c r="A84" s="18" t="s">
        <v>97</v>
      </c>
      <c r="B84" s="18" t="s">
        <v>98</v>
      </c>
      <c r="C84" s="18"/>
      <c r="D84" s="18"/>
      <c r="E84" s="18"/>
      <c r="F84" s="18"/>
      <c r="G84" s="18"/>
      <c r="H84" s="20"/>
    </row>
    <row r="85" spans="1:8" x14ac:dyDescent="0.25">
      <c r="A85" s="18" t="s">
        <v>99</v>
      </c>
      <c r="B85" s="18" t="s">
        <v>100</v>
      </c>
      <c r="C85" s="18"/>
      <c r="D85" s="18"/>
      <c r="E85" s="18"/>
      <c r="F85" s="18"/>
      <c r="G85" s="18"/>
      <c r="H85" s="20"/>
    </row>
    <row r="86" spans="1:8" x14ac:dyDescent="0.25">
      <c r="A86" s="18" t="s">
        <v>101</v>
      </c>
      <c r="B86" s="18" t="s">
        <v>102</v>
      </c>
      <c r="C86" s="18"/>
      <c r="D86" s="18"/>
      <c r="E86" s="18"/>
      <c r="F86" s="18"/>
      <c r="G86" s="18"/>
      <c r="H86" s="20"/>
    </row>
    <row r="87" spans="1:8" x14ac:dyDescent="0.25">
      <c r="A87" s="18" t="s">
        <v>103</v>
      </c>
      <c r="B87" s="18" t="s">
        <v>104</v>
      </c>
      <c r="C87" s="18"/>
      <c r="D87" s="18"/>
      <c r="E87" s="18"/>
      <c r="F87" s="18"/>
      <c r="G87" s="18"/>
      <c r="H87" s="20"/>
    </row>
    <row r="88" spans="1:8" x14ac:dyDescent="0.25">
      <c r="A88" s="18" t="s">
        <v>105</v>
      </c>
      <c r="B88" s="18" t="s">
        <v>106</v>
      </c>
      <c r="C88" s="18"/>
      <c r="D88" s="18"/>
      <c r="E88" s="18"/>
      <c r="F88" s="18"/>
      <c r="G88" s="18"/>
      <c r="H88" s="20"/>
    </row>
    <row r="89" spans="1:8" x14ac:dyDescent="0.25">
      <c r="A89" s="18" t="s">
        <v>107</v>
      </c>
      <c r="B89" s="18" t="s">
        <v>108</v>
      </c>
      <c r="C89" s="18"/>
      <c r="D89" s="18"/>
      <c r="E89" s="18"/>
      <c r="F89" s="18"/>
      <c r="G89" s="18"/>
      <c r="H89" s="20"/>
    </row>
    <row r="90" spans="1:8" x14ac:dyDescent="0.25">
      <c r="A90" s="18" t="s">
        <v>109</v>
      </c>
      <c r="B90" s="18" t="s">
        <v>110</v>
      </c>
      <c r="C90" s="18">
        <v>200</v>
      </c>
      <c r="D90" s="18" t="s">
        <v>41</v>
      </c>
      <c r="E90" s="19"/>
      <c r="F90" s="18" t="str">
        <f>IF(ISBLANK(E90),"", PRODUCT(C90,E90))</f>
        <v/>
      </c>
      <c r="G90" s="20"/>
      <c r="H90" s="18"/>
    </row>
    <row r="91" spans="1:8" x14ac:dyDescent="0.25">
      <c r="A91" s="18" t="s">
        <v>111</v>
      </c>
      <c r="B91" s="18" t="s">
        <v>112</v>
      </c>
      <c r="C91" s="18"/>
      <c r="D91" s="18"/>
      <c r="E91" s="18"/>
      <c r="F91" s="18"/>
      <c r="G91" s="18"/>
      <c r="H91" s="20"/>
    </row>
    <row r="92" spans="1:8" x14ac:dyDescent="0.25">
      <c r="A92" s="18" t="s">
        <v>113</v>
      </c>
      <c r="B92" s="18" t="s">
        <v>114</v>
      </c>
      <c r="C92" s="18"/>
      <c r="D92" s="18"/>
      <c r="E92" s="18"/>
      <c r="F92" s="18"/>
      <c r="G92" s="18"/>
      <c r="H92" s="20"/>
    </row>
    <row r="93" spans="1:8" x14ac:dyDescent="0.25">
      <c r="A93" s="18" t="s">
        <v>115</v>
      </c>
      <c r="B93" s="18" t="s">
        <v>116</v>
      </c>
      <c r="C93" s="18"/>
      <c r="D93" s="18"/>
      <c r="E93" s="18"/>
      <c r="F93" s="18"/>
      <c r="G93" s="18"/>
      <c r="H93" s="20"/>
    </row>
    <row r="94" spans="1:8" x14ac:dyDescent="0.25">
      <c r="A94" s="18" t="s">
        <v>117</v>
      </c>
      <c r="B94" s="18" t="s">
        <v>118</v>
      </c>
      <c r="C94" s="18"/>
      <c r="D94" s="18"/>
      <c r="E94" s="18"/>
      <c r="F94" s="18"/>
      <c r="G94" s="18"/>
      <c r="H94" s="20"/>
    </row>
    <row r="95" spans="1:8" x14ac:dyDescent="0.25">
      <c r="A95" s="18" t="s">
        <v>119</v>
      </c>
      <c r="B95" s="18" t="s">
        <v>120</v>
      </c>
      <c r="C95" s="18"/>
      <c r="D95" s="18"/>
      <c r="E95" s="18"/>
      <c r="F95" s="18"/>
      <c r="G95" s="18"/>
      <c r="H95" s="20"/>
    </row>
    <row r="96" spans="1:8" x14ac:dyDescent="0.25">
      <c r="A96" s="18" t="s">
        <v>121</v>
      </c>
      <c r="B96" s="18" t="s">
        <v>122</v>
      </c>
      <c r="C96" s="18"/>
      <c r="D96" s="18"/>
      <c r="E96" s="18"/>
      <c r="F96" s="18"/>
      <c r="G96" s="18"/>
      <c r="H96" s="20"/>
    </row>
    <row r="97" spans="1:13" x14ac:dyDescent="0.25">
      <c r="E97" s="17" t="s">
        <v>75</v>
      </c>
      <c r="F97" s="17" t="str">
        <f>IF((COUNT(C82:C96)&lt;&gt;COUNT(F82:F96)),"", ROUND(SUM(F82:F96),2))</f>
        <v/>
      </c>
      <c r="G97" s="15" t="str">
        <f>IF((COUNT(C82:C96)&lt;&gt;COUNT(F82:F96)),"Neužpildytos visų objektų kainos", "")</f>
        <v>Neužpildytos visų objektų kainos</v>
      </c>
    </row>
    <row r="98" spans="1:13" x14ac:dyDescent="0.25">
      <c r="C98" s="17" t="s">
        <v>76</v>
      </c>
      <c r="D98" s="20"/>
      <c r="E98" s="17" t="s">
        <v>77</v>
      </c>
      <c r="F98" s="17" t="str">
        <f>IF(OR(F97="",D98=""),"", ROUND(PRODUCT(D98,F97)/100,2))</f>
        <v/>
      </c>
      <c r="G98" s="15" t="str">
        <f>IF(D98="", "Nurodykite taikomą PVM dydį", "")</f>
        <v>Nurodykite taikomą PVM dydį</v>
      </c>
    </row>
    <row r="99" spans="1:13" x14ac:dyDescent="0.25">
      <c r="E99" s="17" t="s">
        <v>78</v>
      </c>
      <c r="F99" s="17">
        <f>IF(ISBLANK(F98), "", ROUND(SUM(F97:F98),2))</f>
        <v>0</v>
      </c>
    </row>
    <row r="103" spans="1:13" x14ac:dyDescent="0.25">
      <c r="A103" s="13" t="s">
        <v>123</v>
      </c>
      <c r="B103" s="13" t="s">
        <v>27</v>
      </c>
    </row>
    <row r="105" spans="1:13" x14ac:dyDescent="0.25">
      <c r="A105" s="13" t="s">
        <v>28</v>
      </c>
    </row>
    <row r="106" spans="1:13" ht="105" x14ac:dyDescent="0.25">
      <c r="A106" s="17" t="s">
        <v>29</v>
      </c>
      <c r="B106" s="17" t="s">
        <v>30</v>
      </c>
      <c r="C106" s="17" t="s">
        <v>31</v>
      </c>
      <c r="D106" s="17" t="s">
        <v>32</v>
      </c>
      <c r="E106" s="17" t="s">
        <v>33</v>
      </c>
      <c r="F106" s="17" t="s">
        <v>34</v>
      </c>
      <c r="G106" s="17" t="s">
        <v>35</v>
      </c>
      <c r="H106" s="71" t="s">
        <v>36</v>
      </c>
      <c r="I106" s="12"/>
      <c r="J106" s="12"/>
      <c r="K106" s="12"/>
      <c r="L106" s="12"/>
      <c r="M106" s="12"/>
    </row>
    <row r="107" spans="1:13" x14ac:dyDescent="0.25">
      <c r="A107" s="17" t="s">
        <v>124</v>
      </c>
      <c r="B107" s="17" t="s">
        <v>38</v>
      </c>
      <c r="C107" s="18"/>
      <c r="D107" s="18"/>
      <c r="E107" s="18"/>
      <c r="F107" s="18"/>
      <c r="G107" s="18"/>
      <c r="H107" s="72"/>
      <c r="I107" s="12"/>
      <c r="J107" s="12"/>
      <c r="K107" s="12"/>
      <c r="L107" s="12"/>
      <c r="M107" s="12"/>
    </row>
    <row r="108" spans="1:13" x14ac:dyDescent="0.25">
      <c r="A108" s="18" t="s">
        <v>125</v>
      </c>
      <c r="B108" s="18" t="s">
        <v>126</v>
      </c>
      <c r="C108" s="18">
        <v>150</v>
      </c>
      <c r="D108" s="18" t="s">
        <v>41</v>
      </c>
      <c r="E108" s="19"/>
      <c r="F108" s="18" t="str">
        <f>IF(ISBLANK(E108),"", PRODUCT(C108,E108))</f>
        <v/>
      </c>
      <c r="G108" s="20"/>
      <c r="H108" s="18"/>
    </row>
    <row r="109" spans="1:13" x14ac:dyDescent="0.25">
      <c r="A109" s="18" t="s">
        <v>127</v>
      </c>
      <c r="B109" s="18" t="s">
        <v>128</v>
      </c>
      <c r="C109" s="18"/>
      <c r="D109" s="18"/>
      <c r="E109" s="18"/>
      <c r="F109" s="18"/>
      <c r="G109" s="18"/>
      <c r="H109" s="20"/>
    </row>
    <row r="110" spans="1:13" x14ac:dyDescent="0.25">
      <c r="A110" s="18" t="s">
        <v>129</v>
      </c>
      <c r="B110" s="18" t="s">
        <v>130</v>
      </c>
      <c r="C110" s="18"/>
      <c r="D110" s="18"/>
      <c r="E110" s="18"/>
      <c r="F110" s="18"/>
      <c r="G110" s="18"/>
      <c r="H110" s="20"/>
    </row>
    <row r="111" spans="1:13" x14ac:dyDescent="0.25">
      <c r="A111" s="18" t="s">
        <v>131</v>
      </c>
      <c r="B111" s="18" t="s">
        <v>132</v>
      </c>
      <c r="C111" s="18"/>
      <c r="D111" s="18"/>
      <c r="E111" s="18"/>
      <c r="F111" s="18"/>
      <c r="G111" s="18"/>
      <c r="H111" s="20"/>
    </row>
    <row r="112" spans="1:13" x14ac:dyDescent="0.25">
      <c r="A112" s="18" t="s">
        <v>133</v>
      </c>
      <c r="B112" s="18" t="s">
        <v>134</v>
      </c>
      <c r="C112" s="18"/>
      <c r="D112" s="18"/>
      <c r="E112" s="18"/>
      <c r="F112" s="18"/>
      <c r="G112" s="18"/>
      <c r="H112" s="20"/>
    </row>
    <row r="113" spans="1:8" x14ac:dyDescent="0.25">
      <c r="A113" s="18" t="s">
        <v>135</v>
      </c>
      <c r="B113" s="18" t="s">
        <v>136</v>
      </c>
      <c r="C113" s="18"/>
      <c r="D113" s="18"/>
      <c r="E113" s="18"/>
      <c r="F113" s="18"/>
      <c r="G113" s="18"/>
      <c r="H113" s="20"/>
    </row>
    <row r="114" spans="1:8" x14ac:dyDescent="0.25">
      <c r="A114" s="18" t="s">
        <v>137</v>
      </c>
      <c r="B114" s="18" t="s">
        <v>138</v>
      </c>
      <c r="C114" s="18"/>
      <c r="D114" s="18"/>
      <c r="E114" s="18"/>
      <c r="F114" s="18"/>
      <c r="G114" s="18"/>
      <c r="H114" s="20"/>
    </row>
    <row r="115" spans="1:8" x14ac:dyDescent="0.25">
      <c r="A115" s="18" t="s">
        <v>139</v>
      </c>
      <c r="B115" s="18" t="s">
        <v>140</v>
      </c>
      <c r="C115" s="18"/>
      <c r="D115" s="18"/>
      <c r="E115" s="18"/>
      <c r="F115" s="18"/>
      <c r="G115" s="18"/>
      <c r="H115" s="20"/>
    </row>
    <row r="116" spans="1:8" x14ac:dyDescent="0.25">
      <c r="A116" s="18" t="s">
        <v>141</v>
      </c>
      <c r="B116" s="18" t="s">
        <v>142</v>
      </c>
      <c r="C116" s="18"/>
      <c r="D116" s="18"/>
      <c r="E116" s="18"/>
      <c r="F116" s="18"/>
      <c r="G116" s="18"/>
      <c r="H116" s="20"/>
    </row>
    <row r="117" spans="1:8" x14ac:dyDescent="0.25">
      <c r="A117" s="18" t="s">
        <v>143</v>
      </c>
      <c r="B117" s="18" t="s">
        <v>144</v>
      </c>
      <c r="C117" s="18"/>
      <c r="D117" s="18"/>
      <c r="E117" s="18"/>
      <c r="F117" s="18"/>
      <c r="G117" s="18"/>
      <c r="H117" s="20"/>
    </row>
    <row r="118" spans="1:8" x14ac:dyDescent="0.25">
      <c r="A118" s="18" t="s">
        <v>145</v>
      </c>
      <c r="B118" s="18" t="s">
        <v>146</v>
      </c>
      <c r="C118" s="18"/>
      <c r="D118" s="18"/>
      <c r="E118" s="18"/>
      <c r="F118" s="18"/>
      <c r="G118" s="18"/>
      <c r="H118" s="20"/>
    </row>
    <row r="119" spans="1:8" x14ac:dyDescent="0.25">
      <c r="A119" s="18" t="s">
        <v>147</v>
      </c>
      <c r="B119" s="18" t="s">
        <v>148</v>
      </c>
      <c r="C119" s="18"/>
      <c r="D119" s="18"/>
      <c r="E119" s="18"/>
      <c r="F119" s="18"/>
      <c r="G119" s="18"/>
      <c r="H119" s="20"/>
    </row>
    <row r="120" spans="1:8" x14ac:dyDescent="0.25">
      <c r="E120" s="17" t="s">
        <v>75</v>
      </c>
      <c r="F120" s="17" t="str">
        <f>IF((COUNT(C108:C119)&lt;&gt;COUNT(F108:F119)),"", ROUND(SUM(F108:F119),2))</f>
        <v/>
      </c>
      <c r="G120" s="15" t="str">
        <f>IF((COUNT(C108:C119)&lt;&gt;COUNT(F108:F119)),"Neužpildytos visų objektų kainos", "")</f>
        <v>Neužpildytos visų objektų kainos</v>
      </c>
    </row>
    <row r="121" spans="1:8" x14ac:dyDescent="0.25">
      <c r="C121" s="17" t="s">
        <v>76</v>
      </c>
      <c r="D121" s="20"/>
      <c r="E121" s="17" t="s">
        <v>77</v>
      </c>
      <c r="F121" s="17" t="str">
        <f>IF(OR(F120="",D121=""),"", ROUND(PRODUCT(D121,F120)/100,2))</f>
        <v/>
      </c>
      <c r="G121" s="15" t="str">
        <f>IF(D121="", "Nurodykite taikomą PVM dydį", "")</f>
        <v>Nurodykite taikomą PVM dydį</v>
      </c>
    </row>
    <row r="122" spans="1:8" x14ac:dyDescent="0.25">
      <c r="E122" s="17" t="s">
        <v>78</v>
      </c>
      <c r="F122" s="17">
        <f>IF(ISBLANK(F121), "", ROUND(SUM(F120:F121),2))</f>
        <v>0</v>
      </c>
    </row>
    <row r="126" spans="1:8" x14ac:dyDescent="0.25">
      <c r="A126" s="13" t="s">
        <v>149</v>
      </c>
      <c r="B126" s="13" t="s">
        <v>27</v>
      </c>
    </row>
    <row r="128" spans="1:8" x14ac:dyDescent="0.25">
      <c r="A128" s="13" t="s">
        <v>28</v>
      </c>
    </row>
    <row r="129" spans="1:13" ht="105" x14ac:dyDescent="0.25">
      <c r="A129" s="17" t="s">
        <v>29</v>
      </c>
      <c r="B129" s="17" t="s">
        <v>30</v>
      </c>
      <c r="C129" s="17" t="s">
        <v>31</v>
      </c>
      <c r="D129" s="17" t="s">
        <v>32</v>
      </c>
      <c r="E129" s="17" t="s">
        <v>33</v>
      </c>
      <c r="F129" s="17" t="s">
        <v>34</v>
      </c>
      <c r="G129" s="17" t="s">
        <v>35</v>
      </c>
      <c r="H129" s="71" t="s">
        <v>36</v>
      </c>
      <c r="I129" s="12"/>
      <c r="J129" s="12"/>
      <c r="K129" s="12"/>
      <c r="L129" s="12"/>
      <c r="M129" s="12"/>
    </row>
    <row r="130" spans="1:13" x14ac:dyDescent="0.25">
      <c r="A130" s="17" t="s">
        <v>150</v>
      </c>
      <c r="B130" s="17" t="s">
        <v>38</v>
      </c>
      <c r="C130" s="18"/>
      <c r="D130" s="18"/>
      <c r="E130" s="18"/>
      <c r="F130" s="18"/>
      <c r="G130" s="18"/>
      <c r="H130" s="18"/>
    </row>
    <row r="131" spans="1:13" x14ac:dyDescent="0.25">
      <c r="A131" s="18" t="s">
        <v>151</v>
      </c>
      <c r="B131" s="18" t="s">
        <v>152</v>
      </c>
      <c r="C131" s="18">
        <v>450</v>
      </c>
      <c r="D131" s="18" t="s">
        <v>41</v>
      </c>
      <c r="E131" s="19"/>
      <c r="F131" s="18" t="str">
        <f>IF(ISBLANK(E131),"", PRODUCT(C131,E131))</f>
        <v/>
      </c>
      <c r="G131" s="20"/>
      <c r="H131" s="18"/>
    </row>
    <row r="132" spans="1:13" x14ac:dyDescent="0.25">
      <c r="A132" s="18" t="s">
        <v>153</v>
      </c>
      <c r="B132" s="18" t="s">
        <v>154</v>
      </c>
      <c r="C132" s="18"/>
      <c r="D132" s="18"/>
      <c r="E132" s="18"/>
      <c r="F132" s="18"/>
      <c r="G132" s="18"/>
      <c r="H132" s="20"/>
    </row>
    <row r="133" spans="1:13" x14ac:dyDescent="0.25">
      <c r="A133" s="18" t="s">
        <v>155</v>
      </c>
      <c r="B133" s="18" t="s">
        <v>156</v>
      </c>
      <c r="C133" s="18"/>
      <c r="D133" s="18"/>
      <c r="E133" s="18"/>
      <c r="F133" s="18"/>
      <c r="G133" s="18"/>
      <c r="H133" s="20"/>
    </row>
    <row r="134" spans="1:13" x14ac:dyDescent="0.25">
      <c r="A134" s="18" t="s">
        <v>157</v>
      </c>
      <c r="B134" s="18" t="s">
        <v>158</v>
      </c>
      <c r="C134" s="18"/>
      <c r="D134" s="18"/>
      <c r="E134" s="18"/>
      <c r="F134" s="18"/>
      <c r="G134" s="18"/>
      <c r="H134" s="20"/>
    </row>
    <row r="135" spans="1:13" x14ac:dyDescent="0.25">
      <c r="A135" s="18" t="s">
        <v>159</v>
      </c>
      <c r="B135" s="18" t="s">
        <v>160</v>
      </c>
      <c r="C135" s="18"/>
      <c r="D135" s="18"/>
      <c r="E135" s="18"/>
      <c r="F135" s="18"/>
      <c r="G135" s="18"/>
      <c r="H135" s="20"/>
    </row>
    <row r="136" spans="1:13" x14ac:dyDescent="0.25">
      <c r="A136" s="18" t="s">
        <v>161</v>
      </c>
      <c r="B136" s="18" t="s">
        <v>162</v>
      </c>
      <c r="C136" s="18"/>
      <c r="D136" s="18"/>
      <c r="E136" s="18"/>
      <c r="F136" s="18"/>
      <c r="G136" s="18"/>
      <c r="H136" s="20"/>
    </row>
    <row r="137" spans="1:13" x14ac:dyDescent="0.25">
      <c r="A137" s="18" t="s">
        <v>163</v>
      </c>
      <c r="B137" s="18" t="s">
        <v>164</v>
      </c>
      <c r="C137" s="18"/>
      <c r="D137" s="18"/>
      <c r="E137" s="18"/>
      <c r="F137" s="18"/>
      <c r="G137" s="18"/>
      <c r="H137" s="20"/>
    </row>
    <row r="138" spans="1:13" x14ac:dyDescent="0.25">
      <c r="A138" s="18" t="s">
        <v>165</v>
      </c>
      <c r="B138" s="18" t="s">
        <v>166</v>
      </c>
      <c r="C138" s="18"/>
      <c r="D138" s="18"/>
      <c r="E138" s="18"/>
      <c r="F138" s="18"/>
      <c r="G138" s="18"/>
      <c r="H138" s="20"/>
    </row>
    <row r="139" spans="1:13" x14ac:dyDescent="0.25">
      <c r="A139" s="18" t="s">
        <v>167</v>
      </c>
      <c r="B139" s="18" t="s">
        <v>152</v>
      </c>
      <c r="C139" s="18">
        <v>300</v>
      </c>
      <c r="D139" s="18" t="s">
        <v>41</v>
      </c>
      <c r="E139" s="19"/>
      <c r="F139" s="18" t="str">
        <f>IF(ISBLANK(E139),"", PRODUCT(C139,E139))</f>
        <v/>
      </c>
      <c r="G139" s="20"/>
      <c r="H139" s="18"/>
    </row>
    <row r="140" spans="1:13" x14ac:dyDescent="0.25">
      <c r="A140" s="18" t="s">
        <v>168</v>
      </c>
      <c r="B140" s="18" t="s">
        <v>154</v>
      </c>
      <c r="C140" s="18"/>
      <c r="D140" s="18"/>
      <c r="E140" s="18"/>
      <c r="F140" s="18"/>
      <c r="G140" s="18"/>
      <c r="H140" s="20"/>
    </row>
    <row r="141" spans="1:13" x14ac:dyDescent="0.25">
      <c r="A141" s="18" t="s">
        <v>169</v>
      </c>
      <c r="B141" s="18" t="s">
        <v>156</v>
      </c>
      <c r="C141" s="18"/>
      <c r="D141" s="18"/>
      <c r="E141" s="18"/>
      <c r="F141" s="18"/>
      <c r="G141" s="18"/>
      <c r="H141" s="20"/>
    </row>
    <row r="142" spans="1:13" x14ac:dyDescent="0.25">
      <c r="A142" s="18" t="s">
        <v>170</v>
      </c>
      <c r="B142" s="18" t="s">
        <v>171</v>
      </c>
      <c r="C142" s="18"/>
      <c r="D142" s="18"/>
      <c r="E142" s="18"/>
      <c r="F142" s="18"/>
      <c r="G142" s="18"/>
      <c r="H142" s="20"/>
    </row>
    <row r="143" spans="1:13" x14ac:dyDescent="0.25">
      <c r="A143" s="18" t="s">
        <v>172</v>
      </c>
      <c r="B143" s="18" t="s">
        <v>160</v>
      </c>
      <c r="C143" s="18"/>
      <c r="D143" s="18"/>
      <c r="E143" s="18"/>
      <c r="F143" s="18"/>
      <c r="G143" s="18"/>
      <c r="H143" s="20"/>
    </row>
    <row r="144" spans="1:13" x14ac:dyDescent="0.25">
      <c r="A144" s="18" t="s">
        <v>173</v>
      </c>
      <c r="B144" s="18" t="s">
        <v>174</v>
      </c>
      <c r="C144" s="18"/>
      <c r="D144" s="18"/>
      <c r="E144" s="18"/>
      <c r="F144" s="18"/>
      <c r="G144" s="18"/>
      <c r="H144" s="20"/>
    </row>
    <row r="145" spans="1:13" x14ac:dyDescent="0.25">
      <c r="A145" s="18" t="s">
        <v>175</v>
      </c>
      <c r="B145" s="18" t="s">
        <v>164</v>
      </c>
      <c r="C145" s="18"/>
      <c r="D145" s="18"/>
      <c r="E145" s="18"/>
      <c r="F145" s="18"/>
      <c r="G145" s="18"/>
      <c r="H145" s="20"/>
    </row>
    <row r="146" spans="1:13" x14ac:dyDescent="0.25">
      <c r="A146" s="18" t="s">
        <v>176</v>
      </c>
      <c r="B146" s="18" t="s">
        <v>177</v>
      </c>
      <c r="C146" s="18"/>
      <c r="D146" s="18"/>
      <c r="E146" s="18"/>
      <c r="F146" s="18"/>
      <c r="G146" s="18"/>
      <c r="H146" s="20"/>
    </row>
    <row r="147" spans="1:13" x14ac:dyDescent="0.25">
      <c r="E147" s="17" t="s">
        <v>75</v>
      </c>
      <c r="F147" s="17" t="str">
        <f>IF((COUNT(C131:C146)&lt;&gt;COUNT(F131:F146)),"", ROUND(SUM(F131:F146),2))</f>
        <v/>
      </c>
      <c r="G147" s="15" t="str">
        <f>IF((COUNT(C131:C146)&lt;&gt;COUNT(F131:F146)),"Neužpildytos visų objektų kainos", "")</f>
        <v>Neužpildytos visų objektų kainos</v>
      </c>
    </row>
    <row r="148" spans="1:13" x14ac:dyDescent="0.25">
      <c r="C148" s="17" t="s">
        <v>76</v>
      </c>
      <c r="D148" s="20"/>
      <c r="E148" s="17" t="s">
        <v>77</v>
      </c>
      <c r="F148" s="17" t="str">
        <f>IF(OR(F147="",D148=""),"", ROUND(PRODUCT(D148,F147)/100,2))</f>
        <v/>
      </c>
      <c r="G148" s="15" t="str">
        <f>IF(D148="", "Nurodykite taikomą PVM dydį", "")</f>
        <v>Nurodykite taikomą PVM dydį</v>
      </c>
    </row>
    <row r="149" spans="1:13" x14ac:dyDescent="0.25">
      <c r="E149" s="17" t="s">
        <v>78</v>
      </c>
      <c r="F149" s="17">
        <f>IF(ISBLANK(F148), "", ROUND(SUM(F147:F148),2))</f>
        <v>0</v>
      </c>
    </row>
    <row r="153" spans="1:13" x14ac:dyDescent="0.25">
      <c r="A153" s="13" t="s">
        <v>178</v>
      </c>
      <c r="B153" s="13" t="s">
        <v>27</v>
      </c>
    </row>
    <row r="155" spans="1:13" x14ac:dyDescent="0.25">
      <c r="A155" s="13" t="s">
        <v>28</v>
      </c>
    </row>
    <row r="156" spans="1:13" ht="105" x14ac:dyDescent="0.25">
      <c r="A156" s="17" t="s">
        <v>29</v>
      </c>
      <c r="B156" s="17" t="s">
        <v>30</v>
      </c>
      <c r="C156" s="17" t="s">
        <v>31</v>
      </c>
      <c r="D156" s="17" t="s">
        <v>32</v>
      </c>
      <c r="E156" s="17" t="s">
        <v>33</v>
      </c>
      <c r="F156" s="17" t="s">
        <v>34</v>
      </c>
      <c r="G156" s="17" t="s">
        <v>35</v>
      </c>
      <c r="H156" s="71" t="s">
        <v>36</v>
      </c>
      <c r="I156" s="12"/>
      <c r="J156" s="12"/>
      <c r="K156" s="12"/>
      <c r="L156" s="12"/>
      <c r="M156" s="12"/>
    </row>
    <row r="157" spans="1:13" x14ac:dyDescent="0.25">
      <c r="A157" s="17" t="s">
        <v>179</v>
      </c>
      <c r="B157" s="17" t="s">
        <v>38</v>
      </c>
      <c r="C157" s="18"/>
      <c r="D157" s="18"/>
      <c r="E157" s="18"/>
      <c r="F157" s="18"/>
      <c r="G157" s="18"/>
      <c r="H157" s="72"/>
      <c r="I157" s="12"/>
      <c r="J157" s="12"/>
      <c r="K157" s="12"/>
      <c r="L157" s="12"/>
      <c r="M157" s="12"/>
    </row>
    <row r="158" spans="1:13" x14ac:dyDescent="0.25">
      <c r="A158" s="18" t="s">
        <v>180</v>
      </c>
      <c r="B158" s="18" t="s">
        <v>181</v>
      </c>
      <c r="C158" s="18">
        <v>300</v>
      </c>
      <c r="D158" s="18" t="s">
        <v>182</v>
      </c>
      <c r="E158" s="19"/>
      <c r="F158" s="18" t="str">
        <f>IF(ISBLANK(E158),"", PRODUCT(C158,E158))</f>
        <v/>
      </c>
      <c r="G158" s="20"/>
      <c r="H158" s="18"/>
    </row>
    <row r="159" spans="1:13" x14ac:dyDescent="0.25">
      <c r="A159" s="18" t="s">
        <v>183</v>
      </c>
      <c r="B159" s="18" t="s">
        <v>184</v>
      </c>
      <c r="C159" s="18"/>
      <c r="D159" s="18"/>
      <c r="E159" s="18"/>
      <c r="F159" s="18"/>
      <c r="G159" s="18"/>
      <c r="H159" s="20"/>
    </row>
    <row r="160" spans="1:13" x14ac:dyDescent="0.25">
      <c r="A160" s="18" t="s">
        <v>185</v>
      </c>
      <c r="B160" s="18" t="s">
        <v>186</v>
      </c>
      <c r="C160" s="18"/>
      <c r="D160" s="18"/>
      <c r="E160" s="18"/>
      <c r="F160" s="18"/>
      <c r="G160" s="18"/>
      <c r="H160" s="20"/>
    </row>
    <row r="161" spans="1:8" x14ac:dyDescent="0.25">
      <c r="A161" s="18" t="s">
        <v>187</v>
      </c>
      <c r="B161" s="18" t="s">
        <v>188</v>
      </c>
      <c r="C161" s="18"/>
      <c r="D161" s="18"/>
      <c r="E161" s="18"/>
      <c r="F161" s="18"/>
      <c r="G161" s="18"/>
      <c r="H161" s="20"/>
    </row>
    <row r="162" spans="1:8" x14ac:dyDescent="0.25">
      <c r="A162" s="18" t="s">
        <v>189</v>
      </c>
      <c r="B162" s="18" t="s">
        <v>190</v>
      </c>
      <c r="C162" s="18"/>
      <c r="D162" s="18"/>
      <c r="E162" s="18"/>
      <c r="F162" s="18"/>
      <c r="G162" s="18"/>
      <c r="H162" s="20"/>
    </row>
    <row r="163" spans="1:8" x14ac:dyDescent="0.25">
      <c r="A163" s="18" t="s">
        <v>191</v>
      </c>
      <c r="B163" s="18" t="s">
        <v>192</v>
      </c>
      <c r="C163" s="18"/>
      <c r="D163" s="18"/>
      <c r="E163" s="18"/>
      <c r="F163" s="18"/>
      <c r="G163" s="18"/>
      <c r="H163" s="20"/>
    </row>
    <row r="164" spans="1:8" x14ac:dyDescent="0.25">
      <c r="A164" s="18" t="s">
        <v>193</v>
      </c>
      <c r="B164" s="18" t="s">
        <v>194</v>
      </c>
      <c r="C164" s="18"/>
      <c r="D164" s="18"/>
      <c r="E164" s="18"/>
      <c r="F164" s="18"/>
      <c r="G164" s="18"/>
      <c r="H164" s="20"/>
    </row>
    <row r="165" spans="1:8" x14ac:dyDescent="0.25">
      <c r="A165" s="18" t="s">
        <v>195</v>
      </c>
      <c r="B165" s="18" t="s">
        <v>196</v>
      </c>
      <c r="C165" s="18"/>
      <c r="D165" s="18"/>
      <c r="E165" s="18"/>
      <c r="F165" s="18"/>
      <c r="G165" s="18"/>
      <c r="H165" s="20"/>
    </row>
    <row r="166" spans="1:8" x14ac:dyDescent="0.25">
      <c r="A166" s="18" t="s">
        <v>197</v>
      </c>
      <c r="B166" s="18" t="s">
        <v>198</v>
      </c>
      <c r="C166" s="18">
        <v>60</v>
      </c>
      <c r="D166" s="18" t="s">
        <v>182</v>
      </c>
      <c r="E166" s="19"/>
      <c r="F166" s="18" t="str">
        <f>IF(ISBLANK(E166),"", PRODUCT(C166,E166))</f>
        <v/>
      </c>
      <c r="G166" s="20"/>
      <c r="H166" s="18"/>
    </row>
    <row r="167" spans="1:8" x14ac:dyDescent="0.25">
      <c r="A167" s="18" t="s">
        <v>199</v>
      </c>
      <c r="B167" s="18" t="s">
        <v>200</v>
      </c>
      <c r="C167" s="18"/>
      <c r="D167" s="18"/>
      <c r="E167" s="18"/>
      <c r="F167" s="18"/>
      <c r="G167" s="18"/>
      <c r="H167" s="20"/>
    </row>
    <row r="168" spans="1:8" x14ac:dyDescent="0.25">
      <c r="A168" s="18" t="s">
        <v>201</v>
      </c>
      <c r="B168" s="18" t="s">
        <v>202</v>
      </c>
      <c r="C168" s="18"/>
      <c r="D168" s="18"/>
      <c r="E168" s="18"/>
      <c r="F168" s="18"/>
      <c r="G168" s="18"/>
      <c r="H168" s="20"/>
    </row>
    <row r="169" spans="1:8" x14ac:dyDescent="0.25">
      <c r="A169" s="18" t="s">
        <v>203</v>
      </c>
      <c r="B169" s="18" t="s">
        <v>204</v>
      </c>
      <c r="C169" s="18"/>
      <c r="D169" s="18"/>
      <c r="E169" s="18"/>
      <c r="F169" s="18"/>
      <c r="G169" s="18"/>
      <c r="H169" s="20"/>
    </row>
    <row r="170" spans="1:8" x14ac:dyDescent="0.25">
      <c r="A170" s="18" t="s">
        <v>205</v>
      </c>
      <c r="B170" s="18" t="s">
        <v>206</v>
      </c>
      <c r="C170" s="18"/>
      <c r="D170" s="18"/>
      <c r="E170" s="18"/>
      <c r="F170" s="18"/>
      <c r="G170" s="18"/>
      <c r="H170" s="20"/>
    </row>
    <row r="171" spans="1:8" x14ac:dyDescent="0.25">
      <c r="A171" s="18" t="s">
        <v>207</v>
      </c>
      <c r="B171" s="18" t="s">
        <v>208</v>
      </c>
      <c r="C171" s="18"/>
      <c r="D171" s="18"/>
      <c r="E171" s="18"/>
      <c r="F171" s="18"/>
      <c r="G171" s="18"/>
      <c r="H171" s="20"/>
    </row>
    <row r="172" spans="1:8" x14ac:dyDescent="0.25">
      <c r="A172" s="18" t="s">
        <v>209</v>
      </c>
      <c r="B172" s="18" t="s">
        <v>210</v>
      </c>
      <c r="C172" s="18"/>
      <c r="D172" s="18"/>
      <c r="E172" s="18"/>
      <c r="F172" s="18"/>
      <c r="G172" s="18"/>
      <c r="H172" s="20"/>
    </row>
    <row r="173" spans="1:8" x14ac:dyDescent="0.25">
      <c r="E173" s="17" t="s">
        <v>75</v>
      </c>
      <c r="F173" s="17" t="str">
        <f>IF((COUNT(C158:C172)&lt;&gt;COUNT(F158:F172)),"", ROUND(SUM(F158:F172),2))</f>
        <v/>
      </c>
      <c r="G173" s="15" t="str">
        <f>IF((COUNT(C158:C172)&lt;&gt;COUNT(F158:F172)),"Neužpildytos visų objektų kainos", "")</f>
        <v>Neužpildytos visų objektų kainos</v>
      </c>
    </row>
    <row r="174" spans="1:8" x14ac:dyDescent="0.25">
      <c r="C174" s="17" t="s">
        <v>76</v>
      </c>
      <c r="D174" s="20"/>
      <c r="E174" s="17" t="s">
        <v>77</v>
      </c>
      <c r="F174" s="17" t="str">
        <f>IF(OR(F173="",D174=""),"", ROUND(PRODUCT(D174,F173)/100,2))</f>
        <v/>
      </c>
      <c r="G174" s="15" t="str">
        <f>IF(D174="", "Nurodykite taikomą PVM dydį", "")</f>
        <v>Nurodykite taikomą PVM dydį</v>
      </c>
    </row>
    <row r="175" spans="1:8" x14ac:dyDescent="0.25">
      <c r="E175" s="17" t="s">
        <v>78</v>
      </c>
      <c r="F175" s="17">
        <f>IF(ISBLANK(F174), "", ROUND(SUM(F173:F174),2))</f>
        <v>0</v>
      </c>
    </row>
    <row r="179" spans="1:13" x14ac:dyDescent="0.25">
      <c r="A179" s="13" t="s">
        <v>211</v>
      </c>
      <c r="B179" s="13" t="s">
        <v>27</v>
      </c>
    </row>
    <row r="181" spans="1:13" x14ac:dyDescent="0.25">
      <c r="A181" s="13" t="s">
        <v>28</v>
      </c>
    </row>
    <row r="182" spans="1:13" ht="105" x14ac:dyDescent="0.25">
      <c r="A182" s="17" t="s">
        <v>29</v>
      </c>
      <c r="B182" s="17" t="s">
        <v>30</v>
      </c>
      <c r="C182" s="17" t="s">
        <v>31</v>
      </c>
      <c r="D182" s="17" t="s">
        <v>32</v>
      </c>
      <c r="E182" s="17" t="s">
        <v>33</v>
      </c>
      <c r="F182" s="17" t="s">
        <v>34</v>
      </c>
      <c r="G182" s="17" t="s">
        <v>35</v>
      </c>
      <c r="H182" s="71" t="s">
        <v>36</v>
      </c>
      <c r="I182" s="12"/>
      <c r="J182" s="12"/>
      <c r="K182" s="12"/>
      <c r="L182" s="12"/>
      <c r="M182" s="12"/>
    </row>
    <row r="183" spans="1:13" x14ac:dyDescent="0.25">
      <c r="A183" s="17" t="s">
        <v>212</v>
      </c>
      <c r="B183" s="17" t="s">
        <v>38</v>
      </c>
      <c r="C183" s="18"/>
      <c r="D183" s="18"/>
      <c r="E183" s="18"/>
      <c r="F183" s="18"/>
      <c r="G183" s="18"/>
      <c r="H183" s="72"/>
      <c r="I183" s="12"/>
      <c r="J183" s="12"/>
      <c r="K183" s="12"/>
      <c r="L183" s="12"/>
      <c r="M183" s="12"/>
    </row>
    <row r="184" spans="1:13" x14ac:dyDescent="0.25">
      <c r="A184" s="18" t="s">
        <v>213</v>
      </c>
      <c r="B184" s="18" t="s">
        <v>214</v>
      </c>
      <c r="C184" s="18">
        <v>1200</v>
      </c>
      <c r="D184" s="18" t="s">
        <v>41</v>
      </c>
      <c r="E184" s="19"/>
      <c r="F184" s="18" t="str">
        <f>IF(ISBLANK(E184),"", PRODUCT(C184,E184))</f>
        <v/>
      </c>
      <c r="G184" s="20"/>
      <c r="H184" s="18"/>
    </row>
    <row r="185" spans="1:13" x14ac:dyDescent="0.25">
      <c r="A185" s="18" t="s">
        <v>215</v>
      </c>
      <c r="B185" s="18" t="s">
        <v>216</v>
      </c>
      <c r="C185" s="18"/>
      <c r="D185" s="18"/>
      <c r="E185" s="18"/>
      <c r="F185" s="18"/>
      <c r="G185" s="18"/>
      <c r="H185" s="20"/>
    </row>
    <row r="186" spans="1:13" x14ac:dyDescent="0.25">
      <c r="A186" s="18" t="s">
        <v>217</v>
      </c>
      <c r="B186" s="18" t="s">
        <v>218</v>
      </c>
      <c r="C186" s="18"/>
      <c r="D186" s="18"/>
      <c r="E186" s="18"/>
      <c r="F186" s="18"/>
      <c r="G186" s="18"/>
      <c r="H186" s="20"/>
    </row>
    <row r="187" spans="1:13" x14ac:dyDescent="0.25">
      <c r="A187" s="18" t="s">
        <v>219</v>
      </c>
      <c r="B187" s="18" t="s">
        <v>220</v>
      </c>
      <c r="C187" s="18"/>
      <c r="D187" s="18"/>
      <c r="E187" s="18"/>
      <c r="F187" s="18"/>
      <c r="G187" s="18"/>
      <c r="H187" s="20"/>
    </row>
    <row r="188" spans="1:13" x14ac:dyDescent="0.25">
      <c r="E188" s="17" t="s">
        <v>75</v>
      </c>
      <c r="F188" s="17" t="str">
        <f>IF((COUNT(C184:C187)&lt;&gt;COUNT(F184:F187)),"", ROUND(SUM(F184:F187),2))</f>
        <v/>
      </c>
      <c r="G188" s="15" t="str">
        <f>IF((COUNT(C184:C187)&lt;&gt;COUNT(F184:F187)),"Neužpildytos visų objektų kainos", "")</f>
        <v>Neužpildytos visų objektų kainos</v>
      </c>
    </row>
    <row r="189" spans="1:13" x14ac:dyDescent="0.25">
      <c r="C189" s="17" t="s">
        <v>76</v>
      </c>
      <c r="D189" s="20"/>
      <c r="E189" s="17" t="s">
        <v>77</v>
      </c>
      <c r="F189" s="17" t="str">
        <f>IF(OR(F188="",D189=""),"", ROUND(PRODUCT(D189,F188)/100,2))</f>
        <v/>
      </c>
      <c r="G189" s="15" t="str">
        <f>IF(D189="", "Nurodykite taikomą PVM dydį", "")</f>
        <v>Nurodykite taikomą PVM dydį</v>
      </c>
    </row>
    <row r="190" spans="1:13" x14ac:dyDescent="0.25">
      <c r="E190" s="17" t="s">
        <v>78</v>
      </c>
      <c r="F190" s="17">
        <f>IF(ISBLANK(F189), "", ROUND(SUM(F188:F189),2))</f>
        <v>0</v>
      </c>
    </row>
  </sheetData>
  <sheetProtection algorithmName="SHA-512" hashValue="F+XgAIDD+AwKPHPcCzAd+qxe5bcSHBfJE5eFcCfSHop6LD4reBVrdf7P6eYqC6Qe95KCWYILAiCxuYLsv8Ficg==" saltValue="ccv7LSJ4i4WJGkeKm6AG5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221</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222</v>
      </c>
      <c r="B5" s="45"/>
      <c r="C5" s="43" t="s">
        <v>223</v>
      </c>
      <c r="D5" s="44"/>
      <c r="E5" s="45"/>
      <c r="F5" s="43" t="s">
        <v>224</v>
      </c>
      <c r="G5" s="44"/>
      <c r="H5" s="45"/>
      <c r="I5" s="43" t="s">
        <v>225</v>
      </c>
      <c r="J5" s="45"/>
      <c r="K5" s="9" t="s">
        <v>226</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227</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30</v>
      </c>
      <c r="B19" s="45"/>
      <c r="C19" s="43" t="s">
        <v>223</v>
      </c>
      <c r="D19" s="44"/>
      <c r="E19" s="45"/>
      <c r="F19" s="43" t="s">
        <v>228</v>
      </c>
      <c r="G19" s="44"/>
      <c r="H19" s="45"/>
      <c r="I19" s="64" t="s">
        <v>225</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229</v>
      </c>
      <c r="B33" s="31"/>
      <c r="C33" s="31"/>
      <c r="D33" s="31"/>
      <c r="E33" s="31"/>
      <c r="F33" s="31"/>
      <c r="G33" s="31"/>
      <c r="H33" s="31"/>
      <c r="I33" s="31"/>
      <c r="J33" s="31"/>
    </row>
    <row r="34" spans="1:10" ht="15.95" customHeight="1" thickBot="1" x14ac:dyDescent="0.3"/>
    <row r="35" spans="1:10" ht="15.95" customHeight="1" x14ac:dyDescent="0.25">
      <c r="A35" s="8" t="s">
        <v>29</v>
      </c>
      <c r="B35" s="60" t="s">
        <v>230</v>
      </c>
      <c r="C35" s="44"/>
      <c r="D35" s="44"/>
      <c r="E35" s="44"/>
      <c r="F35" s="44"/>
      <c r="G35" s="45"/>
      <c r="H35" s="61" t="s">
        <v>231</v>
      </c>
      <c r="I35" s="44"/>
      <c r="J35" s="62"/>
    </row>
    <row r="36" spans="1:10" ht="48" customHeight="1" x14ac:dyDescent="0.25">
      <c r="A36" s="23" t="s">
        <v>232</v>
      </c>
      <c r="B36" s="52" t="s">
        <v>233</v>
      </c>
      <c r="C36" s="47"/>
      <c r="D36" s="47"/>
      <c r="E36" s="47"/>
      <c r="F36" s="47"/>
      <c r="G36" s="30"/>
      <c r="H36" s="55"/>
      <c r="I36" s="47"/>
      <c r="J36" s="49"/>
    </row>
    <row r="37" spans="1:10" ht="48" customHeight="1" x14ac:dyDescent="0.25">
      <c r="A37" s="23" t="s">
        <v>234</v>
      </c>
      <c r="B37" s="52" t="s">
        <v>235</v>
      </c>
      <c r="C37" s="47"/>
      <c r="D37" s="47"/>
      <c r="E37" s="47"/>
      <c r="F37" s="47"/>
      <c r="G37" s="30"/>
      <c r="H37" s="55"/>
      <c r="I37" s="47"/>
      <c r="J37" s="49"/>
    </row>
    <row r="38" spans="1:10" ht="48" customHeight="1" x14ac:dyDescent="0.25">
      <c r="A38" s="23" t="s">
        <v>236</v>
      </c>
      <c r="B38" s="52" t="s">
        <v>237</v>
      </c>
      <c r="C38" s="47"/>
      <c r="D38" s="47"/>
      <c r="E38" s="47"/>
      <c r="F38" s="47"/>
      <c r="G38" s="30"/>
      <c r="H38" s="55"/>
      <c r="I38" s="47"/>
      <c r="J38" s="49"/>
    </row>
    <row r="39" spans="1:10" ht="48" customHeight="1" x14ac:dyDescent="0.25">
      <c r="A39" s="24"/>
      <c r="B39" s="53"/>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238</v>
      </c>
      <c r="B48" s="31"/>
      <c r="C48" s="31"/>
      <c r="D48" s="31"/>
      <c r="E48" s="31"/>
      <c r="F48" s="31"/>
      <c r="G48" s="31"/>
      <c r="H48" s="31"/>
      <c r="I48" s="31"/>
      <c r="J48" s="31"/>
    </row>
    <row r="51" spans="1:10" x14ac:dyDescent="0.25">
      <c r="A51" s="51" t="s">
        <v>239</v>
      </c>
      <c r="B51" s="31"/>
      <c r="C51" s="31"/>
      <c r="D51" s="31"/>
      <c r="E51" s="57"/>
      <c r="F51" s="31"/>
      <c r="G51" s="31"/>
      <c r="H51" s="31"/>
      <c r="I51" s="31"/>
      <c r="J51" s="31"/>
    </row>
    <row r="53" spans="1:10" x14ac:dyDescent="0.25">
      <c r="A53" s="51" t="s">
        <v>240</v>
      </c>
      <c r="B53" s="31"/>
      <c r="C53" s="31"/>
      <c r="D53" s="31"/>
      <c r="E53" s="57"/>
      <c r="F53" s="31"/>
      <c r="G53" s="31"/>
      <c r="H53" s="31"/>
      <c r="I53" s="31"/>
      <c r="J53" s="31"/>
    </row>
    <row r="100" spans="1:1" ht="15.75" x14ac:dyDescent="0.25">
      <c r="A100" t="s">
        <v>241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2026-03-03T10:21:06Z</dcterms:modified>
</cp:coreProperties>
</file>