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https://lakdlt-my.sharepoint.com/personal/marina_urbiete_vialietuva_lt/Documents/Darbalaukis/Darbai MU/1.4 pirkimai 2025/1. RK/Kelio 2304 kap remontas/2 Skelbimui CVPIS/"/>
    </mc:Choice>
  </mc:AlternateContent>
  <xr:revisionPtr revIDLastSave="0" documentId="13_ncr:1_{C5449A89-CFD7-43AD-AD62-A155C107B9AB}" xr6:coauthVersionLast="47" xr6:coauthVersionMax="47" xr10:uidLastSave="{00000000-0000-0000-0000-000000000000}"/>
  <bookViews>
    <workbookView xWindow="-120" yWindow="-120" windowWidth="29040" windowHeight="15720" xr2:uid="{00000000-000D-0000-FFFF-FFFF00000000}"/>
  </bookViews>
  <sheets>
    <sheet name="DKŽ_1" sheetId="1" r:id="rId1"/>
    <sheet name="DKŽ_2" sheetId="3" r:id="rId2"/>
    <sheet name="Santrauka" sheetId="2" r:id="rId3"/>
  </sheets>
  <definedNames>
    <definedName name="_Hlk5354111" localSheetId="0">DKŽ_1!$C$85</definedName>
    <definedName name="_Toc382467375" localSheetId="0">DKŽ_1!$C$69</definedName>
    <definedName name="_Toc382467376" localSheetId="0">DKŽ_1!$C$84</definedName>
    <definedName name="_Toc85634359" localSheetId="1">DKŽ_2!#REF!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3" l="1"/>
  <c r="G5" i="1" l="1"/>
  <c r="G5" i="3"/>
  <c r="G6" i="1" l="1"/>
  <c r="G23" i="3" l="1"/>
  <c r="G48" i="1"/>
  <c r="G47" i="1"/>
  <c r="G46" i="1"/>
  <c r="G42" i="1"/>
  <c r="G41" i="1"/>
  <c r="G45" i="1"/>
  <c r="G49" i="1"/>
  <c r="G52" i="1"/>
  <c r="I42" i="1" l="1"/>
  <c r="G38" i="1" l="1"/>
  <c r="G53" i="1"/>
  <c r="G51" i="1"/>
  <c r="G50" i="1"/>
  <c r="G44" i="1"/>
  <c r="G43" i="1"/>
  <c r="G40" i="1"/>
  <c r="G39"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7" i="3"/>
  <c r="G8" i="3"/>
  <c r="G9" i="3"/>
  <c r="G10" i="3"/>
  <c r="G11" i="3"/>
  <c r="G12" i="3"/>
  <c r="G13" i="3"/>
  <c r="G14" i="3"/>
  <c r="G15" i="3"/>
  <c r="G16" i="3"/>
  <c r="G17" i="3"/>
  <c r="G18" i="3"/>
  <c r="G19" i="3"/>
  <c r="G20" i="3"/>
  <c r="G6" i="3"/>
  <c r="I44" i="1" l="1"/>
  <c r="I34" i="1"/>
  <c r="I53" i="1"/>
  <c r="I37" i="1"/>
  <c r="I18" i="1"/>
  <c r="I22" i="1"/>
  <c r="I40" i="1"/>
  <c r="I11" i="1"/>
  <c r="I52" i="1"/>
  <c r="G54" i="1"/>
  <c r="C4" i="2" s="1"/>
  <c r="G22" i="3"/>
  <c r="G25" i="3" s="1"/>
  <c r="G21" i="3"/>
  <c r="I24" i="3" s="1"/>
  <c r="C5" i="2" l="1"/>
  <c r="C6" i="2" s="1"/>
</calcChain>
</file>

<file path=xl/sharedStrings.xml><?xml version="1.0" encoding="utf-8"?>
<sst xmlns="http://schemas.openxmlformats.org/spreadsheetml/2006/main" count="323" uniqueCount="179">
  <si>
    <t>Valstybinės reikšmės rajoninio kelio Nr. 2304 Darbėnai–Šventoji, ruožo nuo 10,251 iki 10,340 km, kuriam Palangos m. sav. suteiktas Elijos g. pavadinimas, kapitalinio remonto techninis darbo projektas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</si>
  <si>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</si>
  <si>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</si>
  <si>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</si>
  <si>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</si>
  <si>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</si>
  <si>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</si>
  <si>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</si>
  <si>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</si>
  <si>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Dangų ir gatvės elementų demontavimas</t>
  </si>
  <si>
    <t>1.1</t>
  </si>
  <si>
    <t>Asfalto dangos išardymas/nufrezavimas (frezuojant dangas iki 0,07 m) ir išvežimas į Rangovo pasirinktą vietą</t>
  </si>
  <si>
    <t>m2</t>
  </si>
  <si>
    <t>1.2</t>
  </si>
  <si>
    <t>Grįžtamosios medžiagos (išardytas/nufrezuotas asfaltas) (įkainis 5,99  Eur/t, įvertinamas su minuso ženklu)</t>
  </si>
  <si>
    <t>t</t>
  </si>
  <si>
    <t>1.3</t>
  </si>
  <si>
    <t xml:space="preserve">Betoninių gatvės bordiūrų išardymas </t>
  </si>
  <si>
    <t>m</t>
  </si>
  <si>
    <t>1.4</t>
  </si>
  <si>
    <t>Kelio ženklų skydų demontavimas nuo vienstiebių atramų (žiūrėti žiniaraščio priedą dėl išvežimo)</t>
  </si>
  <si>
    <t>vnt.</t>
  </si>
  <si>
    <t>1.5</t>
  </si>
  <si>
    <t>Kelio ženklų vienstiebių atramų demontavimas (žiūrėti žiniaraščio priedą dėl išvežimo)</t>
  </si>
  <si>
    <t>1.6</t>
  </si>
  <si>
    <t>Krūmų šalinimas rankiniu būdu ir išvežimas utilizavimui</t>
  </si>
  <si>
    <t>1.7</t>
  </si>
  <si>
    <t>Statybinio laužo pakrovimas ir išvežimas (žiūrėti žiniaraščio priedą dėl išvežimo)</t>
  </si>
  <si>
    <t>Iš viso skyriuje 1, Eur be PVM</t>
  </si>
  <si>
    <t>2. Žemės sankasos įrengimo darbai</t>
  </si>
  <si>
    <t>2.1</t>
  </si>
  <si>
    <t>Dirvožemio sluoksnio nukasimas ir išvežimas į Rangovo pasirinktą vietą</t>
  </si>
  <si>
    <t>m3</t>
  </si>
  <si>
    <t>2.2</t>
  </si>
  <si>
    <t>Dirvožemio kasimas ekskavatoriais permetant vietoje</t>
  </si>
  <si>
    <t>2.3</t>
  </si>
  <si>
    <t>Grunto kasimas ekskavatoriais ir išvežimas į Rangovo pasirinktą vietą</t>
  </si>
  <si>
    <t>2.4</t>
  </si>
  <si>
    <t>Grunto kasimas rankiniu būdu ir išvežimas į Rangovo pasirinktą vietą</t>
  </si>
  <si>
    <t>2.5</t>
  </si>
  <si>
    <t>Žemės sankasos tankinimas</t>
  </si>
  <si>
    <t>2.6</t>
  </si>
  <si>
    <t>Žemės sankasos planiravimas</t>
  </si>
  <si>
    <t>2.7</t>
  </si>
  <si>
    <t>Užpilamas dirvožemio sluoksnis, apsėjant žole, h = 10 cm</t>
  </si>
  <si>
    <t>Iš viso skyriuje 2, Eur be PVM</t>
  </si>
  <si>
    <t xml:space="preserve">3. Bordiūrų įrengimas </t>
  </si>
  <si>
    <t>3.1</t>
  </si>
  <si>
    <t>Betoninių gatvės bordiūrų ant betoninio pamato C12/15 įrengimas</t>
  </si>
  <si>
    <t>3.2</t>
  </si>
  <si>
    <t>Granitinių gatvės bordiūrų ant betoninio pamato C12/15 įrengimas</t>
  </si>
  <si>
    <t>3.3</t>
  </si>
  <si>
    <t>Betoninių vejos bordiūrų ant betoninio pamato C12/15 įrengimas</t>
  </si>
  <si>
    <t>3.4</t>
  </si>
  <si>
    <t>Sandarinimo juostos įrengimas</t>
  </si>
  <si>
    <t>Iš viso skyriuje 3, Eur be PVM</t>
  </si>
  <si>
    <t>4.	Šaligatvio dangos konstrukcija 1 var</t>
  </si>
  <si>
    <t>4.1</t>
  </si>
  <si>
    <t>Šalčiui nejautrių medžiagų sluoksnio įrengimas, h = 0,24  m</t>
  </si>
  <si>
    <t>Pastaba: Rangovas pildo pasirinktinai I arba II konstrukcijos variantą</t>
  </si>
  <si>
    <t>4.2</t>
  </si>
  <si>
    <t>Skaldos pagrindo sluoksnio iš nesurištų mineralinių medžiagų mišinio (fr.0/45) įrengimas, h = 0,15 m</t>
  </si>
  <si>
    <t>4.3</t>
  </si>
  <si>
    <t>Pasluoksnio iš nesurištų mineralinių medžiagų mišinio (fr.0/5) įrengimas, h = 0,03 m</t>
  </si>
  <si>
    <t>4.4</t>
  </si>
  <si>
    <t>Betoninių trinkelių įrengimas</t>
  </si>
  <si>
    <t>4.5</t>
  </si>
  <si>
    <t>Silpnaregių vedimo paviršiaus iš betoninių reljefinių trinkelių įrengimas</t>
  </si>
  <si>
    <t>4.6</t>
  </si>
  <si>
    <t>Silpnaregių įspėjamojo paviršiaus iš betoninių reljefinių trinkelių (lygiagrečiai išdėstytais kauburėliais) įrengimas</t>
  </si>
  <si>
    <t>5.	Šaligatvio dangos konstrukcijos 2 var.</t>
  </si>
  <si>
    <t>5.1</t>
  </si>
  <si>
    <t>Apsauginio šalčiui atsparaus sluoksnio įrengimas, 
h = 0,19  m</t>
  </si>
  <si>
    <t>5.2</t>
  </si>
  <si>
    <t>Žvyro pagrindo sluoksnio iš nesurištų mineralinių medžiagų mišinio (fr.0/45) įrengimas, h = 0,20 m</t>
  </si>
  <si>
    <t>5.3</t>
  </si>
  <si>
    <t>5.4</t>
  </si>
  <si>
    <t>5.5</t>
  </si>
  <si>
    <t>5.6</t>
  </si>
  <si>
    <t>Iš viso skyriuje 4/5, Eur be PVM</t>
  </si>
  <si>
    <t>6.	Skelto granito trinkelių dangos konstrukcija (DK2)</t>
  </si>
  <si>
    <t>6.1</t>
  </si>
  <si>
    <t>Skaldos pagrindo sluoksnio iš nesurištų mineralinių medžiagų mišinio (fr. 0/45) įrengimas, h=0,25 m</t>
  </si>
  <si>
    <t>6.2</t>
  </si>
  <si>
    <t>6.3</t>
  </si>
  <si>
    <t>Granitinių trinkelių įrengimas</t>
  </si>
  <si>
    <t>Iš viso skyriuje 6, Eur be PVM</t>
  </si>
  <si>
    <t>7.	Granito trinkelių su lygiu paviršiumi dangos konstrukcija (DK2)</t>
  </si>
  <si>
    <t>7.1</t>
  </si>
  <si>
    <t>7.2</t>
  </si>
  <si>
    <t>7.3</t>
  </si>
  <si>
    <t>Iš viso skyriuje 7, Eur be PVM</t>
  </si>
  <si>
    <t>8.	Atstatomos asfalto dangos konstrukcija</t>
  </si>
  <si>
    <t>8.1</t>
  </si>
  <si>
    <t xml:space="preserve">Skaldos pagrindo sluoksnis iš nesurištųjų mineralinių medžiagų mišinio fr.0/45, h = 0,20 m </t>
  </si>
  <si>
    <t>8.2</t>
  </si>
  <si>
    <t>Viršutinis asfalto dangos sluoksnis AC 16 PD,
h = 0,08 m</t>
  </si>
  <si>
    <t>Iš viso skyriuje 8, Eur be PVM</t>
  </si>
  <si>
    <t>9.	Autobusų stotelių įrengimas</t>
  </si>
  <si>
    <t>9.1</t>
  </si>
  <si>
    <t>Paviljono su suoliuku įrengimas</t>
  </si>
  <si>
    <t>9.2</t>
  </si>
  <si>
    <t>Šiukšliadėžių įrengimas</t>
  </si>
  <si>
    <t>Iš viso skyriuje 9, Eur be PVM</t>
  </si>
  <si>
    <t>10.	Ženklinimas</t>
  </si>
  <si>
    <t>10.1</t>
  </si>
  <si>
    <t>Vienstiebių kelio ženklų atramų įrengimas</t>
  </si>
  <si>
    <t>10. Ženklinimas</t>
  </si>
  <si>
    <t>10.2</t>
  </si>
  <si>
    <t>Kelio ženklų skydų ant vienstiebių atramų įrengimas (m2=1,44)</t>
  </si>
  <si>
    <t>10.3</t>
  </si>
  <si>
    <t>Kelio ženklų skydų, išgaubtų per vertikalią ašį, ant vienstiebių atramų įrengimas (m2=0,36)</t>
  </si>
  <si>
    <t>10.4</t>
  </si>
  <si>
    <t>Ženklinimo tipas 1.1 siaura ištisinė linija</t>
  </si>
  <si>
    <t>10.5</t>
  </si>
  <si>
    <t xml:space="preserve">Ženklinimo tipas 1.7 siaura brūkšninė linija, kai brūkšnio ir tarpo santykis 1 m/1 m </t>
  </si>
  <si>
    <t>10.6</t>
  </si>
  <si>
    <t xml:space="preserve">Ženklinimo tipas 1.2 plati ištisinė linija  </t>
  </si>
  <si>
    <t>10.7</t>
  </si>
  <si>
    <t xml:space="preserve">Ženklinimo tipas 1.12 iš trikampių sudaryta linija </t>
  </si>
  <si>
    <t>10.8</t>
  </si>
  <si>
    <t>Ženklinimo tipas 1.21 raidė „A"</t>
  </si>
  <si>
    <t>Iš viso skyriuje 10, Eur be PVM</t>
  </si>
  <si>
    <t>11.	Kiti darbai</t>
  </si>
  <si>
    <t>11.1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</si>
  <si>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</si>
  <si>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kompl.</t>
  </si>
  <si>
    <t>Iš viso skyriuje 11, Eur be PVM</t>
  </si>
  <si>
    <t>IŠ VISO ŽINIARAŠTYJE 1, EUR BE PVM</t>
  </si>
  <si>
    <t>DARBŲ KIEKIŲ ŽINIARAŠTIS NR. 2 – ELEKTROTECHNIKOS DALIS. APŠVIETIMO TINKLŲ ĮRENGIMAS</t>
  </si>
  <si>
    <t>1 Montavimo darbai</t>
  </si>
  <si>
    <t>Tranšėjos kasimas ir užpylimas kabeliams rankiniu būdu</t>
  </si>
  <si>
    <t>Tranšėjos kasimas ir užpylimas kabeliams mechanizuotu būdu</t>
  </si>
  <si>
    <t>D50mm vamzdžio paklojimas atviru būdu</t>
  </si>
  <si>
    <t>D50mm vamzdžio paklojimas uždaru būdu</t>
  </si>
  <si>
    <t>Projektuojamų kabelių 4x16 AL montavimas D50 vamzdyje</t>
  </si>
  <si>
    <t>Projektuojamų kabelių 4x16 AL montavimas spintoje</t>
  </si>
  <si>
    <t>Projektuojamų kabelių 4x16 AL montavimas atrama</t>
  </si>
  <si>
    <t>1.8</t>
  </si>
  <si>
    <t>Projektuojamų kabelių 3x1,5 CU montavimas D16 vamzdyje atrama</t>
  </si>
  <si>
    <t>1.9</t>
  </si>
  <si>
    <t>Galinės movos kabeliui montavimas</t>
  </si>
  <si>
    <t>1.10</t>
  </si>
  <si>
    <t>Šviestuvų stiebų pamato montavimas</t>
  </si>
  <si>
    <t>1.11</t>
  </si>
  <si>
    <t>Šviestuvų stiebų montavimas</t>
  </si>
  <si>
    <t>1.12</t>
  </si>
  <si>
    <t>Gembės montavimas ant stiebo</t>
  </si>
  <si>
    <t>1.13</t>
  </si>
  <si>
    <t>Šviestuvų montavimas</t>
  </si>
  <si>
    <t>1.14</t>
  </si>
  <si>
    <t>Įžeminimo kontūro varžos įrengimas</t>
  </si>
  <si>
    <t>1.15</t>
  </si>
  <si>
    <t>Įžeminimo kontūro varžos matavimas</t>
  </si>
  <si>
    <t>1.16</t>
  </si>
  <si>
    <t>Signalinės juostos klojimas</t>
  </si>
  <si>
    <t>1.17</t>
  </si>
  <si>
    <t>Kabelio izoliacijos varžos matavimas</t>
  </si>
  <si>
    <t>1.18</t>
  </si>
  <si>
    <t>Žymenų sudėjimas</t>
  </si>
  <si>
    <t>1.23</t>
  </si>
  <si>
    <t>Grunto sutankinimas</t>
  </si>
  <si>
    <t>1.24</t>
  </si>
  <si>
    <t>Išpildomoji nuotrauka</t>
  </si>
  <si>
    <t>IŠ VISO ŽINIARAŠTYJE 2, EUR BE PVM</t>
  </si>
  <si>
    <t>DARBŲ KIEKIŲ ŽINIARAŠČIŲ SANTRAUKA</t>
  </si>
  <si>
    <t>Darbų kiekių žin. nr.</t>
  </si>
  <si>
    <t>Žiniaraščio pavadinimas</t>
  </si>
  <si>
    <t>Vertė, EUR be PVM</t>
  </si>
  <si>
    <t>SUSISIEKIMO DALIS</t>
  </si>
  <si>
    <t>ELEKTROTECHNIKOS DALIS. APŠVIETIMO TINKLŲ ĮRENGIMAS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</si>
  <si>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</si>
  <si>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</si>
  <si>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</si>
  <si>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*Pastaba dėl ESO: Rangovas savo pasiūlyme turi įsivertinti eilutėje nurodytą sumą. Rangovas pasirašęs sutartį su Kelių direkcija dėl kelio rekonstravimo/remonto, turės sudaryti sutartį su AB „ESO“ dėl jiems priklausančių tinklų pertvarkymo. Kelių direkcija Rangovui už AB „ESO“ priklausančių tinklų pertvarkymą apmokės už faktiškai atliktus darbus.</t>
  </si>
  <si>
    <t>Žiniaraščio priedas</t>
  </si>
  <si>
    <r>
      <t xml:space="preserve">Vykdant valstybinės reikšmės kelių rekonstravimo/remonto darbus susidarančios medžiagos, kurios nenaudojamos projekte ir kurios gali būti panaudotos pakartotinai, turi būti gabenamos į užsakovo – AB „Via Lietuva“ (toliau – Užsakovu) nurodytą sandėliavimo vietą – </t>
    </r>
    <r>
      <rPr>
        <b/>
        <sz val="10"/>
        <rFont val="Times New Roman"/>
        <family val="1"/>
        <charset val="186"/>
      </rPr>
      <t>AB „Kelių priežiūra“ Kretingos kelių tarnybos Plungės meistriją, Stoties g. 11a, Plungė.</t>
    </r>
    <r>
      <rPr>
        <sz val="10"/>
        <rFont val="Times New Roman"/>
        <family val="1"/>
        <charset val="186"/>
      </rPr>
      <t xml:space="preserve">
Medžiagos, kurios turi būti gabenamos į sandėliavimo vietas – </t>
    </r>
    <r>
      <rPr>
        <b/>
        <sz val="10"/>
        <rFont val="Times New Roman"/>
        <family val="1"/>
        <charset val="186"/>
      </rPr>
      <t>metalo gaminiai</t>
    </r>
    <r>
      <rPr>
        <sz val="10"/>
        <rFont val="Times New Roman"/>
        <family val="1"/>
        <charset val="186"/>
      </rPr>
      <t xml:space="preserve"> (neužteršti betonu ir kt. medžiagomis (t. y. turi būti nuvalyti)): kelio ženklai, kelio ženklų atramos, apšvietimo ir kiti stulpai,  apsauginiai atitvarai ir jų elementai, tiltų ir viadukų turėklai, kiti metalo gaminiai, sijos, spraustasienės, pralaidos ir kt.;
Kitos, šiame sąraše nepaminėtos medžiagos, kurios gali būti panaudotos pakartotinai, gali būti gabenamos į sandėliavimo vietas tik suderinus su Užsakovu.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</si>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</sst>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2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sz val="11"/>
      <color rgb="FF000000"/>
      <name val="Times New Roman"/>
      <family val="1"/>
      <charset val="186"/>
    </font>
    <font>
      <i/>
      <sz val="10"/>
      <color rgb="FFFF0000"/>
      <name val="Times New Roman"/>
      <family val="1"/>
      <charset val="186"/>
    </font>
    <font>
      <b/>
      <sz val="11"/>
      <color rgb="FF000000"/>
      <name val="Arial"/>
      <family val="2"/>
      <charset val="186"/>
    </font>
    <font>
      <sz val="11"/>
      <color theme="1"/>
      <name val="Arial"/>
      <family val="2"/>
      <charset val="186"/>
    </font>
    <font>
      <b/>
      <sz val="11"/>
      <name val="Arial"/>
      <family val="2"/>
      <charset val="186"/>
    </font>
    <font>
      <i/>
      <sz val="11"/>
      <color theme="1"/>
      <name val="Arial"/>
      <family val="2"/>
      <charset val="186"/>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98">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5" fillId="4" borderId="1" xfId="0" applyNumberFormat="1" applyFont="1" applyFill="1" applyBorder="1" applyAlignment="1" applyProtection="1">
      <alignment horizontal="center" vertical="center" wrapText="1"/>
      <protection locked="0"/>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4"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9" fontId="5" fillId="0" borderId="3" xfId="0" applyNumberFormat="1" applyFont="1" applyBorder="1" applyAlignment="1">
      <alignment horizontal="left" vertical="center" wrapText="1"/>
    </xf>
    <xf numFmtId="4" fontId="4" fillId="4" borderId="3" xfId="3" applyNumberFormat="1"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4" borderId="3"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2" fillId="0" borderId="14" xfId="0" applyNumberFormat="1" applyFont="1" applyBorder="1" applyAlignment="1" applyProtection="1">
      <alignment horizontal="center" vertical="center"/>
      <protection locked="0"/>
    </xf>
    <xf numFmtId="4" fontId="12" fillId="0" borderId="0" xfId="0" applyNumberFormat="1" applyFont="1" applyAlignment="1" applyProtection="1">
      <alignment horizontal="center" vertical="center"/>
      <protection locked="0"/>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0" xfId="4" applyFont="1" applyAlignment="1">
      <alignment horizontal="right" vertical="center"/>
    </xf>
    <xf numFmtId="0" fontId="4" fillId="0" borderId="15" xfId="3" applyFont="1" applyBorder="1" applyAlignment="1">
      <alignment horizontal="center" vertical="center" wrapText="1"/>
    </xf>
    <xf numFmtId="4" fontId="4" fillId="0" borderId="14" xfId="3"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0" fontId="2" fillId="0" borderId="20" xfId="2" applyFont="1" applyBorder="1" applyAlignment="1" applyProtection="1">
      <alignment horizontal="center" vertical="center" wrapText="1"/>
    </xf>
    <xf numFmtId="0" fontId="13"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5" fillId="0" borderId="1" xfId="0" applyNumberFormat="1" applyFont="1" applyBorder="1" applyAlignment="1">
      <alignment horizontal="center" vertical="center"/>
    </xf>
    <xf numFmtId="0" fontId="14" fillId="0" borderId="1" xfId="0" applyFont="1" applyBorder="1" applyAlignment="1">
      <alignment horizontal="right" vertical="center"/>
    </xf>
    <xf numFmtId="0" fontId="16" fillId="0" borderId="0" xfId="0" applyFont="1" applyAlignment="1">
      <alignment horizontal="left" vertical="center"/>
    </xf>
    <xf numFmtId="0" fontId="13" fillId="0" borderId="0" xfId="0" applyFont="1" applyAlignment="1">
      <alignment horizontal="left" vertical="center"/>
    </xf>
    <xf numFmtId="0" fontId="16" fillId="0" borderId="0" xfId="0" applyFont="1"/>
    <xf numFmtId="0" fontId="4" fillId="0" borderId="24" xfId="3" applyFont="1" applyBorder="1" applyAlignment="1">
      <alignment horizontal="center" vertical="center" wrapText="1"/>
    </xf>
    <xf numFmtId="4" fontId="4" fillId="0" borderId="25" xfId="3" applyNumberFormat="1" applyFont="1" applyBorder="1" applyAlignment="1">
      <alignment horizontal="center" vertical="center" wrapText="1"/>
    </xf>
    <xf numFmtId="49" fontId="11" fillId="0" borderId="26" xfId="0" applyNumberFormat="1" applyFont="1" applyBorder="1" applyAlignment="1">
      <alignment horizontal="center" vertical="center" wrapText="1"/>
    </xf>
    <xf numFmtId="4" fontId="5" fillId="0" borderId="28" xfId="0" applyNumberFormat="1" applyFont="1" applyBorder="1" applyAlignment="1">
      <alignment horizontal="center" vertical="center" wrapText="1"/>
    </xf>
    <xf numFmtId="4" fontId="4" fillId="4" borderId="23" xfId="4" applyNumberFormat="1" applyFont="1" applyFill="1" applyBorder="1" applyAlignment="1" applyProtection="1">
      <alignment horizontal="center" vertical="center" wrapText="1"/>
      <protection locked="0"/>
    </xf>
    <xf numFmtId="4" fontId="5" fillId="4" borderId="23" xfId="0" applyNumberFormat="1" applyFont="1" applyFill="1" applyBorder="1" applyAlignment="1" applyProtection="1">
      <alignment horizontal="center" vertical="center" wrapText="1"/>
      <protection locked="0"/>
    </xf>
    <xf numFmtId="4" fontId="4" fillId="4" borderId="19" xfId="3"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4" fontId="4" fillId="4" borderId="8" xfId="4" applyNumberFormat="1" applyFont="1" applyFill="1" applyBorder="1" applyAlignment="1" applyProtection="1">
      <alignment horizontal="center" vertical="center" wrapText="1"/>
      <protection locked="0"/>
    </xf>
    <xf numFmtId="49" fontId="11" fillId="0" borderId="32" xfId="0" applyNumberFormat="1" applyFont="1" applyBorder="1" applyAlignment="1">
      <alignment horizontal="center" vertical="center" wrapText="1"/>
    </xf>
    <xf numFmtId="4" fontId="4" fillId="0" borderId="33" xfId="0" applyNumberFormat="1" applyFont="1" applyBorder="1" applyAlignment="1" applyProtection="1">
      <alignment horizontal="center" vertical="center" wrapText="1"/>
      <protection locked="0"/>
    </xf>
    <xf numFmtId="0" fontId="2" fillId="0" borderId="32" xfId="2" applyFont="1" applyBorder="1" applyAlignment="1" applyProtection="1">
      <alignment horizontal="center" vertical="center" wrapText="1"/>
    </xf>
    <xf numFmtId="0" fontId="2" fillId="0" borderId="34" xfId="2" applyFont="1" applyBorder="1" applyAlignment="1" applyProtection="1">
      <alignment horizontal="center" vertical="center" wrapText="1"/>
    </xf>
    <xf numFmtId="0" fontId="2" fillId="0" borderId="29" xfId="2" applyFont="1" applyBorder="1" applyAlignment="1" applyProtection="1">
      <alignment horizontal="center" vertical="center" wrapText="1"/>
    </xf>
    <xf numFmtId="0" fontId="2" fillId="0" borderId="29" xfId="2" applyNumberFormat="1" applyFont="1" applyBorder="1" applyAlignment="1" applyProtection="1">
      <alignment horizontal="center" vertical="center" wrapText="1"/>
    </xf>
    <xf numFmtId="0" fontId="2" fillId="0" borderId="29" xfId="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49" fontId="5" fillId="0" borderId="3" xfId="0" applyNumberFormat="1" applyFont="1" applyBorder="1" applyAlignment="1">
      <alignment horizontal="center" vertical="center"/>
    </xf>
    <xf numFmtId="0" fontId="19" fillId="0" borderId="3" xfId="0" applyFont="1" applyBorder="1" applyAlignment="1">
      <alignment vertical="center" wrapText="1"/>
    </xf>
    <xf numFmtId="0" fontId="7" fillId="0" borderId="3"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5"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 fontId="5" fillId="0" borderId="25" xfId="0" applyNumberFormat="1" applyFont="1" applyBorder="1" applyAlignment="1">
      <alignment horizontal="center" vertical="center" wrapText="1"/>
    </xf>
    <xf numFmtId="165" fontId="21" fillId="0" borderId="0" xfId="1" applyNumberFormat="1" applyFont="1" applyAlignment="1" applyProtection="1">
      <alignment horizontal="center" vertical="center" wrapText="1"/>
    </xf>
    <xf numFmtId="165" fontId="21" fillId="0" borderId="8" xfId="2" applyNumberFormat="1" applyFont="1" applyBorder="1" applyAlignment="1" applyProtection="1">
      <alignment horizontal="center" vertical="center" wrapText="1"/>
    </xf>
    <xf numFmtId="4" fontId="4" fillId="4" borderId="18" xfId="3" applyNumberFormat="1" applyFont="1" applyFill="1" applyBorder="1" applyAlignment="1" applyProtection="1">
      <alignment horizontal="center" vertical="center" wrapText="1"/>
      <protection locked="0"/>
    </xf>
    <xf numFmtId="4" fontId="4" fillId="4" borderId="34" xfId="3" applyNumberFormat="1" applyFont="1" applyFill="1" applyBorder="1" applyAlignment="1" applyProtection="1">
      <alignment horizontal="center" vertical="center" wrapText="1"/>
      <protection locked="0"/>
    </xf>
    <xf numFmtId="49" fontId="5" fillId="0" borderId="37" xfId="0" applyNumberFormat="1" applyFont="1" applyBorder="1" applyAlignment="1">
      <alignment horizontal="center" vertical="center"/>
    </xf>
    <xf numFmtId="164" fontId="5" fillId="4" borderId="18" xfId="0" applyNumberFormat="1" applyFont="1" applyFill="1" applyBorder="1" applyAlignment="1" applyProtection="1">
      <alignment horizontal="center" vertical="center"/>
      <protection locked="0"/>
    </xf>
    <xf numFmtId="49" fontId="5" fillId="0" borderId="21" xfId="0" applyNumberFormat="1" applyFont="1" applyBorder="1" applyAlignment="1">
      <alignment horizontal="center" vertical="center"/>
    </xf>
    <xf numFmtId="164" fontId="5" fillId="4" borderId="19" xfId="0" applyNumberFormat="1" applyFont="1" applyFill="1" applyBorder="1" applyAlignment="1" applyProtection="1">
      <alignment horizontal="center" vertical="center"/>
      <protection locked="0"/>
    </xf>
    <xf numFmtId="164" fontId="5" fillId="4" borderId="20" xfId="0" applyNumberFormat="1" applyFont="1" applyFill="1" applyBorder="1" applyAlignment="1" applyProtection="1">
      <alignment horizontal="center" vertical="center"/>
      <protection locked="0"/>
    </xf>
    <xf numFmtId="49" fontId="5" fillId="0" borderId="11" xfId="0" quotePrefix="1" applyNumberFormat="1" applyFont="1" applyBorder="1" applyAlignment="1">
      <alignment horizontal="center" vertical="center"/>
    </xf>
    <xf numFmtId="49" fontId="5" fillId="0" borderId="39" xfId="0" quotePrefix="1" applyNumberFormat="1" applyFont="1" applyBorder="1" applyAlignment="1">
      <alignment horizontal="center" vertical="center"/>
    </xf>
    <xf numFmtId="164" fontId="5" fillId="4" borderId="27" xfId="0" applyNumberFormat="1" applyFont="1" applyFill="1" applyBorder="1" applyAlignment="1" applyProtection="1">
      <alignment horizontal="center" vertical="center"/>
      <protection locked="0"/>
    </xf>
    <xf numFmtId="164" fontId="5" fillId="4" borderId="31" xfId="0" applyNumberFormat="1" applyFont="1" applyFill="1" applyBorder="1" applyAlignment="1" applyProtection="1">
      <alignment horizontal="center" vertical="center"/>
      <protection locked="0"/>
    </xf>
    <xf numFmtId="49" fontId="5" fillId="0" borderId="3" xfId="0" quotePrefix="1" applyNumberFormat="1" applyFont="1" applyBorder="1" applyAlignment="1">
      <alignment horizontal="center" vertical="center"/>
    </xf>
    <xf numFmtId="49" fontId="5" fillId="0" borderId="1" xfId="0" quotePrefix="1" applyNumberFormat="1" applyFont="1" applyBorder="1" applyAlignment="1">
      <alignment horizontal="center" vertical="center"/>
    </xf>
    <xf numFmtId="49" fontId="5" fillId="0" borderId="23" xfId="0" quotePrefix="1" applyNumberFormat="1" applyFont="1" applyBorder="1" applyAlignment="1">
      <alignment horizontal="center" vertical="center" wrapText="1"/>
    </xf>
    <xf numFmtId="49" fontId="5" fillId="0" borderId="1" xfId="0" quotePrefix="1" applyNumberFormat="1" applyFont="1" applyBorder="1" applyAlignment="1">
      <alignment horizontal="center" vertical="center" wrapText="1"/>
    </xf>
    <xf numFmtId="49" fontId="5" fillId="0" borderId="3" xfId="0" quotePrefix="1" applyNumberFormat="1" applyFont="1" applyBorder="1" applyAlignment="1">
      <alignment horizontal="center" vertical="center" wrapText="1"/>
    </xf>
    <xf numFmtId="4" fontId="4" fillId="4" borderId="29" xfId="4" applyNumberFormat="1" applyFont="1" applyFill="1" applyBorder="1" applyAlignment="1" applyProtection="1">
      <alignment horizontal="center" vertical="center" wrapText="1"/>
      <protection locked="0"/>
    </xf>
    <xf numFmtId="49" fontId="5" fillId="0" borderId="8" xfId="0" quotePrefix="1" applyNumberFormat="1" applyFont="1" applyBorder="1" applyAlignment="1">
      <alignment horizontal="center" vertical="center" wrapText="1"/>
    </xf>
    <xf numFmtId="165" fontId="23" fillId="0" borderId="0" xfId="4" applyNumberFormat="1" applyFont="1" applyAlignment="1">
      <alignment vertical="center"/>
    </xf>
    <xf numFmtId="165" fontId="23" fillId="0" borderId="0" xfId="4" applyNumberFormat="1" applyFont="1" applyAlignment="1">
      <alignment horizontal="right" vertical="center"/>
    </xf>
    <xf numFmtId="165" fontId="22" fillId="0" borderId="0" xfId="0" applyNumberFormat="1" applyFont="1"/>
    <xf numFmtId="165" fontId="24" fillId="0" borderId="0" xfId="0" applyNumberFormat="1" applyFont="1" applyAlignment="1">
      <alignment vertical="center"/>
    </xf>
    <xf numFmtId="165" fontId="24" fillId="0" borderId="0" xfId="0" applyNumberFormat="1" applyFont="1" applyAlignment="1">
      <alignment horizontal="left" vertical="center" wrapText="1"/>
    </xf>
    <xf numFmtId="49" fontId="5" fillId="0" borderId="31" xfId="0" quotePrefix="1" applyNumberFormat="1" applyFont="1" applyBorder="1" applyAlignment="1">
      <alignment horizontal="center" vertical="center" wrapText="1"/>
    </xf>
    <xf numFmtId="4" fontId="4" fillId="4" borderId="31" xfId="4" applyNumberFormat="1" applyFont="1" applyFill="1" applyBorder="1" applyAlignment="1" applyProtection="1">
      <alignment horizontal="center" vertical="center" wrapText="1"/>
      <protection locked="0"/>
    </xf>
    <xf numFmtId="165" fontId="7" fillId="0" borderId="3"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165" fontId="7" fillId="0" borderId="29" xfId="0" applyNumberFormat="1" applyFont="1" applyBorder="1" applyAlignment="1">
      <alignment horizontal="center" vertical="center" wrapText="1"/>
    </xf>
    <xf numFmtId="49" fontId="5" fillId="0" borderId="21" xfId="0" quotePrefix="1" applyNumberFormat="1" applyFont="1" applyBorder="1" applyAlignment="1">
      <alignment horizontal="center" vertical="center"/>
    </xf>
    <xf numFmtId="165" fontId="19" fillId="6" borderId="1" xfId="0" applyNumberFormat="1" applyFont="1" applyFill="1" applyBorder="1" applyAlignment="1">
      <alignment horizontal="center" vertical="center" wrapText="1"/>
    </xf>
    <xf numFmtId="165" fontId="5" fillId="0" borderId="8" xfId="0" applyNumberFormat="1" applyFont="1" applyBorder="1" applyAlignment="1">
      <alignment horizontal="center" vertical="center" wrapText="1"/>
    </xf>
    <xf numFmtId="165" fontId="7" fillId="0" borderId="8" xfId="0" applyNumberFormat="1" applyFont="1" applyBorder="1" applyAlignment="1">
      <alignment horizontal="center" vertical="center" wrapText="1"/>
    </xf>
    <xf numFmtId="0" fontId="7" fillId="0" borderId="1" xfId="0" applyFont="1" applyBorder="1" applyAlignment="1">
      <alignment horizontal="left" vertical="center" wrapText="1"/>
    </xf>
    <xf numFmtId="0" fontId="19" fillId="6" borderId="1" xfId="0"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37" xfId="0" applyFont="1" applyBorder="1" applyAlignment="1">
      <alignment horizontal="justify" vertical="center" wrapText="1"/>
    </xf>
    <xf numFmtId="165" fontId="7" fillId="6" borderId="3" xfId="0" applyNumberFormat="1" applyFont="1" applyFill="1" applyBorder="1" applyAlignment="1">
      <alignment horizontal="center" vertical="center" wrapText="1"/>
    </xf>
    <xf numFmtId="0" fontId="7" fillId="0" borderId="21" xfId="0" applyFont="1" applyBorder="1" applyAlignment="1">
      <alignment horizontal="justify" vertical="center" wrapText="1"/>
    </xf>
    <xf numFmtId="0" fontId="7" fillId="0" borderId="29" xfId="0" applyFont="1" applyBorder="1" applyAlignment="1">
      <alignment horizontal="left" vertical="center" wrapText="1"/>
    </xf>
    <xf numFmtId="0" fontId="7" fillId="0" borderId="38" xfId="0" applyFont="1" applyBorder="1" applyAlignment="1">
      <alignment horizontal="justify" vertical="center" wrapText="1"/>
    </xf>
    <xf numFmtId="165" fontId="19" fillId="6" borderId="8" xfId="0" applyNumberFormat="1"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23" xfId="0" applyFont="1" applyBorder="1" applyAlignment="1">
      <alignment horizontal="justify" vertical="center" wrapText="1"/>
    </xf>
    <xf numFmtId="165" fontId="7" fillId="0" borderId="23" xfId="0" applyNumberFormat="1" applyFont="1" applyBorder="1" applyAlignment="1">
      <alignment horizontal="center" vertical="center" wrapText="1"/>
    </xf>
    <xf numFmtId="0" fontId="7" fillId="0" borderId="1" xfId="0" applyFont="1" applyBorder="1" applyAlignment="1">
      <alignment horizontal="justify" vertical="center" wrapText="1"/>
    </xf>
    <xf numFmtId="0" fontId="7" fillId="0" borderId="8" xfId="0" applyFont="1" applyBorder="1" applyAlignment="1">
      <alignment horizontal="left" vertical="center" wrapText="1" indent="3"/>
    </xf>
    <xf numFmtId="0" fontId="7" fillId="0" borderId="23" xfId="0" applyFont="1" applyBorder="1" applyAlignment="1">
      <alignment horizontal="left" vertical="center" wrapText="1"/>
    </xf>
    <xf numFmtId="0" fontId="21" fillId="0" borderId="0" xfId="1" applyNumberFormat="1" applyFont="1" applyAlignment="1" applyProtection="1">
      <alignment horizontal="center" vertical="center" wrapText="1"/>
    </xf>
    <xf numFmtId="0" fontId="21" fillId="0" borderId="8" xfId="2" applyNumberFormat="1" applyFont="1" applyBorder="1" applyAlignment="1" applyProtection="1">
      <alignment horizontal="center" vertical="center" wrapText="1"/>
    </xf>
    <xf numFmtId="0" fontId="7" fillId="0" borderId="8" xfId="0" applyFont="1" applyBorder="1" applyAlignment="1">
      <alignment horizontal="center" vertical="center" wrapText="1"/>
    </xf>
    <xf numFmtId="0" fontId="7" fillId="0" borderId="23" xfId="0" applyFont="1" applyBorder="1" applyAlignment="1">
      <alignment horizontal="center" vertical="center" wrapText="1"/>
    </xf>
    <xf numFmtId="0" fontId="23" fillId="0" borderId="0" xfId="4" applyFont="1" applyAlignment="1">
      <alignment vertical="center"/>
    </xf>
    <xf numFmtId="0" fontId="23" fillId="0" borderId="0" xfId="4" applyFont="1" applyAlignment="1">
      <alignment horizontal="right" vertical="center"/>
    </xf>
    <xf numFmtId="0" fontId="22" fillId="0" borderId="0" xfId="0" applyFont="1"/>
    <xf numFmtId="0" fontId="24" fillId="0" borderId="0" xfId="0" applyFont="1" applyAlignment="1">
      <alignment vertical="center"/>
    </xf>
    <xf numFmtId="0" fontId="24" fillId="0" borderId="0" xfId="0" applyFont="1" applyAlignment="1">
      <alignment horizontal="left" vertical="center" wrapText="1"/>
    </xf>
    <xf numFmtId="0" fontId="13" fillId="0" borderId="21" xfId="0" applyFont="1" applyBorder="1" applyAlignment="1">
      <alignment horizontal="left" vertical="center" wrapText="1"/>
    </xf>
    <xf numFmtId="49" fontId="5" fillId="0" borderId="8" xfId="0" quotePrefix="1" applyNumberFormat="1" applyFont="1" applyBorder="1" applyAlignment="1">
      <alignment horizontal="center" vertical="center"/>
    </xf>
    <xf numFmtId="2" fontId="5"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2" fontId="7" fillId="0" borderId="29" xfId="0" applyNumberFormat="1" applyFont="1" applyBorder="1" applyAlignment="1">
      <alignment horizontal="center" vertical="center" wrapText="1"/>
    </xf>
    <xf numFmtId="2" fontId="7" fillId="0" borderId="3" xfId="0" applyNumberFormat="1" applyFont="1" applyBorder="1" applyAlignment="1">
      <alignment horizontal="center" vertical="center" wrapText="1"/>
    </xf>
    <xf numFmtId="2" fontId="19" fillId="6" borderId="1" xfId="0" applyNumberFormat="1" applyFont="1" applyFill="1" applyBorder="1" applyAlignment="1">
      <alignment horizontal="center" vertical="center" wrapText="1"/>
    </xf>
    <xf numFmtId="2" fontId="7" fillId="0" borderId="8" xfId="0" applyNumberFormat="1" applyFont="1" applyBorder="1" applyAlignment="1">
      <alignment horizontal="center" vertical="center" wrapText="1"/>
    </xf>
    <xf numFmtId="2" fontId="7" fillId="6" borderId="3" xfId="0" applyNumberFormat="1" applyFont="1" applyFill="1" applyBorder="1" applyAlignment="1">
      <alignment horizontal="center" vertical="center" wrapText="1"/>
    </xf>
    <xf numFmtId="2" fontId="5" fillId="0" borderId="30" xfId="0" applyNumberFormat="1" applyFont="1" applyBorder="1" applyAlignment="1">
      <alignment horizontal="center" vertical="center"/>
    </xf>
    <xf numFmtId="2" fontId="7" fillId="0" borderId="23" xfId="0" applyNumberFormat="1" applyFont="1" applyBorder="1" applyAlignment="1">
      <alignment horizontal="center" vertical="center" wrapText="1"/>
    </xf>
    <xf numFmtId="4" fontId="4" fillId="0" borderId="30" xfId="0" applyNumberFormat="1" applyFont="1" applyBorder="1" applyAlignment="1" applyProtection="1">
      <alignment horizontal="center" vertical="center" wrapText="1"/>
      <protection locked="0"/>
    </xf>
    <xf numFmtId="4" fontId="12" fillId="0" borderId="25" xfId="0" applyNumberFormat="1" applyFont="1" applyBorder="1" applyAlignment="1" applyProtection="1">
      <alignment horizontal="center" vertical="center"/>
      <protection locked="0"/>
    </xf>
    <xf numFmtId="0" fontId="13" fillId="0" borderId="36" xfId="0" applyFont="1" applyBorder="1" applyAlignment="1">
      <alignment horizontal="left" vertical="center" wrapText="1"/>
    </xf>
    <xf numFmtId="4" fontId="3" fillId="4" borderId="27" xfId="3" applyNumberFormat="1" applyFont="1" applyFill="1" applyBorder="1" applyAlignment="1" applyProtection="1">
      <alignment horizontal="center" vertical="center" wrapText="1"/>
      <protection locked="0"/>
    </xf>
    <xf numFmtId="4" fontId="4" fillId="0" borderId="0" xfId="0" applyNumberFormat="1" applyFont="1" applyAlignment="1" applyProtection="1">
      <alignment horizontal="center" vertical="center" wrapText="1"/>
      <protection locked="0"/>
    </xf>
    <xf numFmtId="0" fontId="9" fillId="0" borderId="0" xfId="1" applyFont="1" applyAlignment="1" applyProtection="1">
      <alignment vertical="center" wrapText="1"/>
    </xf>
    <xf numFmtId="0" fontId="13" fillId="6" borderId="3" xfId="0" applyFont="1" applyFill="1" applyBorder="1" applyAlignment="1">
      <alignment horizontal="justify" vertical="center" wrapText="1"/>
    </xf>
    <xf numFmtId="165" fontId="5" fillId="6" borderId="3" xfId="0" applyNumberFormat="1" applyFont="1" applyFill="1" applyBorder="1" applyAlignment="1">
      <alignment horizontal="center" vertical="center" wrapText="1"/>
    </xf>
    <xf numFmtId="2" fontId="5" fillId="6" borderId="3" xfId="0" applyNumberFormat="1" applyFont="1" applyFill="1" applyBorder="1" applyAlignment="1">
      <alignment horizontal="center" vertical="center" wrapText="1"/>
    </xf>
    <xf numFmtId="0" fontId="13" fillId="6" borderId="41" xfId="0" applyFont="1" applyFill="1" applyBorder="1" applyAlignment="1">
      <alignment horizontal="justify" vertical="center" wrapText="1"/>
    </xf>
    <xf numFmtId="165" fontId="5" fillId="6" borderId="42" xfId="0" applyNumberFormat="1" applyFont="1" applyFill="1" applyBorder="1" applyAlignment="1">
      <alignment horizontal="center" vertical="center" wrapText="1"/>
    </xf>
    <xf numFmtId="2" fontId="5" fillId="6" borderId="42"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29" xfId="0" applyNumberFormat="1" applyFont="1" applyBorder="1" applyAlignment="1">
      <alignment horizontal="center" vertical="center" wrapText="1"/>
    </xf>
    <xf numFmtId="2" fontId="5" fillId="0" borderId="29"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43" xfId="4" applyFont="1" applyBorder="1" applyAlignment="1">
      <alignment horizontal="left" vertical="center" wrapText="1"/>
    </xf>
    <xf numFmtId="0" fontId="5" fillId="0" borderId="43" xfId="0" applyFont="1" applyBorder="1" applyAlignment="1">
      <alignment horizontal="center" vertical="center"/>
    </xf>
    <xf numFmtId="0" fontId="5" fillId="0" borderId="43" xfId="0" applyFont="1" applyBorder="1" applyAlignment="1">
      <alignment horizontal="center" vertical="center" wrapText="1"/>
    </xf>
    <xf numFmtId="49" fontId="5" fillId="0" borderId="1" xfId="0" applyNumberFormat="1" applyFont="1" applyBorder="1" applyAlignment="1">
      <alignment horizontal="center" vertical="center"/>
    </xf>
    <xf numFmtId="0" fontId="19" fillId="0" borderId="1" xfId="0" applyFont="1" applyBorder="1" applyAlignment="1">
      <alignment vertical="center" wrapText="1"/>
    </xf>
    <xf numFmtId="0" fontId="5" fillId="0" borderId="1" xfId="0" applyFont="1" applyBorder="1" applyAlignment="1">
      <alignment horizontal="center" vertical="center" wrapText="1"/>
    </xf>
    <xf numFmtId="4" fontId="4" fillId="0" borderId="1" xfId="3" applyNumberFormat="1"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7" fillId="0" borderId="1" xfId="0" applyFont="1" applyBorder="1" applyAlignment="1">
      <alignment vertical="center" wrapText="1"/>
    </xf>
    <xf numFmtId="49" fontId="5" fillId="0" borderId="31" xfId="0" applyNumberFormat="1" applyFont="1" applyBorder="1" applyAlignment="1">
      <alignment horizontal="center" vertical="center"/>
    </xf>
    <xf numFmtId="0" fontId="7" fillId="0" borderId="31" xfId="0" applyFont="1" applyBorder="1" applyAlignment="1">
      <alignment vertical="center" wrapText="1"/>
    </xf>
    <xf numFmtId="0" fontId="7" fillId="0" borderId="31" xfId="0" applyFont="1" applyBorder="1" applyAlignment="1">
      <alignment horizontal="center" vertical="center" wrapText="1"/>
    </xf>
    <xf numFmtId="0" fontId="5" fillId="0" borderId="31" xfId="0" applyFont="1" applyBorder="1" applyAlignment="1">
      <alignment horizontal="center" vertical="center" wrapText="1"/>
    </xf>
    <xf numFmtId="4" fontId="4" fillId="0" borderId="31" xfId="3" applyNumberFormat="1" applyFont="1" applyBorder="1" applyAlignment="1" applyProtection="1">
      <alignment horizontal="center" vertical="center" wrapText="1"/>
      <protection locked="0"/>
    </xf>
    <xf numFmtId="0" fontId="9"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6" fillId="0" borderId="16"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9" fillId="2" borderId="39" xfId="1" applyFont="1" applyFill="1" applyBorder="1" applyAlignment="1" applyProtection="1">
      <alignment horizontal="center" vertical="center" wrapText="1"/>
    </xf>
    <xf numFmtId="0" fontId="17" fillId="0" borderId="0" xfId="0" applyFont="1" applyAlignment="1">
      <alignment vertical="center" wrapText="1"/>
    </xf>
    <xf numFmtId="0" fontId="18" fillId="0" borderId="0" xfId="0" applyFont="1" applyAlignment="1">
      <alignment vertical="center" wrapText="1"/>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19" xfId="0" applyFont="1" applyFill="1" applyBorder="1" applyAlignment="1">
      <alignment horizontal="center" vertical="center"/>
    </xf>
    <xf numFmtId="0" fontId="16"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wrapText="1"/>
    </xf>
    <xf numFmtId="0" fontId="13" fillId="0" borderId="0" xfId="0" applyFont="1" applyAlignment="1">
      <alignment horizontal="left"/>
    </xf>
    <xf numFmtId="0" fontId="20" fillId="0" borderId="0" xfId="0" applyFont="1" applyAlignment="1">
      <alignment horizontal="center" vertical="center" wrapText="1"/>
    </xf>
  </cellXfs>
  <cellStyles count="5">
    <cellStyle name="Įprastas"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
  <sheetViews>
    <sheetView tabSelected="1" zoomScale="70" zoomScaleNormal="70" workbookViewId="0">
      <selection activeCell="A2" sqref="A2"/>
    </sheetView>
  </sheetViews>
  <sheetFormatPr defaultColWidth="9.140625" defaultRowHeight="15" x14ac:dyDescent="0.25"/>
  <cols>
    <col min="1" max="1" width="39.7109375" style="23" customWidth="1"/>
    <col min="2" max="2" width="10.5703125" style="12" customWidth="1"/>
    <col min="3" max="3" width="71.7109375" style="13" customWidth="1"/>
    <col min="4" max="4" width="9.140625" style="102"/>
    <col min="5" max="5" width="16.28515625" style="135" customWidth="1"/>
    <col min="6" max="6" width="20.7109375" style="19" customWidth="1"/>
    <col min="7" max="7" width="14.7109375" style="12" customWidth="1"/>
    <col min="8" max="8" width="21.5703125" style="20" customWidth="1"/>
    <col min="9" max="9" width="16.140625" style="9" customWidth="1"/>
    <col min="10" max="16384" width="9.140625" style="9"/>
  </cols>
  <sheetData>
    <row r="1" spans="1:9" ht="39.950000000000003" customHeight="1" x14ac:dyDescent="0.25">
      <c r="A1" s="180" t="s">
        <v>0</v>
      </c>
      <c r="B1" s="180"/>
      <c r="C1" s="180"/>
      <c r="D1" s="180"/>
      <c r="E1" s="180"/>
      <c r="F1" s="180"/>
      <c r="G1" s="180"/>
    </row>
    <row r="2" spans="1:9" ht="21.75" customHeight="1" thickBot="1" x14ac:dyDescent="0.3">
      <c r="A2" s="1"/>
      <c r="B2" s="1"/>
      <c r="C2" s="1"/>
      <c r="D2" s="80"/>
      <c r="E2" s="129"/>
      <c r="F2" s="1"/>
      <c r="G2" s="1"/>
    </row>
    <row r="3" spans="1:9" ht="21.75" customHeight="1" x14ac:dyDescent="0.25">
      <c r="A3" s="181" t="s">
        <v>1</v>
      </c>
      <c r="B3" s="182"/>
      <c r="C3" s="182"/>
      <c r="D3" s="182"/>
      <c r="E3" s="182"/>
      <c r="F3" s="182"/>
      <c r="G3" s="183"/>
    </row>
    <row r="4" spans="1:9" ht="55.9" customHeight="1" thickBot="1" x14ac:dyDescent="0.3">
      <c r="A4" s="29" t="s">
        <v>2</v>
      </c>
      <c r="B4" s="46" t="s">
        <v>3</v>
      </c>
      <c r="C4" s="30" t="s">
        <v>4</v>
      </c>
      <c r="D4" s="81" t="s">
        <v>5</v>
      </c>
      <c r="E4" s="130" t="s">
        <v>6</v>
      </c>
      <c r="F4" s="31" t="s">
        <v>7</v>
      </c>
      <c r="G4" s="32" t="s">
        <v>8</v>
      </c>
    </row>
    <row r="5" spans="1:9" ht="29.25" customHeight="1" x14ac:dyDescent="0.25">
      <c r="A5" s="43" t="s">
        <v>9</v>
      </c>
      <c r="B5" s="93" t="s">
        <v>10</v>
      </c>
      <c r="C5" s="155" t="s">
        <v>11</v>
      </c>
      <c r="D5" s="156" t="s">
        <v>12</v>
      </c>
      <c r="E5" s="157">
        <v>170</v>
      </c>
      <c r="F5" s="82"/>
      <c r="G5" s="27">
        <f t="shared" ref="G5:G29" si="0">ROUND((E5*F5),2)</f>
        <v>0</v>
      </c>
    </row>
    <row r="6" spans="1:9" ht="29.25" customHeight="1" x14ac:dyDescent="0.25">
      <c r="A6" s="44" t="s">
        <v>9</v>
      </c>
      <c r="B6" s="110" t="s">
        <v>13</v>
      </c>
      <c r="C6" s="158" t="s">
        <v>14</v>
      </c>
      <c r="D6" s="159" t="s">
        <v>15</v>
      </c>
      <c r="E6" s="160">
        <v>30</v>
      </c>
      <c r="F6" s="152">
        <v>-5.99</v>
      </c>
      <c r="G6" s="27">
        <f t="shared" si="0"/>
        <v>-179.7</v>
      </c>
    </row>
    <row r="7" spans="1:9" ht="29.25" customHeight="1" x14ac:dyDescent="0.25">
      <c r="A7" s="44" t="s">
        <v>9</v>
      </c>
      <c r="B7" s="110" t="s">
        <v>16</v>
      </c>
      <c r="C7" s="138" t="s">
        <v>17</v>
      </c>
      <c r="D7" s="161" t="s">
        <v>18</v>
      </c>
      <c r="E7" s="140">
        <v>59</v>
      </c>
      <c r="F7" s="62"/>
      <c r="G7" s="27">
        <f t="shared" si="0"/>
        <v>0</v>
      </c>
    </row>
    <row r="8" spans="1:9" ht="31.5" customHeight="1" x14ac:dyDescent="0.25">
      <c r="A8" s="44" t="s">
        <v>9</v>
      </c>
      <c r="B8" s="110" t="s">
        <v>19</v>
      </c>
      <c r="C8" s="138" t="s">
        <v>20</v>
      </c>
      <c r="D8" s="161" t="s">
        <v>21</v>
      </c>
      <c r="E8" s="140">
        <v>4</v>
      </c>
      <c r="F8" s="62"/>
      <c r="G8" s="27">
        <f t="shared" si="0"/>
        <v>0</v>
      </c>
    </row>
    <row r="9" spans="1:9" ht="31.5" customHeight="1" x14ac:dyDescent="0.25">
      <c r="A9" s="44" t="s">
        <v>9</v>
      </c>
      <c r="B9" s="110" t="s">
        <v>22</v>
      </c>
      <c r="C9" s="138" t="s">
        <v>23</v>
      </c>
      <c r="D9" s="161" t="s">
        <v>21</v>
      </c>
      <c r="E9" s="140">
        <v>3</v>
      </c>
      <c r="F9" s="62"/>
      <c r="G9" s="27">
        <f t="shared" si="0"/>
        <v>0</v>
      </c>
    </row>
    <row r="10" spans="1:9" ht="31.5" customHeight="1" thickBot="1" x14ac:dyDescent="0.3">
      <c r="A10" s="44" t="s">
        <v>9</v>
      </c>
      <c r="B10" s="110" t="s">
        <v>24</v>
      </c>
      <c r="C10" s="138" t="s">
        <v>25</v>
      </c>
      <c r="D10" s="161" t="s">
        <v>12</v>
      </c>
      <c r="E10" s="140">
        <v>2</v>
      </c>
      <c r="F10" s="62"/>
      <c r="G10" s="27">
        <f t="shared" si="0"/>
        <v>0</v>
      </c>
    </row>
    <row r="11" spans="1:9" ht="29.25" customHeight="1" thickBot="1" x14ac:dyDescent="0.3">
      <c r="A11" s="44" t="s">
        <v>9</v>
      </c>
      <c r="B11" s="110" t="s">
        <v>26</v>
      </c>
      <c r="C11" s="151" t="s">
        <v>27</v>
      </c>
      <c r="D11" s="162" t="s">
        <v>15</v>
      </c>
      <c r="E11" s="163">
        <v>6</v>
      </c>
      <c r="F11" s="83"/>
      <c r="G11" s="77">
        <f t="shared" si="0"/>
        <v>0</v>
      </c>
      <c r="H11" s="35" t="s">
        <v>28</v>
      </c>
      <c r="I11" s="36">
        <f>ROUND(SUM(G5:G11),2)</f>
        <v>-179.7</v>
      </c>
    </row>
    <row r="12" spans="1:9" s="10" customFormat="1" ht="33" customHeight="1" x14ac:dyDescent="0.25">
      <c r="A12" s="43" t="s">
        <v>29</v>
      </c>
      <c r="B12" s="84" t="s">
        <v>30</v>
      </c>
      <c r="C12" s="24" t="s">
        <v>31</v>
      </c>
      <c r="D12" s="164" t="s">
        <v>32</v>
      </c>
      <c r="E12" s="165">
        <v>18.3</v>
      </c>
      <c r="F12" s="85"/>
      <c r="G12" s="26">
        <f t="shared" si="0"/>
        <v>0</v>
      </c>
      <c r="H12" s="11"/>
    </row>
    <row r="13" spans="1:9" s="10" customFormat="1" ht="27.75" customHeight="1" x14ac:dyDescent="0.25">
      <c r="A13" s="44" t="s">
        <v>29</v>
      </c>
      <c r="B13" s="86" t="s">
        <v>33</v>
      </c>
      <c r="C13" s="2" t="s">
        <v>34</v>
      </c>
      <c r="D13" s="161" t="s">
        <v>32</v>
      </c>
      <c r="E13" s="140">
        <v>5.7</v>
      </c>
      <c r="F13" s="87"/>
      <c r="G13" s="27">
        <f t="shared" si="0"/>
        <v>0</v>
      </c>
      <c r="H13" s="11"/>
    </row>
    <row r="14" spans="1:9" s="10" customFormat="1" ht="38.25" customHeight="1" x14ac:dyDescent="0.25">
      <c r="A14" s="44" t="s">
        <v>29</v>
      </c>
      <c r="B14" s="86" t="s">
        <v>35</v>
      </c>
      <c r="C14" s="2" t="s">
        <v>36</v>
      </c>
      <c r="D14" s="161" t="s">
        <v>32</v>
      </c>
      <c r="E14" s="140">
        <v>90</v>
      </c>
      <c r="F14" s="87"/>
      <c r="G14" s="27">
        <f t="shared" si="0"/>
        <v>0</v>
      </c>
      <c r="H14" s="11"/>
    </row>
    <row r="15" spans="1:9" s="10" customFormat="1" ht="33.75" customHeight="1" x14ac:dyDescent="0.25">
      <c r="A15" s="44" t="s">
        <v>29</v>
      </c>
      <c r="B15" s="86" t="s">
        <v>37</v>
      </c>
      <c r="C15" s="2" t="s">
        <v>38</v>
      </c>
      <c r="D15" s="108" t="s">
        <v>32</v>
      </c>
      <c r="E15" s="141">
        <v>6</v>
      </c>
      <c r="F15" s="87"/>
      <c r="G15" s="27">
        <f t="shared" si="0"/>
        <v>0</v>
      </c>
      <c r="H15" s="11"/>
    </row>
    <row r="16" spans="1:9" s="10" customFormat="1" ht="30" customHeight="1" x14ac:dyDescent="0.25">
      <c r="A16" s="44" t="s">
        <v>29</v>
      </c>
      <c r="B16" s="86" t="s">
        <v>39</v>
      </c>
      <c r="C16" s="114" t="s">
        <v>40</v>
      </c>
      <c r="D16" s="108" t="s">
        <v>32</v>
      </c>
      <c r="E16" s="141">
        <v>72</v>
      </c>
      <c r="F16" s="87"/>
      <c r="G16" s="27">
        <f t="shared" si="0"/>
        <v>0</v>
      </c>
      <c r="H16" s="11"/>
    </row>
    <row r="17" spans="1:9" s="10" customFormat="1" ht="33" customHeight="1" thickBot="1" x14ac:dyDescent="0.3">
      <c r="A17" s="44" t="s">
        <v>29</v>
      </c>
      <c r="B17" s="86" t="s">
        <v>41</v>
      </c>
      <c r="C17" s="115" t="s">
        <v>42</v>
      </c>
      <c r="D17" s="111" t="s">
        <v>12</v>
      </c>
      <c r="E17" s="144">
        <v>241</v>
      </c>
      <c r="F17" s="87"/>
      <c r="G17" s="27">
        <f t="shared" si="0"/>
        <v>0</v>
      </c>
      <c r="H17" s="11"/>
    </row>
    <row r="18" spans="1:9" s="10" customFormat="1" ht="27.75" customHeight="1" thickBot="1" x14ac:dyDescent="0.3">
      <c r="A18" s="45" t="s">
        <v>29</v>
      </c>
      <c r="B18" s="86" t="s">
        <v>43</v>
      </c>
      <c r="C18" s="116" t="s">
        <v>44</v>
      </c>
      <c r="D18" s="112" t="s">
        <v>12</v>
      </c>
      <c r="E18" s="145">
        <v>49</v>
      </c>
      <c r="F18" s="88"/>
      <c r="G18" s="28">
        <f t="shared" si="0"/>
        <v>0</v>
      </c>
      <c r="H18" s="66" t="s">
        <v>45</v>
      </c>
      <c r="I18" s="36">
        <f>ROUND(SUM(G12:G18),2)</f>
        <v>0</v>
      </c>
    </row>
    <row r="19" spans="1:9" s="10" customFormat="1" ht="33" customHeight="1" x14ac:dyDescent="0.25">
      <c r="A19" s="43" t="s">
        <v>46</v>
      </c>
      <c r="B19" s="89" t="s">
        <v>47</v>
      </c>
      <c r="C19" s="117" t="s">
        <v>48</v>
      </c>
      <c r="D19" s="118" t="s">
        <v>18</v>
      </c>
      <c r="E19" s="146">
        <v>90</v>
      </c>
      <c r="F19" s="85"/>
      <c r="G19" s="26">
        <f t="shared" si="0"/>
        <v>0</v>
      </c>
      <c r="H19" s="11"/>
    </row>
    <row r="20" spans="1:9" s="10" customFormat="1" ht="33" customHeight="1" x14ac:dyDescent="0.25">
      <c r="A20" s="44" t="s">
        <v>46</v>
      </c>
      <c r="B20" s="90" t="s">
        <v>49</v>
      </c>
      <c r="C20" s="119" t="s">
        <v>50</v>
      </c>
      <c r="D20" s="111" t="s">
        <v>18</v>
      </c>
      <c r="E20" s="144">
        <v>22</v>
      </c>
      <c r="F20" s="91"/>
      <c r="G20" s="59">
        <f t="shared" si="0"/>
        <v>0</v>
      </c>
      <c r="H20" s="11"/>
    </row>
    <row r="21" spans="1:9" s="10" customFormat="1" ht="33" customHeight="1" thickBot="1" x14ac:dyDescent="0.3">
      <c r="A21" s="44" t="s">
        <v>46</v>
      </c>
      <c r="B21" s="90" t="s">
        <v>51</v>
      </c>
      <c r="C21" s="119" t="s">
        <v>52</v>
      </c>
      <c r="D21" s="108" t="s">
        <v>18</v>
      </c>
      <c r="E21" s="141">
        <v>75</v>
      </c>
      <c r="F21" s="91"/>
      <c r="G21" s="59">
        <f t="shared" si="0"/>
        <v>0</v>
      </c>
      <c r="H21" s="11"/>
    </row>
    <row r="22" spans="1:9" s="10" customFormat="1" ht="33" customHeight="1" thickBot="1" x14ac:dyDescent="0.3">
      <c r="A22" s="44" t="s">
        <v>46</v>
      </c>
      <c r="B22" s="90" t="s">
        <v>53</v>
      </c>
      <c r="C22" s="121" t="s">
        <v>54</v>
      </c>
      <c r="D22" s="122" t="s">
        <v>18</v>
      </c>
      <c r="E22" s="147">
        <v>112</v>
      </c>
      <c r="F22" s="92"/>
      <c r="G22" s="79">
        <f t="shared" si="0"/>
        <v>0</v>
      </c>
      <c r="H22" s="66" t="s">
        <v>55</v>
      </c>
      <c r="I22" s="36">
        <f>ROUND(SUM(G19:G22),2)</f>
        <v>0</v>
      </c>
    </row>
    <row r="23" spans="1:9" s="10" customFormat="1" ht="24" customHeight="1" x14ac:dyDescent="0.25">
      <c r="A23" s="43" t="s">
        <v>56</v>
      </c>
      <c r="B23" s="93" t="s">
        <v>57</v>
      </c>
      <c r="C23" s="123" t="s">
        <v>58</v>
      </c>
      <c r="D23" s="107" t="s">
        <v>32</v>
      </c>
      <c r="E23" s="143">
        <v>65</v>
      </c>
      <c r="F23" s="33"/>
      <c r="G23" s="26">
        <f t="shared" si="0"/>
        <v>0</v>
      </c>
      <c r="H23" s="184" t="s">
        <v>59</v>
      </c>
    </row>
    <row r="24" spans="1:9" s="10" customFormat="1" ht="41.25" customHeight="1" x14ac:dyDescent="0.25">
      <c r="A24" s="44" t="s">
        <v>56</v>
      </c>
      <c r="B24" s="94" t="s">
        <v>60</v>
      </c>
      <c r="C24" s="114" t="s">
        <v>61</v>
      </c>
      <c r="D24" s="108" t="s">
        <v>12</v>
      </c>
      <c r="E24" s="141">
        <v>272</v>
      </c>
      <c r="F24" s="22"/>
      <c r="G24" s="27">
        <f t="shared" si="0"/>
        <v>0</v>
      </c>
      <c r="H24" s="185"/>
    </row>
    <row r="25" spans="1:9" s="10" customFormat="1" ht="41.25" customHeight="1" x14ac:dyDescent="0.25">
      <c r="A25" s="44" t="s">
        <v>56</v>
      </c>
      <c r="B25" s="94" t="s">
        <v>62</v>
      </c>
      <c r="C25" s="114" t="s">
        <v>63</v>
      </c>
      <c r="D25" s="108" t="s">
        <v>12</v>
      </c>
      <c r="E25" s="141">
        <v>272</v>
      </c>
      <c r="F25" s="22"/>
      <c r="G25" s="27">
        <f t="shared" si="0"/>
        <v>0</v>
      </c>
      <c r="H25" s="185"/>
    </row>
    <row r="26" spans="1:9" s="10" customFormat="1" ht="27" customHeight="1" x14ac:dyDescent="0.25">
      <c r="A26" s="44" t="s">
        <v>56</v>
      </c>
      <c r="B26" s="94" t="s">
        <v>64</v>
      </c>
      <c r="C26" s="114" t="s">
        <v>65</v>
      </c>
      <c r="D26" s="108" t="s">
        <v>12</v>
      </c>
      <c r="E26" s="141">
        <v>242</v>
      </c>
      <c r="F26" s="22"/>
      <c r="G26" s="27">
        <f t="shared" si="0"/>
        <v>0</v>
      </c>
      <c r="H26" s="185"/>
    </row>
    <row r="27" spans="1:9" s="10" customFormat="1" ht="26.25" customHeight="1" x14ac:dyDescent="0.25">
      <c r="A27" s="44" t="s">
        <v>56</v>
      </c>
      <c r="B27" s="94" t="s">
        <v>66</v>
      </c>
      <c r="C27" s="114" t="s">
        <v>67</v>
      </c>
      <c r="D27" s="108" t="s">
        <v>12</v>
      </c>
      <c r="E27" s="141">
        <v>10</v>
      </c>
      <c r="F27" s="22"/>
      <c r="G27" s="27">
        <f t="shared" si="0"/>
        <v>0</v>
      </c>
      <c r="H27" s="185"/>
    </row>
    <row r="28" spans="1:9" s="10" customFormat="1" ht="41.25" customHeight="1" thickBot="1" x14ac:dyDescent="0.3">
      <c r="A28" s="45" t="s">
        <v>56</v>
      </c>
      <c r="B28" s="139" t="s">
        <v>68</v>
      </c>
      <c r="C28" s="116" t="s">
        <v>69</v>
      </c>
      <c r="D28" s="113" t="s">
        <v>12</v>
      </c>
      <c r="E28" s="145">
        <v>20</v>
      </c>
      <c r="F28" s="22"/>
      <c r="G28" s="27">
        <f t="shared" si="0"/>
        <v>0</v>
      </c>
      <c r="H28" s="185"/>
    </row>
    <row r="29" spans="1:9" s="10" customFormat="1" ht="34.5" customHeight="1" x14ac:dyDescent="0.25">
      <c r="A29" s="58" t="s">
        <v>70</v>
      </c>
      <c r="B29" s="95" t="s">
        <v>71</v>
      </c>
      <c r="C29" s="124" t="s">
        <v>72</v>
      </c>
      <c r="D29" s="125" t="s">
        <v>32</v>
      </c>
      <c r="E29" s="148">
        <v>52</v>
      </c>
      <c r="F29" s="61"/>
      <c r="G29" s="59">
        <f t="shared" si="0"/>
        <v>0</v>
      </c>
      <c r="H29" s="185"/>
    </row>
    <row r="30" spans="1:9" s="10" customFormat="1" ht="33" customHeight="1" x14ac:dyDescent="0.25">
      <c r="A30" s="44" t="s">
        <v>70</v>
      </c>
      <c r="B30" s="96" t="s">
        <v>73</v>
      </c>
      <c r="C30" s="114" t="s">
        <v>74</v>
      </c>
      <c r="D30" s="108" t="s">
        <v>12</v>
      </c>
      <c r="E30" s="141">
        <v>272</v>
      </c>
      <c r="F30" s="3"/>
      <c r="G30" s="27">
        <f t="shared" ref="G30:G36" si="1">ROUND((E30*F30),2)</f>
        <v>0</v>
      </c>
      <c r="H30" s="185"/>
    </row>
    <row r="31" spans="1:9" s="10" customFormat="1" ht="29.25" customHeight="1" x14ac:dyDescent="0.25">
      <c r="A31" s="44" t="s">
        <v>70</v>
      </c>
      <c r="B31" s="96" t="s">
        <v>75</v>
      </c>
      <c r="C31" s="114" t="s">
        <v>63</v>
      </c>
      <c r="D31" s="108" t="s">
        <v>12</v>
      </c>
      <c r="E31" s="141">
        <v>272</v>
      </c>
      <c r="F31" s="3"/>
      <c r="G31" s="27">
        <f t="shared" si="1"/>
        <v>0</v>
      </c>
      <c r="H31" s="185"/>
    </row>
    <row r="32" spans="1:9" s="10" customFormat="1" ht="22.5" customHeight="1" x14ac:dyDescent="0.25">
      <c r="A32" s="44" t="s">
        <v>70</v>
      </c>
      <c r="B32" s="96" t="s">
        <v>76</v>
      </c>
      <c r="C32" s="126" t="s">
        <v>65</v>
      </c>
      <c r="D32" s="108" t="s">
        <v>12</v>
      </c>
      <c r="E32" s="141">
        <v>242</v>
      </c>
      <c r="F32" s="3"/>
      <c r="G32" s="27">
        <f t="shared" si="1"/>
        <v>0</v>
      </c>
      <c r="H32" s="185"/>
    </row>
    <row r="33" spans="1:9" s="10" customFormat="1" ht="21.75" customHeight="1" thickBot="1" x14ac:dyDescent="0.3">
      <c r="A33" s="44" t="s">
        <v>70</v>
      </c>
      <c r="B33" s="96" t="s">
        <v>77</v>
      </c>
      <c r="C33" s="114" t="s">
        <v>67</v>
      </c>
      <c r="D33" s="108" t="s">
        <v>12</v>
      </c>
      <c r="E33" s="141">
        <v>10</v>
      </c>
      <c r="F33" s="3"/>
      <c r="G33" s="27">
        <f t="shared" si="1"/>
        <v>0</v>
      </c>
      <c r="H33" s="185"/>
    </row>
    <row r="34" spans="1:9" s="10" customFormat="1" ht="37.5" customHeight="1" thickBot="1" x14ac:dyDescent="0.3">
      <c r="A34" s="44" t="s">
        <v>70</v>
      </c>
      <c r="B34" s="96" t="s">
        <v>78</v>
      </c>
      <c r="C34" s="126" t="s">
        <v>69</v>
      </c>
      <c r="D34" s="108" t="s">
        <v>12</v>
      </c>
      <c r="E34" s="141">
        <v>20</v>
      </c>
      <c r="F34" s="3"/>
      <c r="G34" s="27">
        <f t="shared" si="1"/>
        <v>0</v>
      </c>
      <c r="H34" s="66" t="s">
        <v>79</v>
      </c>
      <c r="I34" s="36">
        <f>ROUND(SUM(G23:G34),2)</f>
        <v>0</v>
      </c>
    </row>
    <row r="35" spans="1:9" s="10" customFormat="1" ht="30" x14ac:dyDescent="0.25">
      <c r="A35" s="43" t="s">
        <v>80</v>
      </c>
      <c r="B35" s="97" t="s">
        <v>81</v>
      </c>
      <c r="C35" s="123" t="s">
        <v>82</v>
      </c>
      <c r="D35" s="107" t="s">
        <v>12</v>
      </c>
      <c r="E35" s="143">
        <v>16.5</v>
      </c>
      <c r="F35" s="33"/>
      <c r="G35" s="26">
        <f t="shared" si="1"/>
        <v>0</v>
      </c>
      <c r="H35" s="11"/>
    </row>
    <row r="36" spans="1:9" s="10" customFormat="1" ht="30.75" thickBot="1" x14ac:dyDescent="0.3">
      <c r="A36" s="44" t="s">
        <v>80</v>
      </c>
      <c r="B36" s="96" t="s">
        <v>83</v>
      </c>
      <c r="C36" s="114" t="s">
        <v>63</v>
      </c>
      <c r="D36" s="108" t="s">
        <v>12</v>
      </c>
      <c r="E36" s="141">
        <v>16.5</v>
      </c>
      <c r="F36" s="22"/>
      <c r="G36" s="27">
        <f t="shared" si="1"/>
        <v>0</v>
      </c>
      <c r="H36" s="11"/>
    </row>
    <row r="37" spans="1:9" s="10" customFormat="1" ht="30.75" thickBot="1" x14ac:dyDescent="0.3">
      <c r="A37" s="65" t="s">
        <v>80</v>
      </c>
      <c r="B37" s="96" t="s">
        <v>84</v>
      </c>
      <c r="C37" s="120" t="s">
        <v>85</v>
      </c>
      <c r="D37" s="109" t="s">
        <v>12</v>
      </c>
      <c r="E37" s="142">
        <v>16.5</v>
      </c>
      <c r="F37" s="98"/>
      <c r="G37" s="77">
        <f>ROUND((E37*F37),2)</f>
        <v>0</v>
      </c>
      <c r="H37" s="66" t="s">
        <v>86</v>
      </c>
      <c r="I37" s="36">
        <f>ROUND(SUM(G35:G37),2)</f>
        <v>0</v>
      </c>
    </row>
    <row r="38" spans="1:9" s="10" customFormat="1" ht="30.6" customHeight="1" x14ac:dyDescent="0.25">
      <c r="A38" s="43" t="s">
        <v>87</v>
      </c>
      <c r="B38" s="97" t="s">
        <v>88</v>
      </c>
      <c r="C38" s="123" t="s">
        <v>82</v>
      </c>
      <c r="D38" s="107" t="s">
        <v>12</v>
      </c>
      <c r="E38" s="143">
        <v>14</v>
      </c>
      <c r="F38" s="33"/>
      <c r="G38" s="26">
        <f t="shared" ref="G38:G51" si="2">ROUND((E38*F38),2)</f>
        <v>0</v>
      </c>
      <c r="H38" s="11"/>
    </row>
    <row r="39" spans="1:9" s="10" customFormat="1" ht="30.6" customHeight="1" thickBot="1" x14ac:dyDescent="0.3">
      <c r="A39" s="44" t="s">
        <v>87</v>
      </c>
      <c r="B39" s="96" t="s">
        <v>89</v>
      </c>
      <c r="C39" s="114" t="s">
        <v>63</v>
      </c>
      <c r="D39" s="108" t="s">
        <v>12</v>
      </c>
      <c r="E39" s="141">
        <v>14</v>
      </c>
      <c r="F39" s="22"/>
      <c r="G39" s="27">
        <f t="shared" si="2"/>
        <v>0</v>
      </c>
      <c r="H39" s="11"/>
    </row>
    <row r="40" spans="1:9" s="10" customFormat="1" ht="30.6" customHeight="1" thickBot="1" x14ac:dyDescent="0.3">
      <c r="A40" s="45" t="s">
        <v>87</v>
      </c>
      <c r="B40" s="99" t="s">
        <v>90</v>
      </c>
      <c r="C40" s="127" t="s">
        <v>85</v>
      </c>
      <c r="D40" s="113" t="s">
        <v>12</v>
      </c>
      <c r="E40" s="145">
        <v>14</v>
      </c>
      <c r="F40" s="64"/>
      <c r="G40" s="28">
        <f t="shared" si="2"/>
        <v>0</v>
      </c>
      <c r="H40" s="66" t="s">
        <v>91</v>
      </c>
      <c r="I40" s="36">
        <f>ROUND(SUM(G38:G40),2)</f>
        <v>0</v>
      </c>
    </row>
    <row r="41" spans="1:9" s="10" customFormat="1" ht="35.25" customHeight="1" thickBot="1" x14ac:dyDescent="0.3">
      <c r="A41" s="43" t="s">
        <v>92</v>
      </c>
      <c r="B41" s="97" t="s">
        <v>93</v>
      </c>
      <c r="C41" s="123" t="s">
        <v>94</v>
      </c>
      <c r="D41" s="107" t="s">
        <v>12</v>
      </c>
      <c r="E41" s="143">
        <v>48</v>
      </c>
      <c r="F41" s="33"/>
      <c r="G41" s="26">
        <f t="shared" ref="G41:G42" si="3">ROUND((E41*F41),2)</f>
        <v>0</v>
      </c>
      <c r="H41" s="11"/>
    </row>
    <row r="42" spans="1:9" s="10" customFormat="1" ht="41.25" customHeight="1" thickBot="1" x14ac:dyDescent="0.3">
      <c r="A42" s="45" t="s">
        <v>92</v>
      </c>
      <c r="B42" s="99" t="s">
        <v>95</v>
      </c>
      <c r="C42" s="127" t="s">
        <v>96</v>
      </c>
      <c r="D42" s="113" t="s">
        <v>12</v>
      </c>
      <c r="E42" s="145">
        <v>48</v>
      </c>
      <c r="F42" s="64"/>
      <c r="G42" s="28">
        <f t="shared" si="3"/>
        <v>0</v>
      </c>
      <c r="H42" s="66" t="s">
        <v>97</v>
      </c>
      <c r="I42" s="36">
        <f>ROUND(SUM(G41:G42),2)</f>
        <v>0</v>
      </c>
    </row>
    <row r="43" spans="1:9" s="10" customFormat="1" ht="30" customHeight="1" thickBot="1" x14ac:dyDescent="0.3">
      <c r="A43" s="44" t="s">
        <v>98</v>
      </c>
      <c r="B43" s="96" t="s">
        <v>99</v>
      </c>
      <c r="C43" s="114" t="s">
        <v>100</v>
      </c>
      <c r="D43" s="108" t="s">
        <v>21</v>
      </c>
      <c r="E43" s="63">
        <v>1</v>
      </c>
      <c r="F43" s="22"/>
      <c r="G43" s="27">
        <f t="shared" si="2"/>
        <v>0</v>
      </c>
      <c r="H43" s="11"/>
    </row>
    <row r="44" spans="1:9" s="10" customFormat="1" ht="27" customHeight="1" thickBot="1" x14ac:dyDescent="0.3">
      <c r="A44" s="45" t="s">
        <v>98</v>
      </c>
      <c r="B44" s="99" t="s">
        <v>101</v>
      </c>
      <c r="C44" s="116" t="s">
        <v>102</v>
      </c>
      <c r="D44" s="113" t="s">
        <v>21</v>
      </c>
      <c r="E44" s="131">
        <v>1</v>
      </c>
      <c r="F44" s="64"/>
      <c r="G44" s="28">
        <f t="shared" si="2"/>
        <v>0</v>
      </c>
      <c r="H44" s="66" t="s">
        <v>103</v>
      </c>
      <c r="I44" s="36">
        <f>ROUND(SUM(G43:G44),2)</f>
        <v>0</v>
      </c>
    </row>
    <row r="45" spans="1:9" s="10" customFormat="1" ht="30" customHeight="1" x14ac:dyDescent="0.25">
      <c r="A45" s="58" t="s">
        <v>104</v>
      </c>
      <c r="B45" s="95" t="s">
        <v>105</v>
      </c>
      <c r="C45" s="128" t="s">
        <v>106</v>
      </c>
      <c r="D45" s="125" t="s">
        <v>21</v>
      </c>
      <c r="E45" s="132">
        <v>3</v>
      </c>
      <c r="F45" s="60"/>
      <c r="G45" s="27">
        <f t="shared" si="2"/>
        <v>0</v>
      </c>
      <c r="H45" s="11"/>
    </row>
    <row r="46" spans="1:9" s="10" customFormat="1" ht="30" customHeight="1" x14ac:dyDescent="0.25">
      <c r="A46" s="58" t="s">
        <v>107</v>
      </c>
      <c r="B46" s="96" t="s">
        <v>108</v>
      </c>
      <c r="C46" s="128" t="s">
        <v>109</v>
      </c>
      <c r="D46" s="125" t="s">
        <v>21</v>
      </c>
      <c r="E46" s="132">
        <v>3</v>
      </c>
      <c r="F46" s="60"/>
      <c r="G46" s="27">
        <f t="shared" si="2"/>
        <v>0</v>
      </c>
      <c r="H46" s="11"/>
    </row>
    <row r="47" spans="1:9" s="10" customFormat="1" ht="30" customHeight="1" x14ac:dyDescent="0.25">
      <c r="A47" s="58" t="s">
        <v>107</v>
      </c>
      <c r="B47" s="96" t="s">
        <v>110</v>
      </c>
      <c r="C47" s="128" t="s">
        <v>111</v>
      </c>
      <c r="D47" s="125" t="s">
        <v>21</v>
      </c>
      <c r="E47" s="132">
        <v>1</v>
      </c>
      <c r="F47" s="60"/>
      <c r="G47" s="27">
        <f t="shared" si="2"/>
        <v>0</v>
      </c>
      <c r="H47" s="11"/>
    </row>
    <row r="48" spans="1:9" s="10" customFormat="1" ht="30" customHeight="1" x14ac:dyDescent="0.25">
      <c r="A48" s="58" t="s">
        <v>107</v>
      </c>
      <c r="B48" s="96" t="s">
        <v>112</v>
      </c>
      <c r="C48" s="128" t="s">
        <v>113</v>
      </c>
      <c r="D48" s="125" t="s">
        <v>18</v>
      </c>
      <c r="E48" s="132">
        <v>14</v>
      </c>
      <c r="F48" s="60"/>
      <c r="G48" s="27">
        <f t="shared" si="2"/>
        <v>0</v>
      </c>
      <c r="H48" s="11"/>
    </row>
    <row r="49" spans="1:9" s="10" customFormat="1" ht="31.15" customHeight="1" x14ac:dyDescent="0.25">
      <c r="A49" s="58" t="s">
        <v>107</v>
      </c>
      <c r="B49" s="96" t="s">
        <v>114</v>
      </c>
      <c r="C49" s="114" t="s">
        <v>115</v>
      </c>
      <c r="D49" s="108" t="s">
        <v>18</v>
      </c>
      <c r="E49" s="63">
        <v>66</v>
      </c>
      <c r="F49" s="22"/>
      <c r="G49" s="27">
        <f t="shared" si="2"/>
        <v>0</v>
      </c>
      <c r="H49" s="11"/>
    </row>
    <row r="50" spans="1:9" s="10" customFormat="1" ht="31.15" customHeight="1" x14ac:dyDescent="0.25">
      <c r="A50" s="58" t="s">
        <v>107</v>
      </c>
      <c r="B50" s="96" t="s">
        <v>116</v>
      </c>
      <c r="C50" s="114" t="s">
        <v>117</v>
      </c>
      <c r="D50" s="108" t="s">
        <v>18</v>
      </c>
      <c r="E50" s="63">
        <v>25</v>
      </c>
      <c r="F50" s="22"/>
      <c r="G50" s="27">
        <f t="shared" si="2"/>
        <v>0</v>
      </c>
      <c r="H50" s="11"/>
    </row>
    <row r="51" spans="1:9" s="10" customFormat="1" ht="31.15" customHeight="1" thickBot="1" x14ac:dyDescent="0.3">
      <c r="A51" s="58" t="s">
        <v>107</v>
      </c>
      <c r="B51" s="96" t="s">
        <v>118</v>
      </c>
      <c r="C51" s="114" t="s">
        <v>119</v>
      </c>
      <c r="D51" s="108" t="s">
        <v>12</v>
      </c>
      <c r="E51" s="63">
        <v>2.8</v>
      </c>
      <c r="F51" s="22"/>
      <c r="G51" s="27">
        <f t="shared" si="2"/>
        <v>0</v>
      </c>
      <c r="H51" s="11"/>
    </row>
    <row r="52" spans="1:9" s="10" customFormat="1" ht="36.75" customHeight="1" thickBot="1" x14ac:dyDescent="0.3">
      <c r="A52" s="78" t="s">
        <v>107</v>
      </c>
      <c r="B52" s="99" t="s">
        <v>120</v>
      </c>
      <c r="C52" s="116" t="s">
        <v>121</v>
      </c>
      <c r="D52" s="113" t="s">
        <v>12</v>
      </c>
      <c r="E52" s="131">
        <v>1.8</v>
      </c>
      <c r="F52" s="64"/>
      <c r="G52" s="28">
        <f>ROUND((E52*F52),2)</f>
        <v>0</v>
      </c>
      <c r="H52" s="66" t="s">
        <v>122</v>
      </c>
      <c r="I52" s="36">
        <f>ROUND(SUM(G45:G52),2)</f>
        <v>0</v>
      </c>
    </row>
    <row r="53" spans="1:9" s="10" customFormat="1" ht="66" customHeight="1" thickBot="1" x14ac:dyDescent="0.3">
      <c r="A53" s="78" t="s">
        <v>123</v>
      </c>
      <c r="B53" s="105" t="s">
        <v>124</v>
      </c>
      <c r="C53" s="166" t="s">
        <v>125</v>
      </c>
      <c r="D53" s="167" t="s">
        <v>126</v>
      </c>
      <c r="E53" s="168">
        <v>1</v>
      </c>
      <c r="F53" s="106"/>
      <c r="G53" s="79">
        <f t="shared" ref="G53" si="4">ROUND((E53*F53),2)</f>
        <v>0</v>
      </c>
      <c r="H53" s="149" t="s">
        <v>127</v>
      </c>
      <c r="I53" s="150">
        <f>ROUND(SUM(G53:G53),2)</f>
        <v>0</v>
      </c>
    </row>
    <row r="54" spans="1:9" ht="43.5" thickBot="1" x14ac:dyDescent="0.3">
      <c r="A54" s="7"/>
      <c r="B54" s="4"/>
      <c r="C54" s="7"/>
      <c r="D54" s="100"/>
      <c r="E54" s="133"/>
      <c r="F54" s="41" t="s">
        <v>128</v>
      </c>
      <c r="G54" s="42">
        <f>SUM(G5:G53)</f>
        <v>-179.7</v>
      </c>
      <c r="H54" s="34"/>
      <c r="I54" s="37"/>
    </row>
    <row r="55" spans="1:9" x14ac:dyDescent="0.25">
      <c r="A55" s="39"/>
      <c r="B55" s="38"/>
      <c r="C55" s="38"/>
      <c r="D55" s="101"/>
      <c r="E55" s="134"/>
      <c r="F55" s="38"/>
      <c r="G55" s="14"/>
    </row>
    <row r="56" spans="1:9" x14ac:dyDescent="0.25">
      <c r="A56" s="7"/>
      <c r="B56" s="4"/>
      <c r="C56" s="7"/>
      <c r="D56" s="100"/>
      <c r="E56" s="133"/>
      <c r="F56" s="15"/>
      <c r="G56" s="14"/>
    </row>
    <row r="57" spans="1:9" x14ac:dyDescent="0.25">
      <c r="A57" s="7"/>
      <c r="B57" s="4"/>
      <c r="C57" s="7"/>
      <c r="D57" s="100"/>
      <c r="E57" s="133"/>
      <c r="F57" s="15"/>
      <c r="G57" s="14"/>
    </row>
    <row r="58" spans="1:9" x14ac:dyDescent="0.25">
      <c r="F58" s="16"/>
    </row>
    <row r="59" spans="1:9" x14ac:dyDescent="0.25">
      <c r="A59" s="8"/>
      <c r="B59" s="5"/>
      <c r="C59" s="8"/>
      <c r="D59" s="103"/>
      <c r="E59" s="136"/>
      <c r="F59" s="17"/>
      <c r="G59" s="5"/>
    </row>
    <row r="60" spans="1:9" x14ac:dyDescent="0.25">
      <c r="A60" s="6"/>
      <c r="B60" s="6"/>
      <c r="C60" s="6"/>
      <c r="D60" s="104"/>
      <c r="E60" s="137"/>
      <c r="F60" s="18"/>
      <c r="G60" s="6"/>
    </row>
  </sheetData>
  <mergeCells count="3">
    <mergeCell ref="A1:G1"/>
    <mergeCell ref="A3:G3"/>
    <mergeCell ref="H23:H33"/>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zoomScale="60" zoomScaleNormal="60" workbookViewId="0">
      <selection activeCell="A6" sqref="A6"/>
    </sheetView>
  </sheetViews>
  <sheetFormatPr defaultColWidth="9.140625" defaultRowHeight="15" x14ac:dyDescent="0.25"/>
  <cols>
    <col min="1" max="1" width="39.7109375" style="23" customWidth="1"/>
    <col min="2" max="2" width="10.5703125" style="12" customWidth="1"/>
    <col min="3" max="3" width="72.5703125" style="13" customWidth="1"/>
    <col min="4" max="4" width="9.140625" style="12"/>
    <col min="5" max="5" width="16.28515625" style="12" customWidth="1"/>
    <col min="6" max="6" width="20.7109375" style="19" customWidth="1"/>
    <col min="7" max="7" width="14.7109375" style="12" customWidth="1"/>
    <col min="8" max="8" width="21.5703125" style="20" customWidth="1"/>
    <col min="9" max="9" width="16.140625" style="9" customWidth="1"/>
    <col min="10" max="16384" width="9.140625" style="9"/>
  </cols>
  <sheetData>
    <row r="1" spans="1:7" ht="39.950000000000003" customHeight="1" x14ac:dyDescent="0.25">
      <c r="A1" s="180" t="s">
        <v>0</v>
      </c>
      <c r="B1" s="180"/>
      <c r="C1" s="180"/>
      <c r="D1" s="180"/>
      <c r="E1" s="180"/>
      <c r="F1" s="180"/>
      <c r="G1" s="180"/>
    </row>
    <row r="2" spans="1:7" ht="21.75" customHeight="1" thickBot="1" x14ac:dyDescent="0.3">
      <c r="A2" s="1"/>
      <c r="B2" s="1"/>
      <c r="C2" s="1"/>
      <c r="D2" s="1"/>
      <c r="E2" s="21"/>
      <c r="F2" s="1"/>
      <c r="G2" s="1"/>
    </row>
    <row r="3" spans="1:7" ht="21.75" customHeight="1" x14ac:dyDescent="0.25">
      <c r="A3" s="181" t="s">
        <v>129</v>
      </c>
      <c r="B3" s="182"/>
      <c r="C3" s="182"/>
      <c r="D3" s="182"/>
      <c r="E3" s="182"/>
      <c r="F3" s="182"/>
      <c r="G3" s="183"/>
    </row>
    <row r="4" spans="1:7" ht="54.6" customHeight="1" thickBot="1" x14ac:dyDescent="0.3">
      <c r="A4" s="67" t="s">
        <v>2</v>
      </c>
      <c r="B4" s="68" t="s">
        <v>3</v>
      </c>
      <c r="C4" s="69" t="s">
        <v>4</v>
      </c>
      <c r="D4" s="69" t="s">
        <v>5</v>
      </c>
      <c r="E4" s="70" t="s">
        <v>6</v>
      </c>
      <c r="F4" s="71" t="s">
        <v>7</v>
      </c>
      <c r="G4" s="72" t="s">
        <v>8</v>
      </c>
    </row>
    <row r="5" spans="1:7" ht="33" customHeight="1" x14ac:dyDescent="0.25">
      <c r="A5" s="43" t="s">
        <v>130</v>
      </c>
      <c r="B5" s="73" t="s">
        <v>10</v>
      </c>
      <c r="C5" s="74" t="s">
        <v>131</v>
      </c>
      <c r="D5" s="75" t="s">
        <v>18</v>
      </c>
      <c r="E5" s="76">
        <v>8</v>
      </c>
      <c r="F5" s="25"/>
      <c r="G5" s="26">
        <f>ROUND((E5*F5),2)</f>
        <v>0</v>
      </c>
    </row>
    <row r="6" spans="1:7" ht="33" customHeight="1" x14ac:dyDescent="0.25">
      <c r="A6" s="65" t="s">
        <v>130</v>
      </c>
      <c r="B6" s="169" t="s">
        <v>13</v>
      </c>
      <c r="C6" s="170" t="s">
        <v>132</v>
      </c>
      <c r="D6" s="63" t="s">
        <v>18</v>
      </c>
      <c r="E6" s="171">
        <v>21</v>
      </c>
      <c r="F6" s="172"/>
      <c r="G6" s="27">
        <f>ROUND((E6*F6),2)</f>
        <v>0</v>
      </c>
    </row>
    <row r="7" spans="1:7" ht="33" customHeight="1" x14ac:dyDescent="0.25">
      <c r="A7" s="44" t="s">
        <v>130</v>
      </c>
      <c r="B7" s="169" t="s">
        <v>16</v>
      </c>
      <c r="C7" s="170" t="s">
        <v>133</v>
      </c>
      <c r="D7" s="63" t="s">
        <v>18</v>
      </c>
      <c r="E7" s="171">
        <v>29</v>
      </c>
      <c r="F7" s="172"/>
      <c r="G7" s="27">
        <f t="shared" ref="G7:G20" si="0">ROUND((E7*F7),2)</f>
        <v>0</v>
      </c>
    </row>
    <row r="8" spans="1:7" ht="33" customHeight="1" x14ac:dyDescent="0.25">
      <c r="A8" s="44" t="s">
        <v>130</v>
      </c>
      <c r="B8" s="169" t="s">
        <v>19</v>
      </c>
      <c r="C8" s="170" t="s">
        <v>134</v>
      </c>
      <c r="D8" s="63" t="s">
        <v>18</v>
      </c>
      <c r="E8" s="171">
        <v>14</v>
      </c>
      <c r="F8" s="172"/>
      <c r="G8" s="27">
        <f t="shared" si="0"/>
        <v>0</v>
      </c>
    </row>
    <row r="9" spans="1:7" ht="33" customHeight="1" x14ac:dyDescent="0.25">
      <c r="A9" s="44" t="s">
        <v>130</v>
      </c>
      <c r="B9" s="169" t="s">
        <v>22</v>
      </c>
      <c r="C9" s="170" t="s">
        <v>135</v>
      </c>
      <c r="D9" s="63" t="s">
        <v>18</v>
      </c>
      <c r="E9" s="171">
        <v>43</v>
      </c>
      <c r="F9" s="172"/>
      <c r="G9" s="27">
        <f t="shared" si="0"/>
        <v>0</v>
      </c>
    </row>
    <row r="10" spans="1:7" ht="33" customHeight="1" x14ac:dyDescent="0.25">
      <c r="A10" s="44" t="s">
        <v>130</v>
      </c>
      <c r="B10" s="169" t="s">
        <v>24</v>
      </c>
      <c r="C10" s="170" t="s">
        <v>136</v>
      </c>
      <c r="D10" s="63" t="s">
        <v>18</v>
      </c>
      <c r="E10" s="171">
        <v>2</v>
      </c>
      <c r="F10" s="172"/>
      <c r="G10" s="27">
        <f t="shared" si="0"/>
        <v>0</v>
      </c>
    </row>
    <row r="11" spans="1:7" ht="33" customHeight="1" x14ac:dyDescent="0.25">
      <c r="A11" s="44" t="s">
        <v>130</v>
      </c>
      <c r="B11" s="169" t="s">
        <v>26</v>
      </c>
      <c r="C11" s="170" t="s">
        <v>137</v>
      </c>
      <c r="D11" s="63" t="s">
        <v>18</v>
      </c>
      <c r="E11" s="171">
        <v>1</v>
      </c>
      <c r="F11" s="172"/>
      <c r="G11" s="27">
        <f t="shared" si="0"/>
        <v>0</v>
      </c>
    </row>
    <row r="12" spans="1:7" ht="33" customHeight="1" x14ac:dyDescent="0.25">
      <c r="A12" s="44" t="s">
        <v>130</v>
      </c>
      <c r="B12" s="169" t="s">
        <v>138</v>
      </c>
      <c r="C12" s="170" t="s">
        <v>139</v>
      </c>
      <c r="D12" s="63" t="s">
        <v>18</v>
      </c>
      <c r="E12" s="171">
        <v>7</v>
      </c>
      <c r="F12" s="172"/>
      <c r="G12" s="27">
        <f t="shared" si="0"/>
        <v>0</v>
      </c>
    </row>
    <row r="13" spans="1:7" ht="33" customHeight="1" x14ac:dyDescent="0.25">
      <c r="A13" s="44" t="s">
        <v>130</v>
      </c>
      <c r="B13" s="169" t="s">
        <v>140</v>
      </c>
      <c r="C13" s="170" t="s">
        <v>141</v>
      </c>
      <c r="D13" s="63" t="s">
        <v>21</v>
      </c>
      <c r="E13" s="171">
        <v>1</v>
      </c>
      <c r="F13" s="172"/>
      <c r="G13" s="27">
        <f t="shared" si="0"/>
        <v>0</v>
      </c>
    </row>
    <row r="14" spans="1:7" ht="33" customHeight="1" x14ac:dyDescent="0.25">
      <c r="A14" s="44" t="s">
        <v>130</v>
      </c>
      <c r="B14" s="169" t="s">
        <v>142</v>
      </c>
      <c r="C14" s="170" t="s">
        <v>143</v>
      </c>
      <c r="D14" s="173" t="s">
        <v>21</v>
      </c>
      <c r="E14" s="171">
        <v>1</v>
      </c>
      <c r="F14" s="172"/>
      <c r="G14" s="27">
        <f t="shared" si="0"/>
        <v>0</v>
      </c>
    </row>
    <row r="15" spans="1:7" ht="33" customHeight="1" x14ac:dyDescent="0.25">
      <c r="A15" s="44" t="s">
        <v>130</v>
      </c>
      <c r="B15" s="169" t="s">
        <v>144</v>
      </c>
      <c r="C15" s="174" t="s">
        <v>145</v>
      </c>
      <c r="D15" s="63" t="s">
        <v>21</v>
      </c>
      <c r="E15" s="171">
        <v>1</v>
      </c>
      <c r="F15" s="172"/>
      <c r="G15" s="27">
        <f t="shared" si="0"/>
        <v>0</v>
      </c>
    </row>
    <row r="16" spans="1:7" ht="33" customHeight="1" x14ac:dyDescent="0.25">
      <c r="A16" s="44" t="s">
        <v>130</v>
      </c>
      <c r="B16" s="169" t="s">
        <v>146</v>
      </c>
      <c r="C16" s="170" t="s">
        <v>147</v>
      </c>
      <c r="D16" s="63" t="s">
        <v>21</v>
      </c>
      <c r="E16" s="171">
        <v>1</v>
      </c>
      <c r="F16" s="172"/>
      <c r="G16" s="27">
        <f t="shared" si="0"/>
        <v>0</v>
      </c>
    </row>
    <row r="17" spans="1:9" ht="33" customHeight="1" x14ac:dyDescent="0.25">
      <c r="A17" s="44" t="s">
        <v>130</v>
      </c>
      <c r="B17" s="169" t="s">
        <v>148</v>
      </c>
      <c r="C17" s="174" t="s">
        <v>149</v>
      </c>
      <c r="D17" s="63" t="s">
        <v>21</v>
      </c>
      <c r="E17" s="171">
        <v>1</v>
      </c>
      <c r="F17" s="172"/>
      <c r="G17" s="27">
        <f t="shared" si="0"/>
        <v>0</v>
      </c>
    </row>
    <row r="18" spans="1:9" ht="33" customHeight="1" x14ac:dyDescent="0.25">
      <c r="A18" s="44" t="s">
        <v>130</v>
      </c>
      <c r="B18" s="169" t="s">
        <v>150</v>
      </c>
      <c r="C18" s="174" t="s">
        <v>151</v>
      </c>
      <c r="D18" s="63" t="s">
        <v>21</v>
      </c>
      <c r="E18" s="171">
        <v>1</v>
      </c>
      <c r="F18" s="172"/>
      <c r="G18" s="27">
        <f t="shared" si="0"/>
        <v>0</v>
      </c>
    </row>
    <row r="19" spans="1:9" ht="33" customHeight="1" x14ac:dyDescent="0.25">
      <c r="A19" s="44" t="s">
        <v>130</v>
      </c>
      <c r="B19" s="169" t="s">
        <v>152</v>
      </c>
      <c r="C19" s="174" t="s">
        <v>153</v>
      </c>
      <c r="D19" s="63" t="s">
        <v>126</v>
      </c>
      <c r="E19" s="171">
        <v>1</v>
      </c>
      <c r="F19" s="172"/>
      <c r="G19" s="27">
        <f t="shared" si="0"/>
        <v>0</v>
      </c>
    </row>
    <row r="20" spans="1:9" ht="33" customHeight="1" x14ac:dyDescent="0.25">
      <c r="A20" s="44" t="s">
        <v>130</v>
      </c>
      <c r="B20" s="169" t="s">
        <v>154</v>
      </c>
      <c r="C20" s="174" t="s">
        <v>155</v>
      </c>
      <c r="D20" s="63" t="s">
        <v>18</v>
      </c>
      <c r="E20" s="171">
        <v>1</v>
      </c>
      <c r="F20" s="172"/>
      <c r="G20" s="27">
        <f t="shared" si="0"/>
        <v>0</v>
      </c>
    </row>
    <row r="21" spans="1:9" ht="40.15" customHeight="1" x14ac:dyDescent="0.25">
      <c r="A21" s="44" t="s">
        <v>130</v>
      </c>
      <c r="B21" s="169" t="s">
        <v>156</v>
      </c>
      <c r="C21" s="174" t="s">
        <v>157</v>
      </c>
      <c r="D21" s="63" t="s">
        <v>21</v>
      </c>
      <c r="E21" s="171">
        <v>1</v>
      </c>
      <c r="F21" s="172"/>
      <c r="G21" s="27">
        <f t="shared" ref="G21:G23" si="1">ROUND((E21*F21),2)</f>
        <v>0</v>
      </c>
    </row>
    <row r="22" spans="1:9" ht="44.45" customHeight="1" x14ac:dyDescent="0.25">
      <c r="A22" s="44" t="s">
        <v>130</v>
      </c>
      <c r="B22" s="169" t="s">
        <v>158</v>
      </c>
      <c r="C22" s="174" t="s">
        <v>159</v>
      </c>
      <c r="D22" s="63" t="s">
        <v>126</v>
      </c>
      <c r="E22" s="171">
        <v>4</v>
      </c>
      <c r="F22" s="172"/>
      <c r="G22" s="27">
        <f t="shared" si="1"/>
        <v>0</v>
      </c>
    </row>
    <row r="23" spans="1:9" ht="31.5" customHeight="1" thickBot="1" x14ac:dyDescent="0.3">
      <c r="A23" s="44" t="s">
        <v>130</v>
      </c>
      <c r="B23" s="169" t="s">
        <v>160</v>
      </c>
      <c r="C23" s="174" t="s">
        <v>161</v>
      </c>
      <c r="D23" s="63" t="s">
        <v>32</v>
      </c>
      <c r="E23" s="171">
        <v>10</v>
      </c>
      <c r="F23" s="172"/>
      <c r="G23" s="27">
        <f t="shared" si="1"/>
        <v>0</v>
      </c>
      <c r="H23" s="153"/>
      <c r="I23" s="37"/>
    </row>
    <row r="24" spans="1:9" ht="31.5" customHeight="1" thickBot="1" x14ac:dyDescent="0.3">
      <c r="A24" s="78" t="s">
        <v>130</v>
      </c>
      <c r="B24" s="175" t="s">
        <v>162</v>
      </c>
      <c r="C24" s="176" t="s">
        <v>163</v>
      </c>
      <c r="D24" s="177" t="s">
        <v>126</v>
      </c>
      <c r="E24" s="178">
        <v>1</v>
      </c>
      <c r="F24" s="179"/>
      <c r="G24" s="79">
        <f t="shared" ref="G24" si="2">ROUND((E24*F24),2)</f>
        <v>0</v>
      </c>
      <c r="H24" s="66" t="s">
        <v>28</v>
      </c>
      <c r="I24" s="36">
        <f>ROUND(SUM(G5:G24),2)</f>
        <v>0</v>
      </c>
    </row>
    <row r="25" spans="1:9" ht="44.25" customHeight="1" thickBot="1" x14ac:dyDescent="0.3">
      <c r="A25" s="7"/>
      <c r="B25" s="4"/>
      <c r="C25" s="7"/>
      <c r="D25" s="4"/>
      <c r="E25" s="4"/>
      <c r="F25" s="56" t="s">
        <v>164</v>
      </c>
      <c r="G25" s="57">
        <f>SUM(G5:G24)</f>
        <v>0</v>
      </c>
      <c r="H25" s="34"/>
      <c r="I25" s="37"/>
    </row>
    <row r="26" spans="1:9" ht="20.25" customHeight="1" x14ac:dyDescent="0.25">
      <c r="A26" s="39"/>
      <c r="B26" s="38"/>
      <c r="C26" s="38"/>
      <c r="D26" s="38"/>
      <c r="E26" s="40"/>
      <c r="F26" s="38"/>
      <c r="G26" s="14"/>
    </row>
    <row r="27" spans="1:9" x14ac:dyDescent="0.25">
      <c r="A27" s="7"/>
      <c r="B27" s="4"/>
      <c r="C27" s="7"/>
      <c r="D27" s="4"/>
      <c r="E27" s="4"/>
      <c r="F27" s="15"/>
      <c r="G27" s="14"/>
    </row>
    <row r="28" spans="1:9" x14ac:dyDescent="0.25">
      <c r="A28" s="7"/>
      <c r="B28" s="4"/>
      <c r="C28" s="7"/>
      <c r="D28" s="4"/>
      <c r="E28" s="4"/>
      <c r="F28" s="15"/>
      <c r="G28" s="14"/>
    </row>
    <row r="29" spans="1:9" x14ac:dyDescent="0.25">
      <c r="F29" s="16"/>
    </row>
    <row r="30" spans="1:9" x14ac:dyDescent="0.25">
      <c r="A30" s="8"/>
      <c r="B30" s="5"/>
      <c r="C30" s="8"/>
      <c r="D30" s="5"/>
      <c r="E30" s="5"/>
      <c r="F30" s="17"/>
      <c r="G30" s="5"/>
    </row>
    <row r="31" spans="1:9" ht="26.25" customHeight="1" x14ac:dyDescent="0.25">
      <c r="A31" s="6"/>
      <c r="B31" s="6"/>
      <c r="C31" s="6"/>
      <c r="D31" s="6"/>
      <c r="E31" s="6"/>
      <c r="F31" s="18"/>
      <c r="G31" s="6"/>
    </row>
  </sheetData>
  <mergeCells count="2">
    <mergeCell ref="A1:G1"/>
    <mergeCell ref="A3:G3"/>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zoomScale="70" zoomScaleNormal="70" workbookViewId="0">
      <selection sqref="A1:C1"/>
    </sheetView>
  </sheetViews>
  <sheetFormatPr defaultColWidth="9.140625" defaultRowHeight="15" x14ac:dyDescent="0.25"/>
  <cols>
    <col min="1" max="1" width="11.7109375" customWidth="1"/>
    <col min="2" max="2" width="68.5703125" customWidth="1"/>
    <col min="3" max="3" width="17" customWidth="1"/>
  </cols>
  <sheetData>
    <row r="1" spans="1:7" s="47" customFormat="1" ht="51.75" customHeight="1" x14ac:dyDescent="0.2">
      <c r="A1" s="186" t="s">
        <v>0</v>
      </c>
      <c r="B1" s="186"/>
      <c r="C1" s="186"/>
      <c r="D1" s="154"/>
      <c r="E1" s="154"/>
      <c r="F1" s="154"/>
      <c r="G1" s="154"/>
    </row>
    <row r="2" spans="1:7" s="47" customFormat="1" ht="12.75" x14ac:dyDescent="0.2">
      <c r="A2" s="189" t="s">
        <v>165</v>
      </c>
      <c r="B2" s="190"/>
      <c r="C2" s="191"/>
    </row>
    <row r="3" spans="1:7" s="47" customFormat="1" ht="25.5" x14ac:dyDescent="0.2">
      <c r="A3" s="48" t="s">
        <v>166</v>
      </c>
      <c r="B3" s="48" t="s">
        <v>167</v>
      </c>
      <c r="C3" s="48" t="s">
        <v>168</v>
      </c>
    </row>
    <row r="4" spans="1:7" s="47" customFormat="1" ht="12.75" x14ac:dyDescent="0.2">
      <c r="A4" s="49">
        <v>1</v>
      </c>
      <c r="B4" s="50" t="s">
        <v>169</v>
      </c>
      <c r="C4" s="51">
        <f>DKŽ_1!G54</f>
        <v>-179.7</v>
      </c>
    </row>
    <row r="5" spans="1:7" s="47" customFormat="1" ht="12.75" x14ac:dyDescent="0.2">
      <c r="A5" s="49">
        <v>2</v>
      </c>
      <c r="B5" s="50" t="s">
        <v>170</v>
      </c>
      <c r="C5" s="51">
        <f>DKŽ_2!G25</f>
        <v>0</v>
      </c>
    </row>
    <row r="6" spans="1:7" s="47" customFormat="1" ht="38.25" x14ac:dyDescent="0.2">
      <c r="A6" s="48" t="s">
        <v>171</v>
      </c>
      <c r="B6" s="52" t="s">
        <v>172</v>
      </c>
      <c r="C6" s="51">
        <f>ROUND(SUM(C4:C5),2)</f>
        <v>-179.7</v>
      </c>
    </row>
    <row r="7" spans="1:7" s="47" customFormat="1" ht="12.75" x14ac:dyDescent="0.2"/>
    <row r="8" spans="1:7" s="47" customFormat="1" ht="12.75" x14ac:dyDescent="0.2">
      <c r="A8" s="53"/>
      <c r="B8" s="53"/>
      <c r="C8" s="53"/>
    </row>
    <row r="9" spans="1:7" s="54" customFormat="1" ht="54" customHeight="1" x14ac:dyDescent="0.25">
      <c r="A9" s="192" t="s">
        <v>173</v>
      </c>
      <c r="B9" s="192"/>
      <c r="C9" s="192"/>
    </row>
    <row r="10" spans="1:7" s="54" customFormat="1" ht="64.900000000000006" hidden="1" customHeight="1" x14ac:dyDescent="0.25">
      <c r="A10" s="197" t="s">
        <v>174</v>
      </c>
      <c r="B10" s="197"/>
      <c r="C10" s="197"/>
    </row>
    <row r="11" spans="1:7" s="47" customFormat="1" ht="12.75" x14ac:dyDescent="0.2">
      <c r="C11" s="55" t="s">
        <v>175</v>
      </c>
    </row>
    <row r="12" spans="1:7" s="47" customFormat="1" ht="12.75" x14ac:dyDescent="0.2"/>
    <row r="13" spans="1:7" s="47" customFormat="1" ht="149.44999999999999" customHeight="1" x14ac:dyDescent="0.2">
      <c r="A13" s="193" t="s">
        <v>176</v>
      </c>
      <c r="B13" s="194"/>
      <c r="C13" s="194"/>
    </row>
    <row r="14" spans="1:7" s="47" customFormat="1" ht="118.15" customHeight="1" x14ac:dyDescent="0.2">
      <c r="A14" s="195" t="s">
        <v>177</v>
      </c>
      <c r="B14" s="196"/>
      <c r="C14" s="196"/>
    </row>
    <row r="15" spans="1:7" s="47" customFormat="1" ht="58.9" customHeight="1" x14ac:dyDescent="0.2">
      <c r="A15" s="193" t="s">
        <v>178</v>
      </c>
      <c r="B15" s="194"/>
      <c r="C15" s="194"/>
    </row>
    <row r="17" spans="1:3" ht="35.25" customHeight="1" x14ac:dyDescent="0.25">
      <c r="A17" s="187"/>
      <c r="B17" s="188"/>
      <c r="C17" s="188"/>
    </row>
  </sheetData>
  <mergeCells count="8">
    <mergeCell ref="A1:C1"/>
    <mergeCell ref="A17:C17"/>
    <mergeCell ref="A2:C2"/>
    <mergeCell ref="A9:C9"/>
    <mergeCell ref="A13:C13"/>
    <mergeCell ref="A14:C14"/>
    <mergeCell ref="A15:C15"/>
    <mergeCell ref="A10:C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Projektai xmlns="fb31639d-e105-4f04-a68e-fe2bde81931d" xsi:nil="true"/>
    <TaxCatchAll xmlns="2945cdf4-c922-4f1d-a4b6-d6a562696c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4B9476-954E-4EE0-B9FD-AB682C4D81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E041A5-D353-4A28-83A1-2A271279F279}">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3.xml><?xml version="1.0" encoding="utf-8"?>
<ds:datastoreItem xmlns:ds="http://schemas.openxmlformats.org/officeDocument/2006/customXml" ds:itemID="{B43FCAEF-F749-468F-A987-DBF0F28AB2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3</vt:i4>
      </vt:variant>
    </vt:vector>
  </HeadingPairs>
  <TitlesOfParts>
    <vt:vector size="6" baseType="lpstr">
      <vt:lpstr>DKŽ_1</vt:lpstr>
      <vt:lpstr>DKŽ_2</vt:lpstr>
      <vt:lpstr>Santrauka</vt:lpstr>
      <vt:lpstr>DKŽ_1!_Hlk5354111</vt:lpstr>
      <vt:lpstr>DKŽ_1!_Toc382467375</vt:lpstr>
      <vt:lpstr>DKŽ_1!_Toc382467376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Marina Urbietė</cp:lastModifiedBy>
  <cp:revision/>
  <dcterms:created xsi:type="dcterms:W3CDTF">2020-10-05T14:48:34Z</dcterms:created>
  <dcterms:modified xsi:type="dcterms:W3CDTF">2025-01-06T09:04:42Z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MediaServiceImageTags">
    <vt:lpwstr/>
  </property>
</Properties>
</file>