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mones pulmonologijai 5203\"/>
    </mc:Choice>
  </mc:AlternateContent>
  <xr:revisionPtr revIDLastSave="0" documentId="13_ncr:1_{720F98E0-2B3F-4E74-9D92-E6093F8AF4D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6" i="1" l="1"/>
  <c r="F95" i="1"/>
  <c r="F96" i="1" s="1"/>
  <c r="F97" i="1" s="1"/>
  <c r="F90" i="1"/>
  <c r="G95" i="1" s="1"/>
  <c r="G80" i="1"/>
  <c r="F75" i="1"/>
  <c r="G79" i="1" s="1"/>
  <c r="G65" i="1"/>
  <c r="F56" i="1"/>
  <c r="G64" i="1" s="1"/>
  <c r="G46" i="1"/>
  <c r="F37" i="1"/>
  <c r="G45" i="1" s="1"/>
  <c r="G21" i="1"/>
  <c r="F45" i="1" l="1"/>
  <c r="F46" i="1" s="1"/>
  <c r="F47" i="1" s="1"/>
  <c r="F64" i="1"/>
  <c r="F65" i="1" s="1"/>
  <c r="F66" i="1" s="1"/>
  <c r="F79" i="1"/>
  <c r="F80" i="1" s="1"/>
  <c r="F81" i="1" s="1"/>
</calcChain>
</file>

<file path=xl/sharedStrings.xml><?xml version="1.0" encoding="utf-8"?>
<sst xmlns="http://schemas.openxmlformats.org/spreadsheetml/2006/main" count="175" uniqueCount="117">
  <si>
    <t>PIRKIMO SĄLYGŲ PRIEDAS "PASIŪLYMO FORMA"</t>
  </si>
  <si>
    <t>VIENKARTINĖS PRIEMONĖS PULMONOLOGIJAI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</si>
  <si>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</si>
  <si>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</si>
  <si>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</si>
  <si>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</si>
  <si>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</si>
  <si>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</si>
  <si>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</si>
  <si>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</si>
  <si>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</si>
  <si>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</si>
  <si>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</si>
  <si>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</si>
  <si>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</si>
  <si>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</si>
  <si>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</si>
  <si>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</si>
  <si>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</si>
  <si>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</si>
  <si>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</si>
  <si>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</si>
  <si>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</si>
  <si>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</si>
  <si>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</si>
  <si>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</si>
  <si>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</si>
  <si>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ADATA BIOPSINĖ  "EBUS" APARATUI 21G</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</si>
  <si>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</si>
  <si>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</si>
  <si>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</si>
  <si>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</si>
  <si>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</si>
  <si>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</si>
  <si>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</si>
  <si>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</si>
  <si>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</si>
  <si>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</si>
  <si>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Adata biopsinė  "EBUS" aparatui 21G</t>
  </si>
  <si>
    <t>1.1.</t>
  </si>
  <si>
    <t>vnt</t>
  </si>
  <si>
    <t>1.1.1.</t>
  </si>
  <si>
    <t>Vienkartinio naudojimo</t>
  </si>
  <si>
    <t>1.1.2.</t>
  </si>
  <si>
    <t>Ergonominė rankena</t>
  </si>
  <si>
    <t>1.1.3.</t>
  </si>
  <si>
    <t xml:space="preserve">adatos diametras 21G </t>
  </si>
  <si>
    <t>1.1.4.</t>
  </si>
  <si>
    <t>Tinkama kanalui Ø 2,0 mm</t>
  </si>
  <si>
    <t>1.1.5.</t>
  </si>
  <si>
    <t>Darbinis ilgis 700 mm</t>
  </si>
  <si>
    <t>1.1.6.</t>
  </si>
  <si>
    <t>adatos illgis turi būti reguliuoajamas nuo 20 iki 40 mm</t>
  </si>
  <si>
    <t>1.1.7.</t>
  </si>
  <si>
    <t>Sterili pakuotė</t>
  </si>
  <si>
    <t>Suma be PVM</t>
  </si>
  <si>
    <t>Taikomas PVM dydis (%)</t>
  </si>
  <si>
    <t>PVM suma</t>
  </si>
  <si>
    <t>Suma su PVM</t>
  </si>
  <si>
    <t>2. DALIS</t>
  </si>
  <si>
    <t>ADATA BIOPSINĖ  "EBUS" APARATUI 22G</t>
  </si>
  <si>
    <t>2.</t>
  </si>
  <si>
    <t>Adata biopsinė  "EBUS" aparatui 22G</t>
  </si>
  <si>
    <t>2.1.</t>
  </si>
  <si>
    <t>Vnt</t>
  </si>
  <si>
    <t>2.1.1.</t>
  </si>
  <si>
    <t>2.1.2.</t>
  </si>
  <si>
    <t>2.1.3.</t>
  </si>
  <si>
    <t xml:space="preserve">adatos diametras 22G </t>
  </si>
  <si>
    <t>2.1.4.</t>
  </si>
  <si>
    <t>2.1.5.</t>
  </si>
  <si>
    <t>2.1.6.</t>
  </si>
  <si>
    <t>2.1.7.</t>
  </si>
  <si>
    <t>3. DALIS</t>
  </si>
  <si>
    <t>EBUS BALIONĖLIAI</t>
  </si>
  <si>
    <t>3.</t>
  </si>
  <si>
    <t>EBUS balionėliai</t>
  </si>
  <si>
    <t>3.1.</t>
  </si>
  <si>
    <t>3.1.1.</t>
  </si>
  <si>
    <t>3.1.2.</t>
  </si>
  <si>
    <t>Skirti naudoti su ligoninės turimu bronchoskopu BF-UC190F</t>
  </si>
  <si>
    <t>3.1.3.</t>
  </si>
  <si>
    <t>4. DALIS</t>
  </si>
  <si>
    <t>ŠEPETĖLIAI BF-UC190F VALYMUI</t>
  </si>
  <si>
    <t>4.</t>
  </si>
  <si>
    <t>Šepetėliai BF-UC190F valymui</t>
  </si>
  <si>
    <t>4.1.</t>
  </si>
  <si>
    <t>4.1.1.</t>
  </si>
  <si>
    <t>4.1.2.</t>
  </si>
  <si>
    <t>Skirtas valyti 1.0 - 1.5 mm diametro kanalui</t>
  </si>
  <si>
    <t>4.1.3.</t>
  </si>
  <si>
    <t>Darbinis ilgis 950 mm</t>
  </si>
  <si>
    <t>4.1.4.</t>
  </si>
  <si>
    <t>Vienpusis darbinis galas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</si>
  <si>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</si>
  <si>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</si>
  <si>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</si>
  <si>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</si>
  <si>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</si>
  <si>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</si>
  <si>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</si>
  <si>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</si>
  <si>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</si>
  <si>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</si>
  <si>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</si>
  <si>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</si>
  <si>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</si>
  <si>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</si>
  <si>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</si>
  <si>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</si>
  <si>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</si>
  <si>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</si>
  <si>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</si>
  <si>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</si>
  <si>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</si>
  <si>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</si>
  <si>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5203 2026-03-12 07:49:44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</si>
</sst>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97"/>
  <sheetViews>
    <sheetView tabSelected="1" topLeftCell="A61" workbookViewId="0">
      <selection activeCell="B85" sqref="B85"/>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8" x14ac:dyDescent="0.25">
      <c r="A34" s="12" t="s">
        <v>28</v>
      </c>
    </row>
    <row r="35" spans="1:8" x14ac:dyDescent="0.25">
      <c r="A35" s="16" t="s">
        <v>29</v>
      </c>
      <c r="B35" s="16" t="s">
        <v>30</v>
      </c>
      <c r="C35" s="16" t="s">
        <v>31</v>
      </c>
      <c r="D35" s="16" t="s">
        <v>32</v>
      </c>
      <c r="E35" s="16" t="s">
        <v>33</v>
      </c>
      <c r="F35" s="16" t="s">
        <v>34</v>
      </c>
      <c r="G35" s="16" t="s">
        <v>35</v>
      </c>
      <c r="H35" s="16" t="s">
        <v>36</v>
      </c>
    </row>
    <row r="36" spans="1:8" x14ac:dyDescent="0.25">
      <c r="A36" s="16" t="s">
        <v>37</v>
      </c>
      <c r="B36" s="16" t="s">
        <v>38</v>
      </c>
      <c r="C36" s="17"/>
      <c r="D36" s="17"/>
      <c r="E36" s="17"/>
      <c r="F36" s="17"/>
      <c r="G36" s="17"/>
      <c r="H36" s="17"/>
    </row>
    <row r="37" spans="1:8" x14ac:dyDescent="0.25">
      <c r="A37" s="17" t="s">
        <v>39</v>
      </c>
      <c r="B37" s="17" t="s">
        <v>38</v>
      </c>
      <c r="C37" s="17">
        <v>125</v>
      </c>
      <c r="D37" s="17" t="s">
        <v>40</v>
      </c>
      <c r="E37" s="18"/>
      <c r="F37" s="17" t="str">
        <f>IF(ISBLANK(E37),"", PRODUCT(C37,E37))</f>
        <v/>
      </c>
      <c r="G37" s="19"/>
      <c r="H37" s="17"/>
    </row>
    <row r="38" spans="1:8" x14ac:dyDescent="0.25">
      <c r="A38" s="17" t="s">
        <v>41</v>
      </c>
      <c r="B38" s="17" t="s">
        <v>42</v>
      </c>
      <c r="C38" s="17"/>
      <c r="D38" s="17"/>
      <c r="E38" s="17"/>
      <c r="F38" s="17"/>
      <c r="G38" s="17"/>
      <c r="H38" s="19"/>
    </row>
    <row r="39" spans="1:8" x14ac:dyDescent="0.25">
      <c r="A39" s="17" t="s">
        <v>43</v>
      </c>
      <c r="B39" s="17" t="s">
        <v>44</v>
      </c>
      <c r="C39" s="17"/>
      <c r="D39" s="17"/>
      <c r="E39" s="17"/>
      <c r="F39" s="17"/>
      <c r="G39" s="17"/>
      <c r="H39" s="19"/>
    </row>
    <row r="40" spans="1:8" x14ac:dyDescent="0.25">
      <c r="A40" s="17" t="s">
        <v>45</v>
      </c>
      <c r="B40" s="17" t="s">
        <v>46</v>
      </c>
      <c r="C40" s="17"/>
      <c r="D40" s="17"/>
      <c r="E40" s="17"/>
      <c r="F40" s="17"/>
      <c r="G40" s="17"/>
      <c r="H40" s="19"/>
    </row>
    <row r="41" spans="1:8" x14ac:dyDescent="0.25">
      <c r="A41" s="17" t="s">
        <v>47</v>
      </c>
      <c r="B41" s="17" t="s">
        <v>48</v>
      </c>
      <c r="C41" s="17"/>
      <c r="D41" s="17"/>
      <c r="E41" s="17"/>
      <c r="F41" s="17"/>
      <c r="G41" s="17"/>
      <c r="H41" s="19"/>
    </row>
    <row r="42" spans="1:8" x14ac:dyDescent="0.25">
      <c r="A42" s="17" t="s">
        <v>49</v>
      </c>
      <c r="B42" s="17" t="s">
        <v>50</v>
      </c>
      <c r="C42" s="17"/>
      <c r="D42" s="17"/>
      <c r="E42" s="17"/>
      <c r="F42" s="17"/>
      <c r="G42" s="17"/>
      <c r="H42" s="19"/>
    </row>
    <row r="43" spans="1:8" x14ac:dyDescent="0.25">
      <c r="A43" s="17" t="s">
        <v>51</v>
      </c>
      <c r="B43" s="17" t="s">
        <v>52</v>
      </c>
      <c r="C43" s="17"/>
      <c r="D43" s="17"/>
      <c r="E43" s="17"/>
      <c r="F43" s="17"/>
      <c r="G43" s="17"/>
      <c r="H43" s="19"/>
    </row>
    <row r="44" spans="1:8" x14ac:dyDescent="0.25">
      <c r="A44" s="17" t="s">
        <v>53</v>
      </c>
      <c r="B44" s="17" t="s">
        <v>54</v>
      </c>
      <c r="C44" s="17"/>
      <c r="D44" s="17"/>
      <c r="E44" s="17"/>
      <c r="F44" s="17"/>
      <c r="G44" s="17"/>
      <c r="H44" s="19"/>
    </row>
    <row r="45" spans="1:8" x14ac:dyDescent="0.25">
      <c r="E45" s="16" t="s">
        <v>55</v>
      </c>
      <c r="F45" s="16" t="str">
        <f>IF((COUNT(C37:C44)&lt;&gt;COUNT(F37:F44)),"", ROUND(SUM(F37:F44),2))</f>
        <v/>
      </c>
      <c r="G45" s="14" t="str">
        <f>IF((COUNT(C37:C44)&lt;&gt;COUNT(F37:F44)),"Neužpildytos visų objektų kainos", "")</f>
        <v>Neužpildytos visų objektų kainos</v>
      </c>
    </row>
    <row r="46" spans="1:8" x14ac:dyDescent="0.25">
      <c r="C46" s="16" t="s">
        <v>56</v>
      </c>
      <c r="D46" s="19"/>
      <c r="E46" s="16" t="s">
        <v>57</v>
      </c>
      <c r="F46" s="16" t="str">
        <f>IF(OR(F45="",D46=""),"", ROUND(PRODUCT(D46,F45)/100,2))</f>
        <v/>
      </c>
      <c r="G46" s="14" t="str">
        <f>IF(D46="", "Nurodykite taikomą PVM dydį", "")</f>
        <v>Nurodykite taikomą PVM dydį</v>
      </c>
    </row>
    <row r="47" spans="1:8" x14ac:dyDescent="0.25">
      <c r="E47" s="16" t="s">
        <v>58</v>
      </c>
      <c r="F47" s="16">
        <f>IF(ISBLANK(F46), "", ROUND(SUM(F45:F46),2))</f>
        <v>0</v>
      </c>
    </row>
    <row r="51" spans="1:8" x14ac:dyDescent="0.25">
      <c r="A51" s="12" t="s">
        <v>59</v>
      </c>
      <c r="B51" s="12" t="s">
        <v>60</v>
      </c>
    </row>
    <row r="53" spans="1:8" x14ac:dyDescent="0.25">
      <c r="A53" s="12" t="s">
        <v>28</v>
      </c>
    </row>
    <row r="54" spans="1:8" x14ac:dyDescent="0.25">
      <c r="A54" s="16" t="s">
        <v>29</v>
      </c>
      <c r="B54" s="16" t="s">
        <v>30</v>
      </c>
      <c r="C54" s="16" t="s">
        <v>31</v>
      </c>
      <c r="D54" s="16" t="s">
        <v>32</v>
      </c>
      <c r="E54" s="16" t="s">
        <v>33</v>
      </c>
      <c r="F54" s="16" t="s">
        <v>34</v>
      </c>
      <c r="G54" s="16" t="s">
        <v>35</v>
      </c>
      <c r="H54" s="16" t="s">
        <v>36</v>
      </c>
    </row>
    <row r="55" spans="1:8" x14ac:dyDescent="0.25">
      <c r="A55" s="16" t="s">
        <v>61</v>
      </c>
      <c r="B55" s="16" t="s">
        <v>62</v>
      </c>
      <c r="C55" s="17"/>
      <c r="D55" s="17"/>
      <c r="E55" s="17"/>
      <c r="F55" s="17"/>
      <c r="G55" s="17"/>
      <c r="H55" s="17"/>
    </row>
    <row r="56" spans="1:8" x14ac:dyDescent="0.25">
      <c r="A56" s="17" t="s">
        <v>63</v>
      </c>
      <c r="B56" s="17" t="s">
        <v>62</v>
      </c>
      <c r="C56" s="17">
        <v>250</v>
      </c>
      <c r="D56" s="17" t="s">
        <v>64</v>
      </c>
      <c r="E56" s="18"/>
      <c r="F56" s="17" t="str">
        <f>IF(ISBLANK(E56),"", PRODUCT(C56,E56))</f>
        <v/>
      </c>
      <c r="G56" s="19"/>
      <c r="H56" s="17"/>
    </row>
    <row r="57" spans="1:8" x14ac:dyDescent="0.25">
      <c r="A57" s="17" t="s">
        <v>65</v>
      </c>
      <c r="B57" s="17" t="s">
        <v>42</v>
      </c>
      <c r="C57" s="17"/>
      <c r="D57" s="17"/>
      <c r="E57" s="17"/>
      <c r="F57" s="17"/>
      <c r="G57" s="17"/>
      <c r="H57" s="19"/>
    </row>
    <row r="58" spans="1:8" x14ac:dyDescent="0.25">
      <c r="A58" s="17" t="s">
        <v>66</v>
      </c>
      <c r="B58" s="17" t="s">
        <v>44</v>
      </c>
      <c r="C58" s="17"/>
      <c r="D58" s="17"/>
      <c r="E58" s="17"/>
      <c r="F58" s="17"/>
      <c r="G58" s="17"/>
      <c r="H58" s="19"/>
    </row>
    <row r="59" spans="1:8" x14ac:dyDescent="0.25">
      <c r="A59" s="17" t="s">
        <v>67</v>
      </c>
      <c r="B59" s="17" t="s">
        <v>68</v>
      </c>
      <c r="C59" s="17"/>
      <c r="D59" s="17"/>
      <c r="E59" s="17"/>
      <c r="F59" s="17"/>
      <c r="G59" s="17"/>
      <c r="H59" s="19"/>
    </row>
    <row r="60" spans="1:8" x14ac:dyDescent="0.25">
      <c r="A60" s="17" t="s">
        <v>69</v>
      </c>
      <c r="B60" s="17" t="s">
        <v>48</v>
      </c>
      <c r="C60" s="17"/>
      <c r="D60" s="17"/>
      <c r="E60" s="17"/>
      <c r="F60" s="17"/>
      <c r="G60" s="17"/>
      <c r="H60" s="19"/>
    </row>
    <row r="61" spans="1:8" x14ac:dyDescent="0.25">
      <c r="A61" s="17" t="s">
        <v>70</v>
      </c>
      <c r="B61" s="17" t="s">
        <v>50</v>
      </c>
      <c r="C61" s="17"/>
      <c r="D61" s="17"/>
      <c r="E61" s="17"/>
      <c r="F61" s="17"/>
      <c r="G61" s="17"/>
      <c r="H61" s="19"/>
    </row>
    <row r="62" spans="1:8" x14ac:dyDescent="0.25">
      <c r="A62" s="17" t="s">
        <v>71</v>
      </c>
      <c r="B62" s="17" t="s">
        <v>52</v>
      </c>
      <c r="C62" s="17"/>
      <c r="D62" s="17"/>
      <c r="E62" s="17"/>
      <c r="F62" s="17"/>
      <c r="G62" s="17"/>
      <c r="H62" s="19"/>
    </row>
    <row r="63" spans="1:8" x14ac:dyDescent="0.25">
      <c r="A63" s="17" t="s">
        <v>72</v>
      </c>
      <c r="B63" s="17" t="s">
        <v>54</v>
      </c>
      <c r="C63" s="17"/>
      <c r="D63" s="17"/>
      <c r="E63" s="17"/>
      <c r="F63" s="17"/>
      <c r="G63" s="17"/>
      <c r="H63" s="19"/>
    </row>
    <row r="64" spans="1:8" x14ac:dyDescent="0.25">
      <c r="E64" s="16" t="s">
        <v>55</v>
      </c>
      <c r="F64" s="16" t="str">
        <f>IF((COUNT(C56:C63)&lt;&gt;COUNT(F56:F63)),"", ROUND(SUM(F56:F63),2))</f>
        <v/>
      </c>
      <c r="G64" s="14" t="str">
        <f>IF((COUNT(C56:C63)&lt;&gt;COUNT(F56:F63)),"Neužpildytos visų objektų kainos", "")</f>
        <v>Neužpildytos visų objektų kainos</v>
      </c>
    </row>
    <row r="65" spans="1:8" x14ac:dyDescent="0.25">
      <c r="C65" s="16" t="s">
        <v>56</v>
      </c>
      <c r="D65" s="19"/>
      <c r="E65" s="16" t="s">
        <v>57</v>
      </c>
      <c r="F65" s="16" t="str">
        <f>IF(OR(F64="",D65=""),"", ROUND(PRODUCT(D65,F64)/100,2))</f>
        <v/>
      </c>
      <c r="G65" s="14" t="str">
        <f>IF(D65="", "Nurodykite taikomą PVM dydį", "")</f>
        <v>Nurodykite taikomą PVM dydį</v>
      </c>
    </row>
    <row r="66" spans="1:8" x14ac:dyDescent="0.25">
      <c r="E66" s="16" t="s">
        <v>58</v>
      </c>
      <c r="F66" s="16">
        <f>IF(ISBLANK(F65), "", ROUND(SUM(F64:F65),2))</f>
        <v>0</v>
      </c>
    </row>
    <row r="70" spans="1:8" x14ac:dyDescent="0.25">
      <c r="A70" s="12" t="s">
        <v>73</v>
      </c>
      <c r="B70" s="12" t="s">
        <v>74</v>
      </c>
    </row>
    <row r="72" spans="1:8" x14ac:dyDescent="0.25">
      <c r="A72" s="12" t="s">
        <v>28</v>
      </c>
    </row>
    <row r="73" spans="1:8" x14ac:dyDescent="0.25">
      <c r="A73" s="16" t="s">
        <v>29</v>
      </c>
      <c r="B73" s="16" t="s">
        <v>30</v>
      </c>
      <c r="C73" s="16" t="s">
        <v>31</v>
      </c>
      <c r="D73" s="16" t="s">
        <v>32</v>
      </c>
      <c r="E73" s="16" t="s">
        <v>33</v>
      </c>
      <c r="F73" s="16" t="s">
        <v>34</v>
      </c>
      <c r="G73" s="16" t="s">
        <v>35</v>
      </c>
      <c r="H73" s="16" t="s">
        <v>36</v>
      </c>
    </row>
    <row r="74" spans="1:8" x14ac:dyDescent="0.25">
      <c r="A74" s="16" t="s">
        <v>75</v>
      </c>
      <c r="B74" s="16" t="s">
        <v>76</v>
      </c>
      <c r="C74" s="17"/>
      <c r="D74" s="17"/>
      <c r="E74" s="17"/>
      <c r="F74" s="17"/>
      <c r="G74" s="17"/>
      <c r="H74" s="17"/>
    </row>
    <row r="75" spans="1:8" x14ac:dyDescent="0.25">
      <c r="A75" s="17" t="s">
        <v>77</v>
      </c>
      <c r="B75" s="17" t="s">
        <v>76</v>
      </c>
      <c r="C75" s="17">
        <v>400</v>
      </c>
      <c r="D75" s="17" t="s">
        <v>64</v>
      </c>
      <c r="E75" s="18"/>
      <c r="F75" s="17" t="str">
        <f>IF(ISBLANK(E75),"", PRODUCT(C75,E75))</f>
        <v/>
      </c>
      <c r="G75" s="19"/>
      <c r="H75" s="17"/>
    </row>
    <row r="76" spans="1:8" x14ac:dyDescent="0.25">
      <c r="A76" s="17" t="s">
        <v>78</v>
      </c>
      <c r="B76" s="17" t="s">
        <v>42</v>
      </c>
      <c r="C76" s="17"/>
      <c r="D76" s="17"/>
      <c r="E76" s="17"/>
      <c r="F76" s="17"/>
      <c r="G76" s="17"/>
      <c r="H76" s="19"/>
    </row>
    <row r="77" spans="1:8" x14ac:dyDescent="0.25">
      <c r="A77" s="17" t="s">
        <v>79</v>
      </c>
      <c r="B77" s="17" t="s">
        <v>80</v>
      </c>
      <c r="C77" s="17"/>
      <c r="D77" s="17"/>
      <c r="E77" s="17"/>
      <c r="F77" s="17"/>
      <c r="G77" s="17"/>
      <c r="H77" s="19"/>
    </row>
    <row r="78" spans="1:8" x14ac:dyDescent="0.25">
      <c r="A78" s="17" t="s">
        <v>81</v>
      </c>
      <c r="B78" s="17" t="s">
        <v>54</v>
      </c>
      <c r="C78" s="17"/>
      <c r="D78" s="17"/>
      <c r="E78" s="17"/>
      <c r="F78" s="17"/>
      <c r="G78" s="17"/>
      <c r="H78" s="19"/>
    </row>
    <row r="79" spans="1:8" x14ac:dyDescent="0.25">
      <c r="E79" s="16" t="s">
        <v>55</v>
      </c>
      <c r="F79" s="16" t="str">
        <f>IF((COUNT(C75:C78)&lt;&gt;COUNT(F75:F78)),"", ROUND(SUM(F75:F78),2))</f>
        <v/>
      </c>
      <c r="G79" s="14" t="str">
        <f>IF((COUNT(C75:C78)&lt;&gt;COUNT(F75:F78)),"Neužpildytos visų objektų kainos", "")</f>
        <v>Neužpildytos visų objektų kainos</v>
      </c>
    </row>
    <row r="80" spans="1:8" x14ac:dyDescent="0.25">
      <c r="C80" s="16" t="s">
        <v>56</v>
      </c>
      <c r="D80" s="19"/>
      <c r="E80" s="16" t="s">
        <v>57</v>
      </c>
      <c r="F80" s="16" t="str">
        <f>IF(OR(F79="",D80=""),"", ROUND(PRODUCT(D80,F79)/100,2))</f>
        <v/>
      </c>
      <c r="G80" s="14" t="str">
        <f>IF(D80="", "Nurodykite taikomą PVM dydį", "")</f>
        <v>Nurodykite taikomą PVM dydį</v>
      </c>
    </row>
    <row r="81" spans="1:8" x14ac:dyDescent="0.25">
      <c r="E81" s="16" t="s">
        <v>58</v>
      </c>
      <c r="F81" s="16">
        <f>IF(ISBLANK(F80), "", ROUND(SUM(F79:F80),2))</f>
        <v>0</v>
      </c>
    </row>
    <row r="85" spans="1:8" x14ac:dyDescent="0.25">
      <c r="A85" s="12" t="s">
        <v>82</v>
      </c>
      <c r="B85" s="12" t="s">
        <v>83</v>
      </c>
    </row>
    <row r="87" spans="1:8" x14ac:dyDescent="0.25">
      <c r="A87" s="12" t="s">
        <v>28</v>
      </c>
    </row>
    <row r="88" spans="1:8" x14ac:dyDescent="0.25">
      <c r="A88" s="16" t="s">
        <v>29</v>
      </c>
      <c r="B88" s="16" t="s">
        <v>30</v>
      </c>
      <c r="C88" s="16" t="s">
        <v>31</v>
      </c>
      <c r="D88" s="16" t="s">
        <v>32</v>
      </c>
      <c r="E88" s="16" t="s">
        <v>33</v>
      </c>
      <c r="F88" s="16" t="s">
        <v>34</v>
      </c>
      <c r="G88" s="16" t="s">
        <v>35</v>
      </c>
      <c r="H88" s="16" t="s">
        <v>36</v>
      </c>
    </row>
    <row r="89" spans="1:8" x14ac:dyDescent="0.25">
      <c r="A89" s="16" t="s">
        <v>84</v>
      </c>
      <c r="B89" s="16" t="s">
        <v>85</v>
      </c>
      <c r="C89" s="17"/>
      <c r="D89" s="17"/>
      <c r="E89" s="17"/>
      <c r="F89" s="17"/>
      <c r="G89" s="17"/>
      <c r="H89" s="17"/>
    </row>
    <row r="90" spans="1:8" x14ac:dyDescent="0.25">
      <c r="A90" s="17" t="s">
        <v>86</v>
      </c>
      <c r="B90" s="17" t="s">
        <v>85</v>
      </c>
      <c r="C90" s="17">
        <v>400</v>
      </c>
      <c r="D90" s="17" t="s">
        <v>64</v>
      </c>
      <c r="E90" s="18"/>
      <c r="F90" s="17" t="str">
        <f>IF(ISBLANK(E90),"", PRODUCT(C90,E90))</f>
        <v/>
      </c>
      <c r="G90" s="19"/>
      <c r="H90" s="17"/>
    </row>
    <row r="91" spans="1:8" x14ac:dyDescent="0.25">
      <c r="A91" s="17" t="s">
        <v>87</v>
      </c>
      <c r="B91" s="17" t="s">
        <v>42</v>
      </c>
      <c r="C91" s="17"/>
      <c r="D91" s="17"/>
      <c r="E91" s="17"/>
      <c r="F91" s="17"/>
      <c r="G91" s="17"/>
      <c r="H91" s="19"/>
    </row>
    <row r="92" spans="1:8" x14ac:dyDescent="0.25">
      <c r="A92" s="17" t="s">
        <v>88</v>
      </c>
      <c r="B92" s="17" t="s">
        <v>89</v>
      </c>
      <c r="C92" s="17"/>
      <c r="D92" s="17"/>
      <c r="E92" s="17"/>
      <c r="F92" s="17"/>
      <c r="G92" s="17"/>
      <c r="H92" s="19"/>
    </row>
    <row r="93" spans="1:8" x14ac:dyDescent="0.25">
      <c r="A93" s="17" t="s">
        <v>90</v>
      </c>
      <c r="B93" s="17" t="s">
        <v>91</v>
      </c>
      <c r="C93" s="17"/>
      <c r="D93" s="17"/>
      <c r="E93" s="17"/>
      <c r="F93" s="17"/>
      <c r="G93" s="17"/>
      <c r="H93" s="19"/>
    </row>
    <row r="94" spans="1:8" x14ac:dyDescent="0.25">
      <c r="A94" s="17" t="s">
        <v>92</v>
      </c>
      <c r="B94" s="17" t="s">
        <v>93</v>
      </c>
      <c r="C94" s="17"/>
      <c r="D94" s="17"/>
      <c r="E94" s="17"/>
      <c r="F94" s="17"/>
      <c r="G94" s="17"/>
      <c r="H94" s="19"/>
    </row>
    <row r="95" spans="1:8" x14ac:dyDescent="0.25">
      <c r="E95" s="16" t="s">
        <v>55</v>
      </c>
      <c r="F95" s="16" t="str">
        <f>IF((COUNT(C90:C94)&lt;&gt;COUNT(F90:F94)),"", ROUND(SUM(F90:F94),2))</f>
        <v/>
      </c>
      <c r="G95" s="14" t="str">
        <f>IF((COUNT(C90:C94)&lt;&gt;COUNT(F90:F94)),"Neužpildytos visų objektų kainos", "")</f>
        <v>Neužpildytos visų objektų kainos</v>
      </c>
    </row>
    <row r="96" spans="1:8" x14ac:dyDescent="0.25">
      <c r="C96" s="16" t="s">
        <v>56</v>
      </c>
      <c r="D96" s="19"/>
      <c r="E96" s="16" t="s">
        <v>57</v>
      </c>
      <c r="F96" s="16" t="str">
        <f>IF(OR(F95="",D96=""),"", ROUND(PRODUCT(D96,F95)/100,2))</f>
        <v/>
      </c>
      <c r="G96" s="14" t="str">
        <f>IF(D96="", "Nurodykite taikomą PVM dydį", "")</f>
        <v>Nurodykite taikomą PVM dydį</v>
      </c>
    </row>
    <row r="97" spans="5:6" x14ac:dyDescent="0.25">
      <c r="E97" s="16" t="s">
        <v>58</v>
      </c>
      <c r="F97" s="16">
        <f>IF(ISBLANK(F96), "", ROUND(SUM(F95:F96),2))</f>
        <v>0</v>
      </c>
    </row>
  </sheetData>
  <sheetProtection algorithmName="SHA-512" hashValue="gYvHkO0qLm9aY1ctpmcj7QeJ0MV5JdmiEyE5GhCIXxj1arTf9v9gdKU4FK7AhldI0ic+p3IreFIC8PgNUPKfWw==" saltValue="EJj7yt4Pgor8b70fS0dZ1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94</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95</v>
      </c>
      <c r="B5" s="44"/>
      <c r="C5" s="42" t="s">
        <v>96</v>
      </c>
      <c r="D5" s="43"/>
      <c r="E5" s="44"/>
      <c r="F5" s="42" t="s">
        <v>97</v>
      </c>
      <c r="G5" s="43"/>
      <c r="H5" s="44"/>
      <c r="I5" s="42" t="s">
        <v>98</v>
      </c>
      <c r="J5" s="44"/>
      <c r="K5" s="9" t="s">
        <v>99</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100</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30</v>
      </c>
      <c r="B19" s="44"/>
      <c r="C19" s="42" t="s">
        <v>96</v>
      </c>
      <c r="D19" s="43"/>
      <c r="E19" s="44"/>
      <c r="F19" s="42" t="s">
        <v>101</v>
      </c>
      <c r="G19" s="43"/>
      <c r="H19" s="44"/>
      <c r="I19" s="63" t="s">
        <v>98</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102</v>
      </c>
      <c r="B33" s="30"/>
      <c r="C33" s="30"/>
      <c r="D33" s="30"/>
      <c r="E33" s="30"/>
      <c r="F33" s="30"/>
      <c r="G33" s="30"/>
      <c r="H33" s="30"/>
      <c r="I33" s="30"/>
      <c r="J33" s="30"/>
    </row>
    <row r="34" spans="1:10" ht="15.95" customHeight="1" thickBot="1" x14ac:dyDescent="0.3"/>
    <row r="35" spans="1:10" ht="15.95" customHeight="1" x14ac:dyDescent="0.25">
      <c r="A35" s="8" t="s">
        <v>29</v>
      </c>
      <c r="B35" s="59" t="s">
        <v>103</v>
      </c>
      <c r="C35" s="43"/>
      <c r="D35" s="43"/>
      <c r="E35" s="43"/>
      <c r="F35" s="43"/>
      <c r="G35" s="44"/>
      <c r="H35" s="60" t="s">
        <v>104</v>
      </c>
      <c r="I35" s="43"/>
      <c r="J35" s="61"/>
    </row>
    <row r="36" spans="1:10" ht="48" customHeight="1" x14ac:dyDescent="0.25">
      <c r="A36" s="22" t="s">
        <v>105</v>
      </c>
      <c r="B36" s="51" t="s">
        <v>106</v>
      </c>
      <c r="C36" s="46"/>
      <c r="D36" s="46"/>
      <c r="E36" s="46"/>
      <c r="F36" s="46"/>
      <c r="G36" s="29"/>
      <c r="H36" s="54"/>
      <c r="I36" s="46"/>
      <c r="J36" s="48"/>
    </row>
    <row r="37" spans="1:10" ht="48" customHeight="1" x14ac:dyDescent="0.25">
      <c r="A37" s="22" t="s">
        <v>107</v>
      </c>
      <c r="B37" s="51" t="s">
        <v>108</v>
      </c>
      <c r="C37" s="46"/>
      <c r="D37" s="46"/>
      <c r="E37" s="46"/>
      <c r="F37" s="46"/>
      <c r="G37" s="29"/>
      <c r="H37" s="54"/>
      <c r="I37" s="46"/>
      <c r="J37" s="48"/>
    </row>
    <row r="38" spans="1:10" ht="48" customHeight="1" x14ac:dyDescent="0.25">
      <c r="A38" s="22" t="s">
        <v>109</v>
      </c>
      <c r="B38" s="51" t="s">
        <v>110</v>
      </c>
      <c r="C38" s="46"/>
      <c r="D38" s="46"/>
      <c r="E38" s="46"/>
      <c r="F38" s="46"/>
      <c r="G38" s="29"/>
      <c r="H38" s="54"/>
      <c r="I38" s="46"/>
      <c r="J38" s="48"/>
    </row>
    <row r="39" spans="1:10" ht="48" customHeight="1" x14ac:dyDescent="0.25">
      <c r="A39" s="22" t="s">
        <v>111</v>
      </c>
      <c r="B39" s="51" t="s">
        <v>112</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113</v>
      </c>
      <c r="B48" s="30"/>
      <c r="C48" s="30"/>
      <c r="D48" s="30"/>
      <c r="E48" s="30"/>
      <c r="F48" s="30"/>
      <c r="G48" s="30"/>
      <c r="H48" s="30"/>
      <c r="I48" s="30"/>
      <c r="J48" s="30"/>
    </row>
    <row r="51" spans="1:10" x14ac:dyDescent="0.25">
      <c r="A51" s="50" t="s">
        <v>114</v>
      </c>
      <c r="B51" s="30"/>
      <c r="C51" s="30"/>
      <c r="D51" s="30"/>
      <c r="E51" s="56"/>
      <c r="F51" s="30"/>
      <c r="G51" s="30"/>
      <c r="H51" s="30"/>
      <c r="I51" s="30"/>
      <c r="J51" s="30"/>
    </row>
    <row r="53" spans="1:10" x14ac:dyDescent="0.25">
      <c r="A53" s="50" t="s">
        <v>115</v>
      </c>
      <c r="B53" s="30"/>
      <c r="C53" s="30"/>
      <c r="D53" s="30"/>
      <c r="E53" s="56"/>
      <c r="F53" s="30"/>
      <c r="G53" s="30"/>
      <c r="H53" s="30"/>
      <c r="I53" s="30"/>
      <c r="J53" s="30"/>
    </row>
    <row r="100" spans="1:1" ht="15.75" x14ac:dyDescent="0.25">
      <c r="A100" t="s">
        <v>116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2026-03-13T06:32:23Z</dcterms:modified>
</cp:coreProperties>
</file>