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irma_rackyte_aon_lt/Documents/Desktop/PRATC/PRATC IT BCA 2026/konsultacijai/II pirkimo dalis (Dvarininkų k. turtas)/"/>
    </mc:Choice>
  </mc:AlternateContent>
  <xr:revisionPtr revIDLastSave="0" documentId="8_{B211B15E-2318-43ED-9E62-7F7A48DFD29F}" xr6:coauthVersionLast="47" xr6:coauthVersionMax="47" xr10:uidLastSave="{00000000-0000-0000-0000-000000000000}"/>
  <bookViews>
    <workbookView xWindow="-120" yWindow="-120" windowWidth="29040" windowHeight="15720" xr2:uid="{A7B0B369-E332-46F0-BFB9-840A5AC6694E}"/>
  </bookViews>
  <sheets>
    <sheet name="II dal. sąvartyno ir MBA tur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J101" i="1"/>
  <c r="J53" i="1"/>
  <c r="J52" i="1"/>
  <c r="J25" i="1"/>
  <c r="J24" i="1"/>
  <c r="J23" i="1"/>
  <c r="J22" i="1"/>
  <c r="J21" i="1"/>
  <c r="J20" i="1"/>
  <c r="J19" i="1"/>
  <c r="J18" i="1"/>
  <c r="J17" i="1"/>
  <c r="J16" i="1"/>
  <c r="I15" i="1"/>
  <c r="J15" i="1" s="1"/>
  <c r="I14" i="1"/>
  <c r="J14" i="1" s="1"/>
  <c r="I13" i="1"/>
  <c r="J13" i="1" s="1"/>
  <c r="J12" i="1"/>
  <c r="I12" i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J4" i="1"/>
  <c r="I4" i="1"/>
  <c r="A4" i="1"/>
  <c r="I3" i="1"/>
  <c r="I102" i="1" s="1"/>
  <c r="J3" i="1" l="1"/>
  <c r="J102" i="1" s="1"/>
</calcChain>
</file>

<file path=xl/sharedStrings.xml><?xml version="1.0" encoding="utf-8"?>
<sst xmlns="http://schemas.openxmlformats.org/spreadsheetml/2006/main" count="315" uniqueCount="165">
  <si>
    <t>Sąvartyno pastatų, statinių ir kilnojamojo turto draudimai</t>
  </si>
  <si>
    <t>Eil. Nr.</t>
  </si>
  <si>
    <t>Objektas</t>
  </si>
  <si>
    <t>Unikalus Nr.</t>
  </si>
  <si>
    <t>konstrukcija</t>
  </si>
  <si>
    <t>Plotas</t>
  </si>
  <si>
    <t>Tūris</t>
  </si>
  <si>
    <t>Metai</t>
  </si>
  <si>
    <t xml:space="preserve">draudimo suma </t>
  </si>
  <si>
    <t>draudimo suma 2022</t>
  </si>
  <si>
    <t>draudimo suma</t>
  </si>
  <si>
    <t>Adresas</t>
  </si>
  <si>
    <t>Papildomos pastabos</t>
  </si>
  <si>
    <t>Pastatas - Administracinis pastatas, pažymėjimas plane 1B1b</t>
  </si>
  <si>
    <t>4400-1859-5512</t>
  </si>
  <si>
    <t>mūras</t>
  </si>
  <si>
    <t>Dvarininkų k. 1, Miežiškių sen., Panevėžio r.</t>
  </si>
  <si>
    <t>Pastate įrengta priešgaisrinė ir apsauginė signalizacijos</t>
  </si>
  <si>
    <t>Pastatas - Garažas, pažymėjimas plane 2G1g</t>
  </si>
  <si>
    <t>4400-1859-5534</t>
  </si>
  <si>
    <t>Pastatas - Administracinis pastatas, pažymėjimas plane 1B1g</t>
  </si>
  <si>
    <t>4400-1861-5737</t>
  </si>
  <si>
    <t>Dvarininkų k. 1B, Miežiškių sen., Panevėžio r.</t>
  </si>
  <si>
    <t>Pastatas - Siurblinė, pažymėjimas plane 4H1p</t>
  </si>
  <si>
    <t>6699-5000-1040</t>
  </si>
  <si>
    <t>Dvarininkų k. 1A, Miežiškių sen., Panevėžio r.</t>
  </si>
  <si>
    <t>Signalizacijos neįrengtos, stebimas vaizdo kameromis, teritorija saugoma</t>
  </si>
  <si>
    <t>Pastatas - Priėmimo punktas, pažymėjimas plane 6H1p</t>
  </si>
  <si>
    <t>6699-5000-1072</t>
  </si>
  <si>
    <t>Kiti inžineriniai statiniai - Kiemo statiniai (svarstyklės), pažymėjimas plane s</t>
  </si>
  <si>
    <t>6699-5000-1083</t>
  </si>
  <si>
    <t>Kiti inžineriniai statiniai - Kiemo aptvėrimas, pažymėjimas plane t</t>
  </si>
  <si>
    <t>4400-1861-5859</t>
  </si>
  <si>
    <t>1740,88 m</t>
  </si>
  <si>
    <t>Įvesta perimetrinė signalizacija.</t>
  </si>
  <si>
    <t>Kiti inžineriniai statiniai - Kiemo aptvėrimas, pažymėjimas plane 1t</t>
  </si>
  <si>
    <t>4400-1993-1810</t>
  </si>
  <si>
    <t>49,54 m</t>
  </si>
  <si>
    <t>4400-1861-7564</t>
  </si>
  <si>
    <t>1018,36 m</t>
  </si>
  <si>
    <t>Dvarininkų k. 1C, Miežiškių sen., Panevėžio r.</t>
  </si>
  <si>
    <t>Kiti inžineriniai statiniai - Tvora, pažymėjimas plane 1t</t>
  </si>
  <si>
    <t>4400-1993-1876</t>
  </si>
  <si>
    <t>372,71 m</t>
  </si>
  <si>
    <t>4400-1861-5815</t>
  </si>
  <si>
    <t>164,64 m</t>
  </si>
  <si>
    <t>4400-1861-5826</t>
  </si>
  <si>
    <t>268,75 m</t>
  </si>
  <si>
    <t>Pastatas – Sandėlis 1F1p</t>
  </si>
  <si>
    <t>6699-5000-1018</t>
  </si>
  <si>
    <t>Signalizacija įrengta, bet neprijungta prie pulto</t>
  </si>
  <si>
    <t>PASTATAS DRAUDŽIAMAS PANEVĖŽIO MIESTO SAVIVALDYBĖS NAUDAI</t>
  </si>
  <si>
    <t>Kiti inžineriniai statiniai - Kiemo statiniai (svarstyklės)</t>
  </si>
  <si>
    <t>-</t>
  </si>
  <si>
    <t>Konteneris 10 ft 5099LM (Konteinerinis namelis - pagalbinės patalpos darbuotojams</t>
  </si>
  <si>
    <t>Konteinerinė patalpa Containex20'RAL7035MW60 (Konteinerinis namelis-pagalbinės patalpos darbuotojams</t>
  </si>
  <si>
    <t>Dvisienė kuro talpykla 10000 l su kuro išdavimo įranga</t>
  </si>
  <si>
    <t>Konteineris 33 m3 talpos, dengtas, GAK tipo, skirtas transportavimui</t>
  </si>
  <si>
    <t>Tentinis angaras – palapin_x0004_ Alaska S 180.</t>
  </si>
  <si>
    <t>Dvarinink_x0002_ k. Miežiški_x0002_ sen., Panev_x0004_žio raj. (Regioniniame s_x0006_vartyne).</t>
  </si>
  <si>
    <t>Universalus lėtaeigis smulkintuvas EGGERSMANN FORUS SE 25</t>
  </si>
  <si>
    <t>Identifikacinis Nr. FO722</t>
  </si>
  <si>
    <t>Kilnojamas konteinerinis namelis</t>
  </si>
  <si>
    <t>Kilnojamos konteinerinės modulinės buitinės patalpos</t>
  </si>
  <si>
    <t>Pastatas - Paruošimo naudoti pakartotinai centras, pažymėjimas plane 7F1/b</t>
  </si>
  <si>
    <t>4400-6060-7182</t>
  </si>
  <si>
    <t>Žvaiždininis sijotuvas su oriniu separatoriumi Komptech Multistar S3</t>
  </si>
  <si>
    <t>Konteineris 30 m3 talpos, skirtas žaliosioms atliekoms, maisto atliekoms sandėliuoti ir transportuoti</t>
  </si>
  <si>
    <t>Metalas</t>
  </si>
  <si>
    <t>Stacionarus būgninis sietas BS-10</t>
  </si>
  <si>
    <t>Maisto atliekų rūšiavimo linija</t>
  </si>
  <si>
    <t xml:space="preserve">Sandėliavimo paskirties pastatas (Maisto atliekų apdorojimo ir komposto saugojimo) Dvarininkų k. 1 Miežiškių sen. Panevėžio r. sav. </t>
  </si>
  <si>
    <t>4400-6022-2917</t>
  </si>
  <si>
    <t>metalas su karkasu</t>
  </si>
  <si>
    <t>Dvarininkų k. 1, Miežiškių sen., Panevėžio r. sav.</t>
  </si>
  <si>
    <t>Gaisro aptikimo ir signalizavimo sistema pajungta prie saugos tarnybos. įsilaužimo aptikimo ir signalizavimo sistema pastate nenumatyta ir neįrengta. Pastatas pastatytas įmonės teritorijoje, kuri yra saugoma.</t>
  </si>
  <si>
    <t>Konteinerinė patalpa CONTAINEX (konteinerinis namelis - maisto rūšiavimo darbuotojams)</t>
  </si>
  <si>
    <t>Jūrinis konteineris (sandėliavimo)</t>
  </si>
  <si>
    <t>Komposto vartytuvo Egersmann Bachus A30 , inv. Nr. T1958, savaeigis</t>
  </si>
  <si>
    <t>Atliekų smulkintuvas 160 kW</t>
  </si>
  <si>
    <t>T1995</t>
  </si>
  <si>
    <t>Smulkios frakcijos konvejeris L-13, 4 kW</t>
  </si>
  <si>
    <t>T1996</t>
  </si>
  <si>
    <t>Stiklo rūšiavimo konvejeris</t>
  </si>
  <si>
    <t>T1997</t>
  </si>
  <si>
    <t>Dujopūtė MAPRO CL23</t>
  </si>
  <si>
    <t>T1998</t>
  </si>
  <si>
    <t>Konteinerinė technologinė patalpa</t>
  </si>
  <si>
    <t>T1999</t>
  </si>
  <si>
    <t>Automatinė gręžinių reguliavimo sistema (konteinerinėje technologinėje patalpoje Invent. Nr. T1999)</t>
  </si>
  <si>
    <t>T2000</t>
  </si>
  <si>
    <t>Konteinerinė patalpa apsaugos postui CTX 10p 7035</t>
  </si>
  <si>
    <t>Kiti inžineriniai statiniai - Atliekų kaupimo vieta, pažymėjimas plane S2 (III sąvartyno sekcija, jau yra eksploatuojama)</t>
  </si>
  <si>
    <t>4400-5124-2098</t>
  </si>
  <si>
    <t>Kiti inžineriniai statiniai - Nepavojingų atliekų sąvartynas, pažymėjimas plane s1</t>
  </si>
  <si>
    <t>4400-1861-5860</t>
  </si>
  <si>
    <r>
      <t xml:space="preserve">Draudžiamas turtas įkeistas už paskolos suteikimą, draudimo liudijime turi būti nurodytas naudos gavėjas – </t>
    </r>
    <r>
      <rPr>
        <b/>
        <sz val="9"/>
        <rFont val="Arial"/>
        <family val="2"/>
        <charset val="186"/>
      </rPr>
      <t>Lietuvos Respublikos Finansų ministerija.</t>
    </r>
  </si>
  <si>
    <t>1.749.000 EUR likutinė vertė šiai dienai</t>
  </si>
  <si>
    <t>Degių atliekų saugojimo pastatas</t>
  </si>
  <si>
    <t>4400-3948-1035</t>
  </si>
  <si>
    <t>Atliekų mechaninio rūšiavimo pastatas su priėmimo patalpa</t>
  </si>
  <si>
    <t>4400-3949-7159</t>
  </si>
  <si>
    <t>metalas</t>
  </si>
  <si>
    <t>Atrūšiuotų antrinių žaliavų stoginė</t>
  </si>
  <si>
    <t>4400-3949-7164</t>
  </si>
  <si>
    <t>Bioskaidžių atliekų priėmimo-sumaišymo pastatas</t>
  </si>
  <si>
    <t>4400-3948-1024</t>
  </si>
  <si>
    <t>Fermentavimo tunelis Nr. 1</t>
  </si>
  <si>
    <t>4400-3944-7699</t>
  </si>
  <si>
    <t>Fermentavimo tunelis Nr. 2</t>
  </si>
  <si>
    <t>4400-3944-7700</t>
  </si>
  <si>
    <t>Fermentavimo tunelis Nr. 3</t>
  </si>
  <si>
    <t>4400-3944-7711</t>
  </si>
  <si>
    <t>Bioreaktorius Nr. 1</t>
  </si>
  <si>
    <t>4400-3945-0781</t>
  </si>
  <si>
    <t>Bioreaktorius Nr. 2</t>
  </si>
  <si>
    <t>4400-3945-0792</t>
  </si>
  <si>
    <t>Biofiltras Nr. 1</t>
  </si>
  <si>
    <t>4400-3945-0738</t>
  </si>
  <si>
    <t>Biofiltras Nr. 2</t>
  </si>
  <si>
    <t>4400-3945-0760</t>
  </si>
  <si>
    <t>Biofiltras Nr. 3</t>
  </si>
  <si>
    <t>4400-3945-0770</t>
  </si>
  <si>
    <t>Siurblinė</t>
  </si>
  <si>
    <t>4400-3944-7677</t>
  </si>
  <si>
    <t>Dujų davikliai</t>
  </si>
  <si>
    <t>Dispečerinė su buitinėmis patalpomis</t>
  </si>
  <si>
    <t>4400-3944-7688</t>
  </si>
  <si>
    <t>Kogeneratorius</t>
  </si>
  <si>
    <t>4400-3945-0805</t>
  </si>
  <si>
    <t>Biodujų deginimo fakelas</t>
  </si>
  <si>
    <t>4400-3945-0816</t>
  </si>
  <si>
    <t>Pastatas- Atliekų rūšiavimo pastatas</t>
  </si>
  <si>
    <t>4400-1859-7050</t>
  </si>
  <si>
    <t>Atliekų rūšiavimo linija</t>
  </si>
  <si>
    <t>Presavimo įrenginys AVOS 1410S-22/50 su perforatoriumi</t>
  </si>
  <si>
    <t>Bunkeris su padavimo mechanizmu</t>
  </si>
  <si>
    <t>Maišelių plėšytuvas</t>
  </si>
  <si>
    <t>Dviejų frakcijų Būgninis separatorius</t>
  </si>
  <si>
    <t>Magnetas 0 – 80 mm</t>
  </si>
  <si>
    <t>Magnetas  &gt;80 mm</t>
  </si>
  <si>
    <t>Žvaigždinis separatorius (80-20 mm) su gumos ir kaučiuko kompozito žvaigždėmis</t>
  </si>
  <si>
    <t>Oro srauto separatorius</t>
  </si>
  <si>
    <t>Infraraudonųjų spindulių separatorius PVC frakcijai</t>
  </si>
  <si>
    <t>Infraraudonųjų spindulių separatorius PET arba HDPE frakcijai</t>
  </si>
  <si>
    <t>Oro kompresoriai infraraudonųjų spindulių (NIR) separatoriams</t>
  </si>
  <si>
    <t>Rūšiavimo linija (pilnai įrengtos 8 vietų kabinos, konvejeris, rūšiavimo stalai, atliekų aikštelės)</t>
  </si>
  <si>
    <t>Smulkintuvas</t>
  </si>
  <si>
    <t>Konvejeris MKA rūšiavimo srautui tarp maišelių atidarytuvo ir Būgninio sijotuvo transportuoti ir išskleisti</t>
  </si>
  <si>
    <t>Konvejeris 0-80 mm frakcijai surinkti iš po Būgniniu sieto ir transportuoti link žvaigždinio separatoriaus</t>
  </si>
  <si>
    <t>Konvejeris 0-80 mm smulkintam MKA transportuoti link antrinio žvaigždinio separatoriaus po FE magnetu</t>
  </si>
  <si>
    <t>Konvejeris ≥ 80 mm frakcijos nukreipimui į tretinį (oro srauto) separatorių</t>
  </si>
  <si>
    <t>Konvejeris ≥ 80 mm. lengvos frakcijos transportavimui ir išskleidimui prieš PVC NIR‘ą</t>
  </si>
  <si>
    <t>Konvejeris ≥ 80 mm lengvos frakcijos transportavimui po PVC NIR‘o į nuolatinio veikimo KAK‘o smulkintuvą</t>
  </si>
  <si>
    <t>Kovejeris ≥ 80 mm sunkios frakcijos transportavimui iki plastikų (NIR) separatoriaus</t>
  </si>
  <si>
    <t>Vibracinis stalas ≥80 mm sunkios frakcijos paskleidimui ant konvejerio kokybiškesniam plastikų NIR separatoriaus darbui užtikrinti</t>
  </si>
  <si>
    <t>Konvejeris ≥ 80 mm sunkios frakcijos transportavimui po plastikų (NIR) separatoriaus link rūšiavimo kabinos konvejerio</t>
  </si>
  <si>
    <t>Konvejeris ≥ 80 mm sunkios frakcijos transportavimui  rūšiavimo kabinoje</t>
  </si>
  <si>
    <t>Mechaninio rūšiavimo procesų valdymo ir automatizacijos įrenginys</t>
  </si>
  <si>
    <t>Apsauginė signalizacija</t>
  </si>
  <si>
    <t>Gaisrinė signalizacija</t>
  </si>
  <si>
    <t>Procesų valdymo ir automatizacijos įrenginys (BIO dalis)</t>
  </si>
  <si>
    <t>Biodujų talpa</t>
  </si>
  <si>
    <t>Pastatų priklausiniai ir stacionarūs aplinkos įrengimai (kiemo aikštelių inventorius,  įvažiavimo kontrolės punktas, elektros pastotės, stoginės, rampos, nekilnojamo turto ir teritorijos apšvietimas, iškabos, reklaminiai stendai ir pan.)</t>
  </si>
  <si>
    <t>visi aukščiau nurodyti adresai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</si>
</sst>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charset val="186"/>
      <scheme val="minor"/>
    </font>
    <font>
      <b/>
      <u/>
      <sz val="12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41B8-DE44-4684-9335-E4276D6355D0}">
  <dimension ref="A1:Q104"/>
  <sheetViews>
    <sheetView tabSelected="1" workbookViewId="0">
      <selection activeCell="B53" sqref="B53"/>
    </sheetView>
  </sheetViews>
  <sheetFormatPr defaultRowHeight="15" x14ac:dyDescent="0.25"/>
  <cols>
    <col min="1" max="1" width="5.85546875" style="50" customWidth="1"/>
    <col min="2" max="2" width="95.85546875" style="50" customWidth="1"/>
    <col min="3" max="3" width="21.85546875" style="50" customWidth="1"/>
    <col min="4" max="4" width="11.140625" style="50" bestFit="1" customWidth="1"/>
    <col min="5" max="5" width="8" style="50" bestFit="1" customWidth="1"/>
    <col min="6" max="6" width="6" style="50" bestFit="1" customWidth="1"/>
    <col min="7" max="7" width="5.28515625" style="50" customWidth="1"/>
    <col min="8" max="9" width="0.28515625" style="50" hidden="1" customWidth="1"/>
    <col min="10" max="10" width="13.85546875" style="52" bestFit="1" customWidth="1"/>
    <col min="11" max="11" width="42.42578125" style="50" customWidth="1"/>
    <col min="12" max="12" width="60.5703125" style="50" bestFit="1" customWidth="1"/>
    <col min="13" max="13" width="59.5703125" style="50" bestFit="1" customWidth="1"/>
    <col min="14" max="16384" width="9.140625" style="50"/>
  </cols>
  <sheetData>
    <row r="1" spans="1:17" s="2" customFormat="1" ht="15.75" x14ac:dyDescent="0.25">
      <c r="A1" s="1" t="s">
        <v>0</v>
      </c>
      <c r="C1" s="3"/>
      <c r="D1" s="4"/>
      <c r="E1" s="4"/>
      <c r="F1" s="4"/>
      <c r="G1" s="3"/>
      <c r="H1" s="5"/>
      <c r="I1" s="6"/>
      <c r="J1" s="7"/>
      <c r="K1" s="4"/>
      <c r="L1" s="8"/>
    </row>
    <row r="2" spans="1:17" s="10" customFormat="1" ht="17.25" customHeight="1" x14ac:dyDescent="0.2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6" t="s">
        <v>9</v>
      </c>
      <c r="J2" s="6" t="s">
        <v>10</v>
      </c>
      <c r="K2" s="4" t="s">
        <v>11</v>
      </c>
      <c r="L2" s="9" t="s">
        <v>12</v>
      </c>
    </row>
    <row r="3" spans="1:17" s="2" customFormat="1" x14ac:dyDescent="0.25">
      <c r="A3" s="11">
        <v>1</v>
      </c>
      <c r="B3" s="12" t="s">
        <v>13</v>
      </c>
      <c r="C3" s="11" t="s">
        <v>14</v>
      </c>
      <c r="D3" s="12" t="s">
        <v>15</v>
      </c>
      <c r="E3" s="12">
        <v>153.91999999999999</v>
      </c>
      <c r="F3" s="12">
        <v>732</v>
      </c>
      <c r="G3" s="11">
        <v>2009</v>
      </c>
      <c r="H3" s="13">
        <v>153788</v>
      </c>
      <c r="I3" s="14">
        <f t="shared" ref="I3:I15" si="0">H3*1.1</f>
        <v>169166.80000000002</v>
      </c>
      <c r="J3" s="7">
        <f t="shared" ref="J3:J15" si="1">I3*1.15</f>
        <v>194541.82</v>
      </c>
      <c r="K3" s="15" t="s">
        <v>16</v>
      </c>
      <c r="L3" s="12" t="s">
        <v>17</v>
      </c>
      <c r="N3" s="16"/>
      <c r="O3" s="16"/>
      <c r="P3" s="16"/>
      <c r="Q3" s="16"/>
    </row>
    <row r="4" spans="1:17" s="2" customFormat="1" x14ac:dyDescent="0.25">
      <c r="A4" s="11">
        <f>A3+1</f>
        <v>2</v>
      </c>
      <c r="B4" s="12" t="s">
        <v>18</v>
      </c>
      <c r="C4" s="11" t="s">
        <v>19</v>
      </c>
      <c r="D4" s="12"/>
      <c r="E4" s="12">
        <v>371.74</v>
      </c>
      <c r="F4" s="12">
        <v>2389</v>
      </c>
      <c r="G4" s="11">
        <v>2009</v>
      </c>
      <c r="H4" s="13">
        <v>258051</v>
      </c>
      <c r="I4" s="14">
        <f t="shared" si="0"/>
        <v>283856.10000000003</v>
      </c>
      <c r="J4" s="7">
        <f t="shared" si="1"/>
        <v>326434.51500000001</v>
      </c>
      <c r="K4" s="15" t="s">
        <v>16</v>
      </c>
      <c r="L4" s="12" t="s">
        <v>17</v>
      </c>
      <c r="N4" s="16"/>
      <c r="O4" s="16"/>
      <c r="P4" s="16"/>
      <c r="Q4" s="16"/>
    </row>
    <row r="5" spans="1:17" s="2" customFormat="1" x14ac:dyDescent="0.25">
      <c r="A5" s="11">
        <f t="shared" ref="A5:A68" si="2">A4+1</f>
        <v>3</v>
      </c>
      <c r="B5" s="12" t="s">
        <v>20</v>
      </c>
      <c r="C5" s="11" t="s">
        <v>21</v>
      </c>
      <c r="D5" s="12"/>
      <c r="E5" s="12">
        <v>11.57</v>
      </c>
      <c r="F5" s="12">
        <v>41</v>
      </c>
      <c r="G5" s="11">
        <v>2009</v>
      </c>
      <c r="H5" s="13">
        <v>8978</v>
      </c>
      <c r="I5" s="14">
        <f t="shared" si="0"/>
        <v>9875.8000000000011</v>
      </c>
      <c r="J5" s="7">
        <f t="shared" si="1"/>
        <v>11357.17</v>
      </c>
      <c r="K5" s="15" t="s">
        <v>22</v>
      </c>
      <c r="L5" s="12" t="s">
        <v>17</v>
      </c>
      <c r="N5" s="16"/>
      <c r="O5" s="16"/>
      <c r="P5" s="16"/>
      <c r="Q5" s="16"/>
    </row>
    <row r="6" spans="1:17" s="2" customFormat="1" x14ac:dyDescent="0.25">
      <c r="A6" s="11">
        <f t="shared" si="2"/>
        <v>4</v>
      </c>
      <c r="B6" s="12" t="s">
        <v>23</v>
      </c>
      <c r="C6" s="11" t="s">
        <v>24</v>
      </c>
      <c r="D6" s="12" t="s">
        <v>15</v>
      </c>
      <c r="E6" s="12">
        <v>3.45</v>
      </c>
      <c r="F6" s="12">
        <v>27</v>
      </c>
      <c r="G6" s="11">
        <v>2009</v>
      </c>
      <c r="H6" s="13">
        <v>71976</v>
      </c>
      <c r="I6" s="14">
        <f t="shared" si="0"/>
        <v>79173.600000000006</v>
      </c>
      <c r="J6" s="7">
        <f t="shared" si="1"/>
        <v>91049.64</v>
      </c>
      <c r="K6" s="15" t="s">
        <v>25</v>
      </c>
      <c r="L6" s="12" t="s">
        <v>26</v>
      </c>
      <c r="N6" s="16"/>
      <c r="O6" s="16"/>
      <c r="P6" s="16"/>
      <c r="Q6" s="16"/>
    </row>
    <row r="7" spans="1:17" s="2" customFormat="1" x14ac:dyDescent="0.25">
      <c r="A7" s="11">
        <f t="shared" si="2"/>
        <v>5</v>
      </c>
      <c r="B7" s="12" t="s">
        <v>27</v>
      </c>
      <c r="C7" s="11" t="s">
        <v>28</v>
      </c>
      <c r="D7" s="12" t="s">
        <v>15</v>
      </c>
      <c r="E7" s="12">
        <v>34.700000000000003</v>
      </c>
      <c r="F7" s="12">
        <v>198</v>
      </c>
      <c r="G7" s="11">
        <v>2002</v>
      </c>
      <c r="H7" s="13">
        <v>9766</v>
      </c>
      <c r="I7" s="14">
        <f t="shared" si="0"/>
        <v>10742.6</v>
      </c>
      <c r="J7" s="7">
        <f t="shared" si="1"/>
        <v>12353.99</v>
      </c>
      <c r="K7" s="15" t="s">
        <v>25</v>
      </c>
      <c r="L7" s="12" t="s">
        <v>17</v>
      </c>
      <c r="N7" s="16"/>
      <c r="O7" s="16"/>
      <c r="P7" s="16"/>
      <c r="Q7" s="16"/>
    </row>
    <row r="8" spans="1:17" s="2" customFormat="1" x14ac:dyDescent="0.25">
      <c r="A8" s="11">
        <f t="shared" si="2"/>
        <v>6</v>
      </c>
      <c r="B8" s="12" t="s">
        <v>29</v>
      </c>
      <c r="C8" s="11" t="s">
        <v>30</v>
      </c>
      <c r="D8" s="12"/>
      <c r="E8" s="12"/>
      <c r="F8" s="12"/>
      <c r="G8" s="11">
        <v>2002</v>
      </c>
      <c r="H8" s="13">
        <v>12454</v>
      </c>
      <c r="I8" s="14">
        <f t="shared" si="0"/>
        <v>13699.400000000001</v>
      </c>
      <c r="J8" s="7">
        <f t="shared" si="1"/>
        <v>15754.310000000001</v>
      </c>
      <c r="K8" s="15" t="s">
        <v>25</v>
      </c>
      <c r="L8" s="17"/>
      <c r="N8" s="16"/>
      <c r="O8" s="16"/>
      <c r="P8" s="16"/>
      <c r="Q8" s="16"/>
    </row>
    <row r="9" spans="1:17" s="2" customFormat="1" x14ac:dyDescent="0.25">
      <c r="A9" s="11">
        <f t="shared" si="2"/>
        <v>7</v>
      </c>
      <c r="B9" s="12" t="s">
        <v>31</v>
      </c>
      <c r="C9" s="11" t="s">
        <v>32</v>
      </c>
      <c r="D9" s="12"/>
      <c r="E9" s="18" t="s">
        <v>33</v>
      </c>
      <c r="F9" s="19"/>
      <c r="G9" s="11">
        <v>2009</v>
      </c>
      <c r="H9" s="13">
        <v>167111</v>
      </c>
      <c r="I9" s="14">
        <f t="shared" si="0"/>
        <v>183822.1</v>
      </c>
      <c r="J9" s="7">
        <f t="shared" si="1"/>
        <v>211395.41499999998</v>
      </c>
      <c r="K9" s="15" t="s">
        <v>16</v>
      </c>
      <c r="L9" s="20" t="s">
        <v>34</v>
      </c>
      <c r="N9" s="16"/>
      <c r="O9" s="16"/>
      <c r="P9" s="16"/>
      <c r="Q9" s="16"/>
    </row>
    <row r="10" spans="1:17" s="2" customFormat="1" x14ac:dyDescent="0.25">
      <c r="A10" s="11">
        <f t="shared" si="2"/>
        <v>8</v>
      </c>
      <c r="B10" s="12" t="s">
        <v>35</v>
      </c>
      <c r="C10" s="11" t="s">
        <v>36</v>
      </c>
      <c r="D10" s="12"/>
      <c r="E10" s="18" t="s">
        <v>37</v>
      </c>
      <c r="F10" s="19"/>
      <c r="G10" s="11">
        <v>2009</v>
      </c>
      <c r="H10" s="13">
        <v>4750</v>
      </c>
      <c r="I10" s="14">
        <f t="shared" si="0"/>
        <v>5225</v>
      </c>
      <c r="J10" s="7">
        <f t="shared" si="1"/>
        <v>6008.7499999999991</v>
      </c>
      <c r="K10" s="15" t="s">
        <v>16</v>
      </c>
      <c r="L10" s="20" t="s">
        <v>34</v>
      </c>
      <c r="N10" s="16"/>
      <c r="O10" s="16"/>
      <c r="P10" s="16"/>
      <c r="Q10" s="16"/>
    </row>
    <row r="11" spans="1:17" s="2" customFormat="1" x14ac:dyDescent="0.25">
      <c r="A11" s="11">
        <f t="shared" si="2"/>
        <v>9</v>
      </c>
      <c r="B11" s="12" t="s">
        <v>31</v>
      </c>
      <c r="C11" s="11" t="s">
        <v>38</v>
      </c>
      <c r="D11" s="12"/>
      <c r="E11" s="18" t="s">
        <v>39</v>
      </c>
      <c r="F11" s="19"/>
      <c r="G11" s="11">
        <v>2009</v>
      </c>
      <c r="H11" s="13">
        <v>97892</v>
      </c>
      <c r="I11" s="14">
        <f t="shared" si="0"/>
        <v>107681.20000000001</v>
      </c>
      <c r="J11" s="7">
        <f t="shared" si="1"/>
        <v>123833.38</v>
      </c>
      <c r="K11" s="15" t="s">
        <v>40</v>
      </c>
      <c r="L11" s="20" t="s">
        <v>34</v>
      </c>
      <c r="N11" s="16"/>
      <c r="O11" s="16"/>
      <c r="P11" s="16"/>
      <c r="Q11" s="16"/>
    </row>
    <row r="12" spans="1:17" s="2" customFormat="1" x14ac:dyDescent="0.25">
      <c r="A12" s="11">
        <f t="shared" si="2"/>
        <v>10</v>
      </c>
      <c r="B12" s="12" t="s">
        <v>41</v>
      </c>
      <c r="C12" s="11" t="s">
        <v>42</v>
      </c>
      <c r="D12" s="12"/>
      <c r="E12" s="18" t="s">
        <v>43</v>
      </c>
      <c r="F12" s="19"/>
      <c r="G12" s="11">
        <v>2009</v>
      </c>
      <c r="H12" s="13">
        <v>35913</v>
      </c>
      <c r="I12" s="14">
        <f t="shared" si="0"/>
        <v>39504.300000000003</v>
      </c>
      <c r="J12" s="7">
        <f t="shared" si="1"/>
        <v>45429.945</v>
      </c>
      <c r="K12" s="15" t="s">
        <v>40</v>
      </c>
      <c r="L12" s="20" t="s">
        <v>34</v>
      </c>
      <c r="N12" s="16"/>
      <c r="O12" s="16"/>
      <c r="P12" s="16"/>
      <c r="Q12" s="16"/>
    </row>
    <row r="13" spans="1:17" s="2" customFormat="1" x14ac:dyDescent="0.25">
      <c r="A13" s="11">
        <f t="shared" si="2"/>
        <v>11</v>
      </c>
      <c r="B13" s="12" t="s">
        <v>31</v>
      </c>
      <c r="C13" s="11" t="s">
        <v>44</v>
      </c>
      <c r="D13" s="12"/>
      <c r="E13" s="18" t="s">
        <v>45</v>
      </c>
      <c r="F13" s="19"/>
      <c r="G13" s="11">
        <v>2009</v>
      </c>
      <c r="H13" s="13">
        <v>15842</v>
      </c>
      <c r="I13" s="14">
        <f t="shared" si="0"/>
        <v>17426.2</v>
      </c>
      <c r="J13" s="7">
        <f t="shared" si="1"/>
        <v>20040.13</v>
      </c>
      <c r="K13" s="15" t="s">
        <v>22</v>
      </c>
      <c r="L13" s="20" t="s">
        <v>34</v>
      </c>
      <c r="N13" s="16"/>
      <c r="O13" s="16"/>
      <c r="P13" s="16"/>
      <c r="Q13" s="16"/>
    </row>
    <row r="14" spans="1:17" s="2" customFormat="1" x14ac:dyDescent="0.25">
      <c r="A14" s="11">
        <f t="shared" si="2"/>
        <v>12</v>
      </c>
      <c r="B14" s="12" t="s">
        <v>31</v>
      </c>
      <c r="C14" s="11" t="s">
        <v>46</v>
      </c>
      <c r="D14" s="12"/>
      <c r="E14" s="18" t="s">
        <v>47</v>
      </c>
      <c r="F14" s="19"/>
      <c r="G14" s="11">
        <v>2009</v>
      </c>
      <c r="H14" s="13">
        <v>25747</v>
      </c>
      <c r="I14" s="14">
        <f t="shared" si="0"/>
        <v>28321.7</v>
      </c>
      <c r="J14" s="7">
        <f t="shared" si="1"/>
        <v>32569.954999999998</v>
      </c>
      <c r="K14" s="15" t="s">
        <v>25</v>
      </c>
      <c r="L14" s="20" t="s">
        <v>34</v>
      </c>
      <c r="N14" s="16"/>
      <c r="O14" s="16"/>
      <c r="P14" s="16"/>
      <c r="Q14" s="16"/>
    </row>
    <row r="15" spans="1:17" s="2" customFormat="1" x14ac:dyDescent="0.25">
      <c r="A15" s="11">
        <f t="shared" si="2"/>
        <v>13</v>
      </c>
      <c r="B15" s="20" t="s">
        <v>48</v>
      </c>
      <c r="C15" s="11" t="s">
        <v>49</v>
      </c>
      <c r="D15" s="12" t="s">
        <v>15</v>
      </c>
      <c r="E15" s="11">
        <v>198.41</v>
      </c>
      <c r="F15" s="11">
        <v>874</v>
      </c>
      <c r="G15" s="11">
        <v>1995</v>
      </c>
      <c r="H15" s="7">
        <v>56766</v>
      </c>
      <c r="I15" s="14">
        <f t="shared" si="0"/>
        <v>62442.600000000006</v>
      </c>
      <c r="J15" s="7">
        <f t="shared" si="1"/>
        <v>71808.990000000005</v>
      </c>
      <c r="K15" s="15" t="s">
        <v>25</v>
      </c>
      <c r="L15" s="21" t="s">
        <v>50</v>
      </c>
      <c r="M15" s="20" t="s">
        <v>51</v>
      </c>
      <c r="N15" s="16"/>
      <c r="O15" s="16"/>
      <c r="P15" s="16"/>
      <c r="Q15" s="16"/>
    </row>
    <row r="16" spans="1:17" s="2" customFormat="1" x14ac:dyDescent="0.25">
      <c r="A16" s="11">
        <f t="shared" si="2"/>
        <v>14</v>
      </c>
      <c r="B16" s="22" t="s">
        <v>52</v>
      </c>
      <c r="C16" s="11" t="s">
        <v>53</v>
      </c>
      <c r="D16" s="12"/>
      <c r="E16" s="12"/>
      <c r="F16" s="12"/>
      <c r="G16" s="11"/>
      <c r="H16" s="7">
        <v>31400</v>
      </c>
      <c r="I16" s="7">
        <v>31400</v>
      </c>
      <c r="J16" s="7">
        <f t="shared" ref="J16:J25" si="3">I16</f>
        <v>31400</v>
      </c>
      <c r="K16" s="12" t="s">
        <v>16</v>
      </c>
      <c r="L16" s="12"/>
      <c r="N16" s="16"/>
      <c r="O16" s="16"/>
      <c r="P16" s="16"/>
      <c r="Q16" s="16"/>
    </row>
    <row r="17" spans="1:17" s="2" customFormat="1" x14ac:dyDescent="0.25">
      <c r="A17" s="11">
        <f t="shared" si="2"/>
        <v>15</v>
      </c>
      <c r="B17" s="12" t="s">
        <v>54</v>
      </c>
      <c r="C17" s="11" t="s">
        <v>53</v>
      </c>
      <c r="D17" s="12"/>
      <c r="E17" s="12"/>
      <c r="F17" s="12"/>
      <c r="G17" s="11">
        <v>2021</v>
      </c>
      <c r="H17" s="13">
        <v>3680</v>
      </c>
      <c r="I17" s="7">
        <v>3680</v>
      </c>
      <c r="J17" s="7">
        <f t="shared" si="3"/>
        <v>3680</v>
      </c>
      <c r="K17" s="15" t="s">
        <v>16</v>
      </c>
      <c r="L17" s="12"/>
      <c r="N17" s="16"/>
      <c r="O17" s="16"/>
      <c r="P17" s="16"/>
      <c r="Q17" s="16"/>
    </row>
    <row r="18" spans="1:17" s="2" customFormat="1" x14ac:dyDescent="0.25">
      <c r="A18" s="11">
        <f t="shared" si="2"/>
        <v>16</v>
      </c>
      <c r="B18" s="12" t="s">
        <v>55</v>
      </c>
      <c r="C18" s="11" t="s">
        <v>53</v>
      </c>
      <c r="D18" s="12"/>
      <c r="E18" s="12"/>
      <c r="F18" s="12"/>
      <c r="G18" s="11">
        <v>2021</v>
      </c>
      <c r="H18" s="13">
        <v>4950</v>
      </c>
      <c r="I18" s="7">
        <v>4950</v>
      </c>
      <c r="J18" s="7">
        <f t="shared" si="3"/>
        <v>4950</v>
      </c>
      <c r="K18" s="15" t="s">
        <v>16</v>
      </c>
      <c r="L18" s="12"/>
      <c r="N18" s="16"/>
      <c r="O18" s="16"/>
      <c r="P18" s="16"/>
      <c r="Q18" s="16"/>
    </row>
    <row r="19" spans="1:17" s="2" customFormat="1" x14ac:dyDescent="0.25">
      <c r="A19" s="11">
        <f t="shared" si="2"/>
        <v>17</v>
      </c>
      <c r="B19" s="12" t="s">
        <v>56</v>
      </c>
      <c r="C19" s="11" t="s">
        <v>53</v>
      </c>
      <c r="D19" s="12"/>
      <c r="E19" s="12"/>
      <c r="F19" s="12"/>
      <c r="G19" s="11">
        <v>2021</v>
      </c>
      <c r="H19" s="13">
        <v>4300</v>
      </c>
      <c r="I19" s="7">
        <v>4300</v>
      </c>
      <c r="J19" s="7">
        <f t="shared" si="3"/>
        <v>4300</v>
      </c>
      <c r="K19" s="15" t="s">
        <v>16</v>
      </c>
      <c r="L19" s="12"/>
      <c r="N19" s="16"/>
      <c r="O19" s="16"/>
      <c r="P19" s="16"/>
      <c r="Q19" s="16"/>
    </row>
    <row r="20" spans="1:17" s="2" customFormat="1" x14ac:dyDescent="0.25">
      <c r="A20" s="11">
        <f t="shared" si="2"/>
        <v>18</v>
      </c>
      <c r="B20" s="12" t="s">
        <v>57</v>
      </c>
      <c r="C20" s="11" t="s">
        <v>53</v>
      </c>
      <c r="D20" s="12"/>
      <c r="E20" s="12"/>
      <c r="F20" s="12"/>
      <c r="G20" s="11">
        <v>2021</v>
      </c>
      <c r="H20" s="13">
        <v>5430</v>
      </c>
      <c r="I20" s="7">
        <v>5430</v>
      </c>
      <c r="J20" s="7">
        <f t="shared" si="3"/>
        <v>5430</v>
      </c>
      <c r="K20" s="15" t="s">
        <v>16</v>
      </c>
      <c r="L20" s="12"/>
      <c r="N20" s="16"/>
      <c r="O20" s="16"/>
      <c r="P20" s="16"/>
      <c r="Q20" s="16"/>
    </row>
    <row r="21" spans="1:17" s="2" customFormat="1" x14ac:dyDescent="0.25">
      <c r="A21" s="11">
        <f t="shared" si="2"/>
        <v>19</v>
      </c>
      <c r="B21" s="12" t="s">
        <v>57</v>
      </c>
      <c r="C21" s="11" t="s">
        <v>53</v>
      </c>
      <c r="D21" s="12"/>
      <c r="E21" s="12"/>
      <c r="F21" s="12"/>
      <c r="G21" s="11">
        <v>2021</v>
      </c>
      <c r="H21" s="13">
        <v>5430</v>
      </c>
      <c r="I21" s="7">
        <v>5430</v>
      </c>
      <c r="J21" s="7">
        <f t="shared" si="3"/>
        <v>5430</v>
      </c>
      <c r="K21" s="15" t="s">
        <v>16</v>
      </c>
      <c r="L21" s="12"/>
      <c r="N21" s="16"/>
      <c r="O21" s="16"/>
      <c r="P21" s="16"/>
      <c r="Q21" s="16"/>
    </row>
    <row r="22" spans="1:17" s="2" customFormat="1" ht="24" x14ac:dyDescent="0.25">
      <c r="A22" s="11">
        <f t="shared" si="2"/>
        <v>20</v>
      </c>
      <c r="B22" s="12" t="s">
        <v>58</v>
      </c>
      <c r="C22" s="11" t="s">
        <v>53</v>
      </c>
      <c r="D22" s="12"/>
      <c r="E22" s="12"/>
      <c r="F22" s="12"/>
      <c r="G22" s="11"/>
      <c r="H22" s="13"/>
      <c r="I22" s="7">
        <v>8800</v>
      </c>
      <c r="J22" s="7">
        <f t="shared" si="3"/>
        <v>8800</v>
      </c>
      <c r="K22" s="15" t="s">
        <v>59</v>
      </c>
      <c r="L22" s="12"/>
      <c r="N22" s="16"/>
      <c r="O22" s="16"/>
      <c r="P22" s="16"/>
      <c r="Q22" s="16"/>
    </row>
    <row r="23" spans="1:17" s="2" customFormat="1" x14ac:dyDescent="0.25">
      <c r="A23" s="11">
        <f t="shared" si="2"/>
        <v>21</v>
      </c>
      <c r="B23" s="12" t="s">
        <v>60</v>
      </c>
      <c r="C23" s="11" t="s">
        <v>61</v>
      </c>
      <c r="D23" s="12"/>
      <c r="E23" s="12"/>
      <c r="F23" s="12"/>
      <c r="G23" s="11">
        <v>2021</v>
      </c>
      <c r="H23" s="13"/>
      <c r="I23" s="7">
        <v>242500</v>
      </c>
      <c r="J23" s="7">
        <f t="shared" si="3"/>
        <v>242500</v>
      </c>
      <c r="K23" s="15" t="s">
        <v>16</v>
      </c>
      <c r="L23" s="12"/>
      <c r="N23" s="16"/>
      <c r="O23" s="16"/>
      <c r="P23" s="16"/>
      <c r="Q23" s="16"/>
    </row>
    <row r="24" spans="1:17" s="2" customFormat="1" x14ac:dyDescent="0.25">
      <c r="A24" s="11">
        <f t="shared" si="2"/>
        <v>22</v>
      </c>
      <c r="B24" s="23" t="s">
        <v>62</v>
      </c>
      <c r="C24" s="11" t="s">
        <v>53</v>
      </c>
      <c r="D24" s="12"/>
      <c r="E24" s="12"/>
      <c r="F24" s="12"/>
      <c r="G24" s="11">
        <v>2022</v>
      </c>
      <c r="H24" s="13"/>
      <c r="I24" s="7">
        <v>8046.5</v>
      </c>
      <c r="J24" s="7">
        <f t="shared" si="3"/>
        <v>8046.5</v>
      </c>
      <c r="K24" s="15" t="s">
        <v>16</v>
      </c>
      <c r="L24" s="12"/>
      <c r="N24" s="16"/>
      <c r="O24" s="16"/>
      <c r="P24" s="16"/>
      <c r="Q24" s="16"/>
    </row>
    <row r="25" spans="1:17" s="2" customFormat="1" x14ac:dyDescent="0.25">
      <c r="A25" s="11">
        <f t="shared" si="2"/>
        <v>23</v>
      </c>
      <c r="B25" s="23" t="s">
        <v>63</v>
      </c>
      <c r="C25" s="11" t="s">
        <v>53</v>
      </c>
      <c r="D25" s="12"/>
      <c r="E25" s="12"/>
      <c r="F25" s="12"/>
      <c r="G25" s="11">
        <v>2022</v>
      </c>
      <c r="H25" s="13"/>
      <c r="I25" s="7">
        <v>51533.9</v>
      </c>
      <c r="J25" s="7">
        <f t="shared" si="3"/>
        <v>51533.9</v>
      </c>
      <c r="K25" s="15" t="s">
        <v>16</v>
      </c>
      <c r="L25" s="12"/>
      <c r="N25" s="16"/>
      <c r="O25" s="16"/>
      <c r="P25" s="16"/>
      <c r="Q25" s="16"/>
    </row>
    <row r="26" spans="1:17" s="28" customFormat="1" ht="12.75" x14ac:dyDescent="0.25">
      <c r="A26" s="11">
        <f t="shared" si="2"/>
        <v>24</v>
      </c>
      <c r="B26" s="24" t="s">
        <v>64</v>
      </c>
      <c r="C26" s="25" t="s">
        <v>65</v>
      </c>
      <c r="D26" s="24" t="s">
        <v>15</v>
      </c>
      <c r="E26" s="26">
        <v>153.19</v>
      </c>
      <c r="F26" s="26">
        <v>705</v>
      </c>
      <c r="G26" s="26">
        <v>2023</v>
      </c>
      <c r="H26" s="27"/>
      <c r="I26" s="27"/>
      <c r="J26" s="7">
        <v>312705.78000000003</v>
      </c>
      <c r="K26" s="15" t="s">
        <v>25</v>
      </c>
      <c r="L26" s="24" t="s">
        <v>17</v>
      </c>
    </row>
    <row r="27" spans="1:17" s="28" customFormat="1" ht="12.75" x14ac:dyDescent="0.25">
      <c r="A27" s="11">
        <f t="shared" si="2"/>
        <v>25</v>
      </c>
      <c r="B27" s="24" t="s">
        <v>66</v>
      </c>
      <c r="C27" s="25"/>
      <c r="D27" s="24"/>
      <c r="E27" s="26"/>
      <c r="F27" s="26"/>
      <c r="G27" s="26">
        <v>2023</v>
      </c>
      <c r="H27" s="27"/>
      <c r="I27" s="27"/>
      <c r="J27" s="7">
        <v>289880</v>
      </c>
      <c r="K27" s="15" t="s">
        <v>16</v>
      </c>
      <c r="L27" s="29"/>
    </row>
    <row r="28" spans="1:17" s="28" customFormat="1" ht="12.75" x14ac:dyDescent="0.25">
      <c r="A28" s="11">
        <f t="shared" si="2"/>
        <v>26</v>
      </c>
      <c r="B28" s="24" t="s">
        <v>67</v>
      </c>
      <c r="C28" s="25"/>
      <c r="D28" s="24" t="s">
        <v>68</v>
      </c>
      <c r="E28" s="26"/>
      <c r="F28" s="26"/>
      <c r="G28" s="26">
        <v>2023</v>
      </c>
      <c r="H28" s="27"/>
      <c r="I28" s="27"/>
      <c r="J28" s="7">
        <v>7169</v>
      </c>
      <c r="K28" s="15" t="s">
        <v>16</v>
      </c>
      <c r="L28" s="29"/>
    </row>
    <row r="29" spans="1:17" s="28" customFormat="1" ht="12.75" x14ac:dyDescent="0.25">
      <c r="A29" s="11">
        <f t="shared" si="2"/>
        <v>27</v>
      </c>
      <c r="B29" s="24" t="s">
        <v>67</v>
      </c>
      <c r="C29" s="25"/>
      <c r="D29" s="24" t="s">
        <v>68</v>
      </c>
      <c r="E29" s="26"/>
      <c r="F29" s="26"/>
      <c r="G29" s="26">
        <v>2023</v>
      </c>
      <c r="H29" s="27"/>
      <c r="I29" s="27"/>
      <c r="J29" s="7">
        <v>7169</v>
      </c>
      <c r="K29" s="15" t="s">
        <v>16</v>
      </c>
      <c r="L29" s="29"/>
    </row>
    <row r="30" spans="1:17" s="28" customFormat="1" ht="12.75" x14ac:dyDescent="0.25">
      <c r="A30" s="11">
        <f t="shared" si="2"/>
        <v>28</v>
      </c>
      <c r="B30" s="24" t="s">
        <v>67</v>
      </c>
      <c r="C30" s="25"/>
      <c r="D30" s="24" t="s">
        <v>68</v>
      </c>
      <c r="E30" s="26"/>
      <c r="F30" s="26"/>
      <c r="G30" s="26">
        <v>2023</v>
      </c>
      <c r="H30" s="27"/>
      <c r="I30" s="27"/>
      <c r="J30" s="7">
        <v>7169</v>
      </c>
      <c r="K30" s="15" t="s">
        <v>16</v>
      </c>
      <c r="L30" s="29"/>
    </row>
    <row r="31" spans="1:17" s="28" customFormat="1" ht="12.75" x14ac:dyDescent="0.25">
      <c r="A31" s="11">
        <f t="shared" si="2"/>
        <v>29</v>
      </c>
      <c r="B31" s="24" t="s">
        <v>67</v>
      </c>
      <c r="C31" s="25"/>
      <c r="D31" s="24" t="s">
        <v>68</v>
      </c>
      <c r="E31" s="26"/>
      <c r="F31" s="26"/>
      <c r="G31" s="26">
        <v>2023</v>
      </c>
      <c r="H31" s="27"/>
      <c r="I31" s="27"/>
      <c r="J31" s="7">
        <v>7169</v>
      </c>
      <c r="K31" s="15" t="s">
        <v>16</v>
      </c>
      <c r="L31" s="29"/>
    </row>
    <row r="32" spans="1:17" s="28" customFormat="1" ht="12.75" x14ac:dyDescent="0.25">
      <c r="A32" s="11">
        <f t="shared" si="2"/>
        <v>30</v>
      </c>
      <c r="B32" s="24" t="s">
        <v>67</v>
      </c>
      <c r="C32" s="25"/>
      <c r="D32" s="24" t="s">
        <v>68</v>
      </c>
      <c r="E32" s="26"/>
      <c r="F32" s="26"/>
      <c r="G32" s="26">
        <v>2023</v>
      </c>
      <c r="H32" s="27"/>
      <c r="I32" s="27"/>
      <c r="J32" s="7">
        <v>7169</v>
      </c>
      <c r="K32" s="15" t="s">
        <v>16</v>
      </c>
      <c r="L32" s="29"/>
    </row>
    <row r="33" spans="1:12" s="28" customFormat="1" ht="12.75" x14ac:dyDescent="0.25">
      <c r="A33" s="11">
        <f t="shared" si="2"/>
        <v>31</v>
      </c>
      <c r="B33" s="24" t="s">
        <v>67</v>
      </c>
      <c r="C33" s="25"/>
      <c r="D33" s="24" t="s">
        <v>68</v>
      </c>
      <c r="E33" s="26"/>
      <c r="F33" s="26"/>
      <c r="G33" s="26">
        <v>2023</v>
      </c>
      <c r="H33" s="27"/>
      <c r="I33" s="27"/>
      <c r="J33" s="7">
        <v>7169</v>
      </c>
      <c r="K33" s="15" t="s">
        <v>16</v>
      </c>
      <c r="L33" s="29"/>
    </row>
    <row r="34" spans="1:12" s="28" customFormat="1" ht="12.75" x14ac:dyDescent="0.25">
      <c r="A34" s="11">
        <f t="shared" si="2"/>
        <v>32</v>
      </c>
      <c r="B34" s="24" t="s">
        <v>67</v>
      </c>
      <c r="C34" s="25"/>
      <c r="D34" s="24" t="s">
        <v>68</v>
      </c>
      <c r="E34" s="26"/>
      <c r="F34" s="26"/>
      <c r="G34" s="26">
        <v>2023</v>
      </c>
      <c r="H34" s="27"/>
      <c r="I34" s="27"/>
      <c r="J34" s="7">
        <v>7169</v>
      </c>
      <c r="K34" s="15" t="s">
        <v>16</v>
      </c>
      <c r="L34" s="29"/>
    </row>
    <row r="35" spans="1:12" s="28" customFormat="1" ht="12.75" x14ac:dyDescent="0.25">
      <c r="A35" s="11">
        <f t="shared" si="2"/>
        <v>33</v>
      </c>
      <c r="B35" s="24" t="s">
        <v>67</v>
      </c>
      <c r="C35" s="25"/>
      <c r="D35" s="24" t="s">
        <v>68</v>
      </c>
      <c r="E35" s="26"/>
      <c r="F35" s="26"/>
      <c r="G35" s="26">
        <v>2023</v>
      </c>
      <c r="H35" s="27"/>
      <c r="I35" s="27"/>
      <c r="J35" s="7">
        <v>7169</v>
      </c>
      <c r="K35" s="15" t="s">
        <v>16</v>
      </c>
      <c r="L35" s="29"/>
    </row>
    <row r="36" spans="1:12" s="28" customFormat="1" ht="12.75" x14ac:dyDescent="0.25">
      <c r="A36" s="11">
        <f t="shared" si="2"/>
        <v>34</v>
      </c>
      <c r="B36" s="24" t="s">
        <v>67</v>
      </c>
      <c r="C36" s="25"/>
      <c r="D36" s="24" t="s">
        <v>68</v>
      </c>
      <c r="E36" s="26"/>
      <c r="F36" s="26"/>
      <c r="G36" s="26">
        <v>2023</v>
      </c>
      <c r="H36" s="27"/>
      <c r="I36" s="27"/>
      <c r="J36" s="7">
        <v>7169</v>
      </c>
      <c r="K36" s="15" t="s">
        <v>16</v>
      </c>
      <c r="L36" s="29"/>
    </row>
    <row r="37" spans="1:12" s="28" customFormat="1" ht="12.75" x14ac:dyDescent="0.25">
      <c r="A37" s="11">
        <f t="shared" si="2"/>
        <v>35</v>
      </c>
      <c r="B37" s="24" t="s">
        <v>67</v>
      </c>
      <c r="C37" s="25"/>
      <c r="D37" s="24" t="s">
        <v>68</v>
      </c>
      <c r="E37" s="26"/>
      <c r="F37" s="26"/>
      <c r="G37" s="26">
        <v>2023</v>
      </c>
      <c r="H37" s="27"/>
      <c r="I37" s="27"/>
      <c r="J37" s="7">
        <v>7169</v>
      </c>
      <c r="K37" s="15" t="s">
        <v>16</v>
      </c>
      <c r="L37" s="29"/>
    </row>
    <row r="38" spans="1:12" s="28" customFormat="1" ht="12.75" x14ac:dyDescent="0.25">
      <c r="A38" s="11">
        <f t="shared" si="2"/>
        <v>36</v>
      </c>
      <c r="B38" s="24" t="s">
        <v>69</v>
      </c>
      <c r="C38" s="25"/>
      <c r="D38" s="24"/>
      <c r="E38" s="26"/>
      <c r="F38" s="26"/>
      <c r="G38" s="26">
        <v>2023</v>
      </c>
      <c r="H38" s="27"/>
      <c r="I38" s="27"/>
      <c r="J38" s="7">
        <v>46000</v>
      </c>
      <c r="K38" s="12" t="s">
        <v>16</v>
      </c>
      <c r="L38" s="29"/>
    </row>
    <row r="39" spans="1:12" s="28" customFormat="1" ht="12.75" x14ac:dyDescent="0.25">
      <c r="A39" s="11">
        <f t="shared" si="2"/>
        <v>37</v>
      </c>
      <c r="B39" s="24" t="s">
        <v>70</v>
      </c>
      <c r="C39" s="25"/>
      <c r="D39" s="24"/>
      <c r="E39" s="26"/>
      <c r="F39" s="26"/>
      <c r="G39" s="26">
        <v>2023</v>
      </c>
      <c r="H39" s="27"/>
      <c r="I39" s="27"/>
      <c r="J39" s="7">
        <v>228000</v>
      </c>
      <c r="K39" s="12" t="s">
        <v>16</v>
      </c>
      <c r="L39" s="29"/>
    </row>
    <row r="40" spans="1:12" s="2" customFormat="1" ht="36" x14ac:dyDescent="0.25">
      <c r="A40" s="11">
        <f t="shared" si="2"/>
        <v>38</v>
      </c>
      <c r="B40" s="12" t="s">
        <v>71</v>
      </c>
      <c r="C40" s="11" t="s">
        <v>72</v>
      </c>
      <c r="D40" s="11" t="s">
        <v>73</v>
      </c>
      <c r="E40" s="22">
        <v>1988.67</v>
      </c>
      <c r="F40" s="22">
        <v>22621</v>
      </c>
      <c r="G40" s="22">
        <v>2024</v>
      </c>
      <c r="H40" s="30"/>
      <c r="I40" s="27"/>
      <c r="J40" s="7">
        <v>1470645.81</v>
      </c>
      <c r="K40" s="12" t="s">
        <v>74</v>
      </c>
      <c r="L40" s="12" t="s">
        <v>75</v>
      </c>
    </row>
    <row r="41" spans="1:12" s="2" customFormat="1" ht="12.75" x14ac:dyDescent="0.25">
      <c r="A41" s="11">
        <f t="shared" si="2"/>
        <v>39</v>
      </c>
      <c r="B41" s="12" t="s">
        <v>76</v>
      </c>
      <c r="C41" s="31"/>
      <c r="D41" s="31"/>
      <c r="E41" s="22">
        <v>14.64</v>
      </c>
      <c r="F41" s="22">
        <v>40.99</v>
      </c>
      <c r="G41" s="22">
        <v>2024</v>
      </c>
      <c r="H41" s="32"/>
      <c r="I41" s="33"/>
      <c r="J41" s="34">
        <v>9820</v>
      </c>
      <c r="K41" s="12"/>
      <c r="L41" s="35"/>
    </row>
    <row r="42" spans="1:12" s="2" customFormat="1" ht="12.75" x14ac:dyDescent="0.25">
      <c r="A42" s="11">
        <f t="shared" si="2"/>
        <v>40</v>
      </c>
      <c r="B42" s="24" t="s">
        <v>77</v>
      </c>
      <c r="C42" s="31"/>
      <c r="D42" s="11" t="s">
        <v>68</v>
      </c>
      <c r="E42" s="22">
        <v>14.77</v>
      </c>
      <c r="F42" s="22">
        <v>38.270000000000003</v>
      </c>
      <c r="G42" s="22">
        <v>2024</v>
      </c>
      <c r="H42" s="30"/>
      <c r="I42" s="27"/>
      <c r="J42" s="7">
        <v>2400</v>
      </c>
      <c r="K42" s="12"/>
      <c r="L42" s="35"/>
    </row>
    <row r="43" spans="1:12" s="2" customFormat="1" ht="12.75" x14ac:dyDescent="0.25">
      <c r="A43" s="11">
        <f t="shared" si="2"/>
        <v>41</v>
      </c>
      <c r="B43" s="24" t="s">
        <v>77</v>
      </c>
      <c r="C43" s="31"/>
      <c r="D43" s="11" t="s">
        <v>68</v>
      </c>
      <c r="E43" s="22">
        <v>14.77</v>
      </c>
      <c r="F43" s="22">
        <v>38.270000000000003</v>
      </c>
      <c r="G43" s="22">
        <v>2024</v>
      </c>
      <c r="H43" s="30"/>
      <c r="I43" s="27"/>
      <c r="J43" s="7">
        <v>1350</v>
      </c>
      <c r="K43" s="12"/>
      <c r="L43" s="35"/>
    </row>
    <row r="44" spans="1:12" s="2" customFormat="1" ht="12.75" x14ac:dyDescent="0.25">
      <c r="A44" s="11">
        <f t="shared" si="2"/>
        <v>42</v>
      </c>
      <c r="B44" s="24" t="s">
        <v>78</v>
      </c>
      <c r="C44" s="31"/>
      <c r="D44" s="11"/>
      <c r="E44" s="22"/>
      <c r="F44" s="22"/>
      <c r="G44" s="22">
        <v>2025</v>
      </c>
      <c r="H44" s="30"/>
      <c r="I44" s="27"/>
      <c r="J44" s="7">
        <v>75900</v>
      </c>
      <c r="K44" s="12"/>
      <c r="L44" s="35"/>
    </row>
    <row r="45" spans="1:12" s="28" customFormat="1" ht="12" x14ac:dyDescent="0.25">
      <c r="A45" s="11">
        <f t="shared" si="2"/>
        <v>43</v>
      </c>
      <c r="B45" s="36" t="s">
        <v>79</v>
      </c>
      <c r="C45" s="37" t="s">
        <v>80</v>
      </c>
      <c r="D45" s="26"/>
      <c r="E45" s="26"/>
      <c r="F45" s="26"/>
      <c r="G45" s="26"/>
      <c r="H45" s="26"/>
      <c r="I45" s="26"/>
      <c r="J45" s="7">
        <v>4100</v>
      </c>
      <c r="K45" s="26" t="s">
        <v>16</v>
      </c>
      <c r="L45" s="26"/>
    </row>
    <row r="46" spans="1:12" s="28" customFormat="1" ht="12" x14ac:dyDescent="0.25">
      <c r="A46" s="11">
        <f t="shared" si="2"/>
        <v>44</v>
      </c>
      <c r="B46" s="36" t="s">
        <v>81</v>
      </c>
      <c r="C46" s="37" t="s">
        <v>82</v>
      </c>
      <c r="D46" s="26"/>
      <c r="E46" s="26"/>
      <c r="F46" s="26"/>
      <c r="G46" s="26"/>
      <c r="H46" s="26"/>
      <c r="I46" s="26"/>
      <c r="J46" s="7">
        <v>4100</v>
      </c>
      <c r="K46" s="26" t="s">
        <v>16</v>
      </c>
      <c r="L46" s="26"/>
    </row>
    <row r="47" spans="1:12" s="28" customFormat="1" ht="12" x14ac:dyDescent="0.25">
      <c r="A47" s="11">
        <f t="shared" si="2"/>
        <v>45</v>
      </c>
      <c r="B47" s="36" t="s">
        <v>83</v>
      </c>
      <c r="C47" s="37" t="s">
        <v>84</v>
      </c>
      <c r="D47" s="26"/>
      <c r="E47" s="26"/>
      <c r="F47" s="26"/>
      <c r="G47" s="26"/>
      <c r="H47" s="26"/>
      <c r="I47" s="26"/>
      <c r="J47" s="7">
        <v>4100</v>
      </c>
      <c r="K47" s="26" t="s">
        <v>16</v>
      </c>
      <c r="L47" s="26"/>
    </row>
    <row r="48" spans="1:12" s="28" customFormat="1" ht="12" x14ac:dyDescent="0.25">
      <c r="A48" s="11">
        <f t="shared" si="2"/>
        <v>46</v>
      </c>
      <c r="B48" s="36" t="s">
        <v>85</v>
      </c>
      <c r="C48" s="37" t="s">
        <v>86</v>
      </c>
      <c r="D48" s="26"/>
      <c r="E48" s="26"/>
      <c r="F48" s="26"/>
      <c r="G48" s="26"/>
      <c r="H48" s="26"/>
      <c r="I48" s="26"/>
      <c r="J48" s="7">
        <v>16650</v>
      </c>
      <c r="K48" s="26" t="s">
        <v>16</v>
      </c>
      <c r="L48" s="26"/>
    </row>
    <row r="49" spans="1:17" s="28" customFormat="1" ht="12" x14ac:dyDescent="0.25">
      <c r="A49" s="11">
        <f t="shared" si="2"/>
        <v>47</v>
      </c>
      <c r="B49" s="36" t="s">
        <v>87</v>
      </c>
      <c r="C49" s="37" t="s">
        <v>88</v>
      </c>
      <c r="D49" s="26"/>
      <c r="E49" s="26"/>
      <c r="F49" s="26"/>
      <c r="G49" s="26"/>
      <c r="H49" s="26"/>
      <c r="I49" s="26"/>
      <c r="J49" s="7">
        <v>5000</v>
      </c>
      <c r="K49" s="26" t="s">
        <v>16</v>
      </c>
      <c r="L49" s="26"/>
    </row>
    <row r="50" spans="1:17" s="28" customFormat="1" ht="12" x14ac:dyDescent="0.25">
      <c r="A50" s="11">
        <f t="shared" si="2"/>
        <v>48</v>
      </c>
      <c r="B50" s="36" t="s">
        <v>89</v>
      </c>
      <c r="C50" s="37" t="s">
        <v>90</v>
      </c>
      <c r="D50" s="26"/>
      <c r="E50" s="26"/>
      <c r="F50" s="26"/>
      <c r="G50" s="26"/>
      <c r="H50" s="26"/>
      <c r="I50" s="26"/>
      <c r="J50" s="7">
        <v>9100</v>
      </c>
      <c r="K50" s="26" t="s">
        <v>16</v>
      </c>
      <c r="L50" s="26"/>
    </row>
    <row r="51" spans="1:17" s="28" customFormat="1" ht="12" x14ac:dyDescent="0.25">
      <c r="A51" s="11">
        <f t="shared" si="2"/>
        <v>49</v>
      </c>
      <c r="B51" s="36" t="s">
        <v>91</v>
      </c>
      <c r="C51" s="37"/>
      <c r="D51" s="26"/>
      <c r="E51" s="26"/>
      <c r="F51" s="26"/>
      <c r="G51" s="26"/>
      <c r="H51" s="26"/>
      <c r="I51" s="26"/>
      <c r="J51" s="7">
        <v>7000</v>
      </c>
      <c r="K51" s="26" t="s">
        <v>16</v>
      </c>
      <c r="L51" s="26"/>
    </row>
    <row r="52" spans="1:17" s="28" customFormat="1" x14ac:dyDescent="0.25">
      <c r="A52" s="11">
        <f t="shared" si="2"/>
        <v>50</v>
      </c>
      <c r="B52" s="24" t="s">
        <v>92</v>
      </c>
      <c r="C52" s="25" t="s">
        <v>93</v>
      </c>
      <c r="D52" s="24"/>
      <c r="E52" s="24"/>
      <c r="F52" s="24"/>
      <c r="G52" s="38">
        <v>2018</v>
      </c>
      <c r="H52" s="39">
        <v>2153000</v>
      </c>
      <c r="I52" s="39">
        <v>2153000</v>
      </c>
      <c r="J52" s="7">
        <f>I52</f>
        <v>2153000</v>
      </c>
      <c r="K52" s="24" t="s">
        <v>16</v>
      </c>
      <c r="L52" s="24"/>
      <c r="N52" s="40"/>
      <c r="O52" s="40"/>
      <c r="P52" s="40"/>
      <c r="Q52" s="40"/>
    </row>
    <row r="53" spans="1:17" s="2" customFormat="1" ht="27.75" customHeight="1" x14ac:dyDescent="0.25">
      <c r="A53" s="11">
        <f t="shared" si="2"/>
        <v>51</v>
      </c>
      <c r="B53" s="12" t="s">
        <v>94</v>
      </c>
      <c r="C53" s="11" t="s">
        <v>95</v>
      </c>
      <c r="D53" s="12"/>
      <c r="E53" s="12"/>
      <c r="F53" s="12"/>
      <c r="G53" s="41">
        <v>2009</v>
      </c>
      <c r="H53" s="13">
        <v>2463000</v>
      </c>
      <c r="I53" s="7">
        <v>2463000</v>
      </c>
      <c r="J53" s="7">
        <f>I53</f>
        <v>2463000</v>
      </c>
      <c r="K53" s="12" t="s">
        <v>16</v>
      </c>
      <c r="L53" s="20" t="s">
        <v>96</v>
      </c>
      <c r="M53" s="42" t="s">
        <v>97</v>
      </c>
      <c r="N53" s="16"/>
      <c r="O53" s="16"/>
      <c r="P53" s="16"/>
      <c r="Q53" s="16"/>
    </row>
    <row r="54" spans="1:17" s="2" customFormat="1" ht="12" x14ac:dyDescent="0.25">
      <c r="A54" s="11">
        <f t="shared" si="2"/>
        <v>52</v>
      </c>
      <c r="B54" s="20" t="s">
        <v>98</v>
      </c>
      <c r="C54" s="11" t="s">
        <v>99</v>
      </c>
      <c r="D54" s="43" t="s">
        <v>15</v>
      </c>
      <c r="E54" s="22">
        <v>310.99</v>
      </c>
      <c r="F54" s="22">
        <v>2804</v>
      </c>
      <c r="G54" s="22">
        <v>2015</v>
      </c>
      <c r="J54" s="44">
        <v>230230.00000000003</v>
      </c>
      <c r="K54" s="12" t="s">
        <v>16</v>
      </c>
      <c r="L54" s="45" t="s">
        <v>17</v>
      </c>
    </row>
    <row r="55" spans="1:17" s="2" customFormat="1" ht="12" x14ac:dyDescent="0.25">
      <c r="A55" s="11">
        <f t="shared" si="2"/>
        <v>53</v>
      </c>
      <c r="B55" s="20" t="s">
        <v>100</v>
      </c>
      <c r="C55" s="11" t="s">
        <v>101</v>
      </c>
      <c r="D55" s="43" t="s">
        <v>102</v>
      </c>
      <c r="E55" s="22">
        <v>3213.14</v>
      </c>
      <c r="F55" s="22">
        <v>37012</v>
      </c>
      <c r="G55" s="22">
        <v>2015</v>
      </c>
      <c r="J55" s="44">
        <v>2528735</v>
      </c>
      <c r="K55" s="12" t="s">
        <v>16</v>
      </c>
      <c r="L55" s="45" t="s">
        <v>17</v>
      </c>
    </row>
    <row r="56" spans="1:17" s="2" customFormat="1" ht="12" x14ac:dyDescent="0.25">
      <c r="A56" s="11">
        <f t="shared" si="2"/>
        <v>54</v>
      </c>
      <c r="B56" s="20" t="s">
        <v>103</v>
      </c>
      <c r="C56" s="11" t="s">
        <v>104</v>
      </c>
      <c r="D56" s="43"/>
      <c r="E56" s="22">
        <v>610.30999999999995</v>
      </c>
      <c r="F56" s="22"/>
      <c r="G56" s="22">
        <v>2015</v>
      </c>
      <c r="J56" s="44">
        <v>208650.47885000001</v>
      </c>
      <c r="K56" s="12" t="s">
        <v>16</v>
      </c>
      <c r="L56" s="45"/>
    </row>
    <row r="57" spans="1:17" s="2" customFormat="1" ht="12" x14ac:dyDescent="0.25">
      <c r="A57" s="11">
        <f t="shared" si="2"/>
        <v>55</v>
      </c>
      <c r="B57" s="20" t="s">
        <v>105</v>
      </c>
      <c r="C57" s="11" t="s">
        <v>106</v>
      </c>
      <c r="D57" s="43" t="s">
        <v>15</v>
      </c>
      <c r="E57" s="22">
        <v>631.58000000000004</v>
      </c>
      <c r="F57" s="22">
        <v>6041</v>
      </c>
      <c r="G57" s="22">
        <v>2015</v>
      </c>
      <c r="J57" s="44">
        <v>504735</v>
      </c>
      <c r="K57" s="12" t="s">
        <v>16</v>
      </c>
      <c r="L57" s="45" t="s">
        <v>17</v>
      </c>
    </row>
    <row r="58" spans="1:17" s="2" customFormat="1" ht="12" x14ac:dyDescent="0.25">
      <c r="A58" s="11">
        <f t="shared" si="2"/>
        <v>56</v>
      </c>
      <c r="B58" s="20" t="s">
        <v>107</v>
      </c>
      <c r="C58" s="11" t="s">
        <v>108</v>
      </c>
      <c r="D58" s="43" t="s">
        <v>15</v>
      </c>
      <c r="E58" s="22">
        <v>822.16</v>
      </c>
      <c r="F58" s="22">
        <v>4372</v>
      </c>
      <c r="G58" s="22">
        <v>2015</v>
      </c>
      <c r="J58" s="44">
        <v>584660.12879999995</v>
      </c>
      <c r="K58" s="12" t="s">
        <v>40</v>
      </c>
      <c r="L58" s="45"/>
    </row>
    <row r="59" spans="1:17" s="2" customFormat="1" ht="12" x14ac:dyDescent="0.25">
      <c r="A59" s="11">
        <f t="shared" si="2"/>
        <v>57</v>
      </c>
      <c r="B59" s="20" t="s">
        <v>109</v>
      </c>
      <c r="C59" s="11" t="s">
        <v>110</v>
      </c>
      <c r="D59" s="43" t="s">
        <v>15</v>
      </c>
      <c r="E59" s="22">
        <v>820.63</v>
      </c>
      <c r="F59" s="22">
        <v>4372</v>
      </c>
      <c r="G59" s="22">
        <v>2015</v>
      </c>
      <c r="J59" s="44">
        <v>583572.08964999998</v>
      </c>
      <c r="K59" s="12" t="s">
        <v>40</v>
      </c>
      <c r="L59" s="45"/>
    </row>
    <row r="60" spans="1:17" s="2" customFormat="1" ht="12" x14ac:dyDescent="0.25">
      <c r="A60" s="11">
        <f t="shared" si="2"/>
        <v>58</v>
      </c>
      <c r="B60" s="20" t="s">
        <v>111</v>
      </c>
      <c r="C60" s="11" t="s">
        <v>112</v>
      </c>
      <c r="D60" s="43" t="s">
        <v>15</v>
      </c>
      <c r="E60" s="22">
        <v>820.63</v>
      </c>
      <c r="F60" s="22">
        <v>4372</v>
      </c>
      <c r="G60" s="22">
        <v>2015</v>
      </c>
      <c r="J60" s="44">
        <v>583572.08964999998</v>
      </c>
      <c r="K60" s="12" t="s">
        <v>40</v>
      </c>
      <c r="L60" s="45"/>
    </row>
    <row r="61" spans="1:17" s="2" customFormat="1" ht="12" x14ac:dyDescent="0.25">
      <c r="A61" s="11">
        <f t="shared" si="2"/>
        <v>59</v>
      </c>
      <c r="B61" s="20" t="s">
        <v>113</v>
      </c>
      <c r="C61" s="11" t="s">
        <v>114</v>
      </c>
      <c r="D61" s="43"/>
      <c r="E61" s="22"/>
      <c r="F61" s="22"/>
      <c r="G61" s="22">
        <v>2015</v>
      </c>
      <c r="J61" s="44">
        <v>399739.99999999994</v>
      </c>
      <c r="K61" s="12" t="s">
        <v>40</v>
      </c>
      <c r="L61" s="45"/>
    </row>
    <row r="62" spans="1:17" s="2" customFormat="1" ht="12" x14ac:dyDescent="0.25">
      <c r="A62" s="11">
        <f t="shared" si="2"/>
        <v>60</v>
      </c>
      <c r="B62" s="20" t="s">
        <v>115</v>
      </c>
      <c r="C62" s="11" t="s">
        <v>116</v>
      </c>
      <c r="D62" s="43"/>
      <c r="E62" s="22"/>
      <c r="F62" s="22"/>
      <c r="G62" s="22">
        <v>2015</v>
      </c>
      <c r="J62" s="44">
        <v>399739.99999999994</v>
      </c>
      <c r="K62" s="12" t="s">
        <v>40</v>
      </c>
      <c r="L62" s="45"/>
    </row>
    <row r="63" spans="1:17" s="2" customFormat="1" ht="12" x14ac:dyDescent="0.25">
      <c r="A63" s="11">
        <f t="shared" si="2"/>
        <v>61</v>
      </c>
      <c r="B63" s="20" t="s">
        <v>117</v>
      </c>
      <c r="C63" s="11" t="s">
        <v>118</v>
      </c>
      <c r="D63" s="43"/>
      <c r="E63" s="22"/>
      <c r="F63" s="22"/>
      <c r="G63" s="22">
        <v>2015</v>
      </c>
      <c r="J63" s="44">
        <v>37697</v>
      </c>
      <c r="K63" s="12" t="s">
        <v>40</v>
      </c>
      <c r="L63" s="45"/>
    </row>
    <row r="64" spans="1:17" s="2" customFormat="1" ht="12" x14ac:dyDescent="0.25">
      <c r="A64" s="11">
        <f t="shared" si="2"/>
        <v>62</v>
      </c>
      <c r="B64" s="20" t="s">
        <v>119</v>
      </c>
      <c r="C64" s="11" t="s">
        <v>120</v>
      </c>
      <c r="D64" s="43"/>
      <c r="E64" s="22"/>
      <c r="F64" s="22"/>
      <c r="G64" s="22">
        <v>2015</v>
      </c>
      <c r="J64" s="44">
        <v>37697</v>
      </c>
      <c r="K64" s="12" t="s">
        <v>40</v>
      </c>
      <c r="L64" s="45"/>
    </row>
    <row r="65" spans="1:12" s="2" customFormat="1" ht="12" x14ac:dyDescent="0.25">
      <c r="A65" s="11">
        <f t="shared" si="2"/>
        <v>63</v>
      </c>
      <c r="B65" s="20" t="s">
        <v>121</v>
      </c>
      <c r="C65" s="11" t="s">
        <v>122</v>
      </c>
      <c r="D65" s="43"/>
      <c r="E65" s="22"/>
      <c r="F65" s="22"/>
      <c r="G65" s="22">
        <v>2015</v>
      </c>
      <c r="J65" s="44">
        <v>37697</v>
      </c>
      <c r="K65" s="12" t="s">
        <v>40</v>
      </c>
      <c r="L65" s="45"/>
    </row>
    <row r="66" spans="1:12" s="2" customFormat="1" ht="12" x14ac:dyDescent="0.25">
      <c r="A66" s="11">
        <f t="shared" si="2"/>
        <v>64</v>
      </c>
      <c r="B66" s="20" t="s">
        <v>123</v>
      </c>
      <c r="C66" s="11" t="s">
        <v>124</v>
      </c>
      <c r="D66" s="43" t="s">
        <v>102</v>
      </c>
      <c r="E66" s="22">
        <v>76.239999999999995</v>
      </c>
      <c r="F66" s="22">
        <v>283</v>
      </c>
      <c r="G66" s="22">
        <v>2015</v>
      </c>
      <c r="J66" s="44">
        <v>332199.70190000004</v>
      </c>
      <c r="K66" s="12" t="s">
        <v>40</v>
      </c>
      <c r="L66" s="45" t="s">
        <v>125</v>
      </c>
    </row>
    <row r="67" spans="1:12" s="2" customFormat="1" ht="12" x14ac:dyDescent="0.25">
      <c r="A67" s="11">
        <f t="shared" si="2"/>
        <v>65</v>
      </c>
      <c r="B67" s="20" t="s">
        <v>126</v>
      </c>
      <c r="C67" s="11" t="s">
        <v>127</v>
      </c>
      <c r="D67" s="43" t="s">
        <v>102</v>
      </c>
      <c r="E67" s="22">
        <v>97.74</v>
      </c>
      <c r="F67" s="22">
        <v>354</v>
      </c>
      <c r="G67" s="22">
        <v>2015</v>
      </c>
      <c r="J67" s="44">
        <v>154338.8297</v>
      </c>
      <c r="K67" s="12" t="s">
        <v>40</v>
      </c>
      <c r="L67" s="45" t="s">
        <v>17</v>
      </c>
    </row>
    <row r="68" spans="1:12" s="2" customFormat="1" ht="12" x14ac:dyDescent="0.25">
      <c r="A68" s="11">
        <f t="shared" si="2"/>
        <v>66</v>
      </c>
      <c r="B68" s="20" t="s">
        <v>128</v>
      </c>
      <c r="C68" s="11" t="s">
        <v>129</v>
      </c>
      <c r="D68" s="43"/>
      <c r="E68" s="22"/>
      <c r="F68" s="22">
        <v>133</v>
      </c>
      <c r="G68" s="22">
        <v>2015</v>
      </c>
      <c r="J68" s="44">
        <v>1077519.47325</v>
      </c>
      <c r="K68" s="12" t="s">
        <v>40</v>
      </c>
      <c r="L68" s="45" t="s">
        <v>125</v>
      </c>
    </row>
    <row r="69" spans="1:12" s="2" customFormat="1" ht="12" x14ac:dyDescent="0.25">
      <c r="A69" s="11">
        <f t="shared" ref="A69:A101" si="4">A68+1</f>
        <v>67</v>
      </c>
      <c r="B69" s="20" t="s">
        <v>130</v>
      </c>
      <c r="C69" s="11" t="s">
        <v>131</v>
      </c>
      <c r="D69" s="43"/>
      <c r="E69" s="22"/>
      <c r="F69" s="22"/>
      <c r="G69" s="22">
        <v>2015</v>
      </c>
      <c r="J69" s="44">
        <v>36811.5</v>
      </c>
      <c r="K69" s="12" t="s">
        <v>40</v>
      </c>
      <c r="L69" s="45"/>
    </row>
    <row r="70" spans="1:12" s="2" customFormat="1" ht="12" x14ac:dyDescent="0.25">
      <c r="A70" s="11">
        <f t="shared" si="4"/>
        <v>68</v>
      </c>
      <c r="B70" s="20" t="s">
        <v>132</v>
      </c>
      <c r="C70" s="11" t="s">
        <v>133</v>
      </c>
      <c r="D70" s="43" t="s">
        <v>15</v>
      </c>
      <c r="E70" s="22">
        <v>1594.11</v>
      </c>
      <c r="F70" s="22">
        <v>18511</v>
      </c>
      <c r="G70" s="22">
        <v>2009</v>
      </c>
      <c r="J70" s="44">
        <v>1682002.19</v>
      </c>
      <c r="K70" s="12" t="s">
        <v>16</v>
      </c>
      <c r="L70" s="45" t="s">
        <v>17</v>
      </c>
    </row>
    <row r="71" spans="1:12" s="2" customFormat="1" ht="12" x14ac:dyDescent="0.25">
      <c r="A71" s="11">
        <f t="shared" si="4"/>
        <v>69</v>
      </c>
      <c r="B71" s="20" t="s">
        <v>134</v>
      </c>
      <c r="C71" s="43">
        <v>10020204</v>
      </c>
      <c r="D71" s="22"/>
      <c r="E71" s="22"/>
      <c r="F71" s="22"/>
      <c r="G71" s="22"/>
      <c r="J71" s="7">
        <v>256443.03</v>
      </c>
      <c r="K71" s="12" t="s">
        <v>16</v>
      </c>
      <c r="L71" s="22"/>
    </row>
    <row r="72" spans="1:12" s="2" customFormat="1" ht="12" x14ac:dyDescent="0.25">
      <c r="A72" s="11">
        <f t="shared" si="4"/>
        <v>70</v>
      </c>
      <c r="B72" s="20" t="s">
        <v>135</v>
      </c>
      <c r="C72" s="43">
        <v>10020205</v>
      </c>
      <c r="D72" s="22"/>
      <c r="E72" s="22"/>
      <c r="F72" s="22"/>
      <c r="G72" s="22"/>
      <c r="J72" s="7">
        <v>92319.5</v>
      </c>
      <c r="K72" s="12" t="s">
        <v>16</v>
      </c>
      <c r="L72" s="22"/>
    </row>
    <row r="73" spans="1:12" s="2" customFormat="1" ht="12" x14ac:dyDescent="0.25">
      <c r="A73" s="11">
        <f t="shared" si="4"/>
        <v>71</v>
      </c>
      <c r="B73" s="20" t="s">
        <v>136</v>
      </c>
      <c r="C73" s="43">
        <v>160020456</v>
      </c>
      <c r="D73" s="22"/>
      <c r="E73" s="22"/>
      <c r="F73" s="22"/>
      <c r="G73" s="22"/>
      <c r="J73" s="7">
        <v>94393.54</v>
      </c>
      <c r="K73" s="12" t="s">
        <v>16</v>
      </c>
      <c r="L73" s="22"/>
    </row>
    <row r="74" spans="1:12" s="2" customFormat="1" ht="12" x14ac:dyDescent="0.25">
      <c r="A74" s="11">
        <f t="shared" si="4"/>
        <v>72</v>
      </c>
      <c r="B74" s="20" t="s">
        <v>137</v>
      </c>
      <c r="C74" s="43">
        <v>160020457</v>
      </c>
      <c r="D74" s="22"/>
      <c r="E74" s="22"/>
      <c r="F74" s="22"/>
      <c r="G74" s="22"/>
      <c r="J74" s="7">
        <v>124729.78</v>
      </c>
      <c r="K74" s="12" t="s">
        <v>16</v>
      </c>
      <c r="L74" s="22"/>
    </row>
    <row r="75" spans="1:12" s="2" customFormat="1" ht="12" x14ac:dyDescent="0.25">
      <c r="A75" s="11">
        <f t="shared" si="4"/>
        <v>73</v>
      </c>
      <c r="B75" s="20" t="s">
        <v>138</v>
      </c>
      <c r="C75" s="43">
        <v>160020458</v>
      </c>
      <c r="D75" s="22"/>
      <c r="E75" s="22"/>
      <c r="F75" s="22"/>
      <c r="G75" s="22"/>
      <c r="J75" s="7">
        <v>206754.76</v>
      </c>
      <c r="K75" s="12" t="s">
        <v>16</v>
      </c>
      <c r="L75" s="22"/>
    </row>
    <row r="76" spans="1:12" s="2" customFormat="1" ht="12" x14ac:dyDescent="0.25">
      <c r="A76" s="11">
        <f t="shared" si="4"/>
        <v>74</v>
      </c>
      <c r="B76" s="20" t="s">
        <v>139</v>
      </c>
      <c r="C76" s="43">
        <v>160020459</v>
      </c>
      <c r="D76" s="22"/>
      <c r="E76" s="22"/>
      <c r="F76" s="22"/>
      <c r="G76" s="22"/>
      <c r="J76" s="7">
        <v>47196.78</v>
      </c>
      <c r="K76" s="12" t="s">
        <v>16</v>
      </c>
      <c r="L76" s="22"/>
    </row>
    <row r="77" spans="1:12" s="2" customFormat="1" ht="12" x14ac:dyDescent="0.25">
      <c r="A77" s="11">
        <f t="shared" si="4"/>
        <v>75</v>
      </c>
      <c r="B77" s="20" t="s">
        <v>140</v>
      </c>
      <c r="C77" s="43">
        <v>160020460</v>
      </c>
      <c r="D77" s="22"/>
      <c r="E77" s="22"/>
      <c r="F77" s="22"/>
      <c r="G77" s="22"/>
      <c r="J77" s="7">
        <v>60672.52</v>
      </c>
      <c r="K77" s="12" t="s">
        <v>16</v>
      </c>
      <c r="L77" s="22"/>
    </row>
    <row r="78" spans="1:12" s="2" customFormat="1" ht="12" x14ac:dyDescent="0.25">
      <c r="A78" s="11">
        <f t="shared" si="4"/>
        <v>76</v>
      </c>
      <c r="B78" s="20" t="s">
        <v>141</v>
      </c>
      <c r="C78" s="43">
        <v>160020461</v>
      </c>
      <c r="D78" s="22"/>
      <c r="E78" s="22"/>
      <c r="F78" s="22"/>
      <c r="G78" s="22"/>
      <c r="J78" s="7">
        <v>137098.41</v>
      </c>
      <c r="K78" s="12" t="s">
        <v>16</v>
      </c>
      <c r="L78" s="22"/>
    </row>
    <row r="79" spans="1:12" s="2" customFormat="1" ht="12" x14ac:dyDescent="0.25">
      <c r="A79" s="11">
        <f t="shared" si="4"/>
        <v>77</v>
      </c>
      <c r="B79" s="20" t="s">
        <v>142</v>
      </c>
      <c r="C79" s="43">
        <v>160020462</v>
      </c>
      <c r="D79" s="22"/>
      <c r="E79" s="22"/>
      <c r="F79" s="22"/>
      <c r="G79" s="22"/>
      <c r="J79" s="7">
        <v>208399.64</v>
      </c>
      <c r="K79" s="12" t="s">
        <v>16</v>
      </c>
      <c r="L79" s="22"/>
    </row>
    <row r="80" spans="1:12" s="2" customFormat="1" ht="12" x14ac:dyDescent="0.25">
      <c r="A80" s="11">
        <f t="shared" si="4"/>
        <v>78</v>
      </c>
      <c r="B80" s="20" t="s">
        <v>143</v>
      </c>
      <c r="C80" s="43">
        <v>160020513</v>
      </c>
      <c r="D80" s="22"/>
      <c r="E80" s="22"/>
      <c r="F80" s="22"/>
      <c r="G80" s="22"/>
      <c r="J80" s="7">
        <v>150574.15</v>
      </c>
      <c r="K80" s="12" t="s">
        <v>16</v>
      </c>
      <c r="L80" s="22"/>
    </row>
    <row r="81" spans="1:12" s="2" customFormat="1" ht="12" x14ac:dyDescent="0.25">
      <c r="A81" s="11">
        <f t="shared" si="4"/>
        <v>79</v>
      </c>
      <c r="B81" s="20" t="s">
        <v>144</v>
      </c>
      <c r="C81" s="43">
        <v>160020463</v>
      </c>
      <c r="D81" s="22"/>
      <c r="E81" s="22"/>
      <c r="F81" s="22"/>
      <c r="G81" s="22"/>
      <c r="J81" s="7">
        <v>143836.28</v>
      </c>
      <c r="K81" s="12" t="s">
        <v>16</v>
      </c>
      <c r="L81" s="22"/>
    </row>
    <row r="82" spans="1:12" s="2" customFormat="1" ht="12" x14ac:dyDescent="0.25">
      <c r="A82" s="11">
        <f t="shared" si="4"/>
        <v>80</v>
      </c>
      <c r="B82" s="20" t="s">
        <v>145</v>
      </c>
      <c r="C82" s="43">
        <v>160020464</v>
      </c>
      <c r="D82" s="22"/>
      <c r="E82" s="22"/>
      <c r="F82" s="22"/>
      <c r="G82" s="22"/>
      <c r="J82" s="7">
        <v>12779.82</v>
      </c>
      <c r="K82" s="12" t="s">
        <v>16</v>
      </c>
      <c r="L82" s="22"/>
    </row>
    <row r="83" spans="1:12" s="2" customFormat="1" ht="12" x14ac:dyDescent="0.25">
      <c r="A83" s="11">
        <f t="shared" si="4"/>
        <v>81</v>
      </c>
      <c r="B83" s="20" t="s">
        <v>146</v>
      </c>
      <c r="C83" s="43">
        <v>160020465</v>
      </c>
      <c r="D83" s="22"/>
      <c r="E83" s="22"/>
      <c r="F83" s="22"/>
      <c r="G83" s="22"/>
      <c r="J83" s="7">
        <v>74179.899999999994</v>
      </c>
      <c r="K83" s="12" t="s">
        <v>16</v>
      </c>
      <c r="L83" s="22"/>
    </row>
    <row r="84" spans="1:12" s="2" customFormat="1" ht="12" x14ac:dyDescent="0.25">
      <c r="A84" s="11">
        <f t="shared" si="4"/>
        <v>82</v>
      </c>
      <c r="B84" s="20" t="s">
        <v>147</v>
      </c>
      <c r="C84" s="43">
        <v>160020466</v>
      </c>
      <c r="D84" s="22"/>
      <c r="E84" s="22"/>
      <c r="F84" s="22"/>
      <c r="G84" s="22"/>
      <c r="J84" s="7">
        <v>137098.41</v>
      </c>
      <c r="K84" s="12" t="s">
        <v>16</v>
      </c>
      <c r="L84" s="22"/>
    </row>
    <row r="85" spans="1:12" s="2" customFormat="1" ht="12" x14ac:dyDescent="0.25">
      <c r="A85" s="11">
        <f t="shared" si="4"/>
        <v>83</v>
      </c>
      <c r="B85" s="20" t="s">
        <v>148</v>
      </c>
      <c r="C85" s="43">
        <v>160020483</v>
      </c>
      <c r="D85" s="22"/>
      <c r="E85" s="22"/>
      <c r="F85" s="22"/>
      <c r="G85" s="22"/>
      <c r="J85" s="7">
        <v>6921.02</v>
      </c>
      <c r="K85" s="12" t="s">
        <v>16</v>
      </c>
      <c r="L85" s="22"/>
    </row>
    <row r="86" spans="1:12" s="2" customFormat="1" ht="12" x14ac:dyDescent="0.25">
      <c r="A86" s="11">
        <f t="shared" si="4"/>
        <v>84</v>
      </c>
      <c r="B86" s="20" t="s">
        <v>149</v>
      </c>
      <c r="C86" s="43">
        <v>160020484</v>
      </c>
      <c r="D86" s="22"/>
      <c r="E86" s="22"/>
      <c r="F86" s="22"/>
      <c r="G86" s="22"/>
      <c r="J86" s="7">
        <v>8179.38</v>
      </c>
      <c r="K86" s="12" t="s">
        <v>16</v>
      </c>
      <c r="L86" s="22"/>
    </row>
    <row r="87" spans="1:12" s="2" customFormat="1" ht="12" x14ac:dyDescent="0.25">
      <c r="A87" s="11">
        <f t="shared" si="4"/>
        <v>85</v>
      </c>
      <c r="B87" s="20" t="s">
        <v>150</v>
      </c>
      <c r="C87" s="43">
        <v>160020485</v>
      </c>
      <c r="D87" s="22"/>
      <c r="E87" s="22"/>
      <c r="F87" s="22"/>
      <c r="G87" s="22"/>
      <c r="J87" s="7">
        <v>3775.07</v>
      </c>
      <c r="K87" s="12" t="s">
        <v>16</v>
      </c>
      <c r="L87" s="22"/>
    </row>
    <row r="88" spans="1:12" s="2" customFormat="1" ht="12" x14ac:dyDescent="0.25">
      <c r="A88" s="11">
        <f t="shared" si="4"/>
        <v>86</v>
      </c>
      <c r="B88" s="20" t="s">
        <v>151</v>
      </c>
      <c r="C88" s="43">
        <v>160020486</v>
      </c>
      <c r="D88" s="22"/>
      <c r="E88" s="22"/>
      <c r="F88" s="22"/>
      <c r="G88" s="22"/>
      <c r="J88" s="7">
        <v>5033.47</v>
      </c>
      <c r="K88" s="12" t="s">
        <v>16</v>
      </c>
      <c r="L88" s="22"/>
    </row>
    <row r="89" spans="1:12" s="2" customFormat="1" ht="12" x14ac:dyDescent="0.25">
      <c r="A89" s="11">
        <f t="shared" si="4"/>
        <v>87</v>
      </c>
      <c r="B89" s="20" t="s">
        <v>152</v>
      </c>
      <c r="C89" s="43">
        <v>160020487</v>
      </c>
      <c r="D89" s="22"/>
      <c r="E89" s="22"/>
      <c r="F89" s="22"/>
      <c r="G89" s="22"/>
      <c r="J89" s="7">
        <v>5662.66</v>
      </c>
      <c r="K89" s="12" t="s">
        <v>16</v>
      </c>
      <c r="L89" s="22"/>
    </row>
    <row r="90" spans="1:12" s="2" customFormat="1" ht="12" x14ac:dyDescent="0.25">
      <c r="A90" s="11">
        <f t="shared" si="4"/>
        <v>88</v>
      </c>
      <c r="B90" s="20" t="s">
        <v>153</v>
      </c>
      <c r="C90" s="43">
        <v>160020488</v>
      </c>
      <c r="D90" s="22"/>
      <c r="E90" s="22"/>
      <c r="F90" s="22"/>
      <c r="G90" s="22"/>
      <c r="J90" s="7">
        <v>7550.21</v>
      </c>
      <c r="K90" s="12" t="s">
        <v>16</v>
      </c>
      <c r="L90" s="22"/>
    </row>
    <row r="91" spans="1:12" s="2" customFormat="1" ht="12" x14ac:dyDescent="0.25">
      <c r="A91" s="11">
        <f t="shared" si="4"/>
        <v>89</v>
      </c>
      <c r="B91" s="20" t="s">
        <v>154</v>
      </c>
      <c r="C91" s="43">
        <v>160020489</v>
      </c>
      <c r="D91" s="22"/>
      <c r="E91" s="22"/>
      <c r="F91" s="22"/>
      <c r="G91" s="22"/>
      <c r="J91" s="7">
        <v>3775.1</v>
      </c>
      <c r="K91" s="12" t="s">
        <v>16</v>
      </c>
      <c r="L91" s="22"/>
    </row>
    <row r="92" spans="1:12" s="2" customFormat="1" ht="24" x14ac:dyDescent="0.25">
      <c r="A92" s="11">
        <f t="shared" si="4"/>
        <v>90</v>
      </c>
      <c r="B92" s="20" t="s">
        <v>155</v>
      </c>
      <c r="C92" s="43">
        <v>160020490</v>
      </c>
      <c r="D92" s="22"/>
      <c r="E92" s="22"/>
      <c r="F92" s="22"/>
      <c r="G92" s="22"/>
      <c r="J92" s="7">
        <v>11325.34</v>
      </c>
      <c r="K92" s="12" t="s">
        <v>16</v>
      </c>
      <c r="L92" s="22"/>
    </row>
    <row r="93" spans="1:12" s="2" customFormat="1" ht="13.5" customHeight="1" x14ac:dyDescent="0.25">
      <c r="A93" s="11">
        <f t="shared" si="4"/>
        <v>91</v>
      </c>
      <c r="B93" s="20" t="s">
        <v>156</v>
      </c>
      <c r="C93" s="43">
        <v>160020491</v>
      </c>
      <c r="D93" s="22"/>
      <c r="E93" s="22"/>
      <c r="F93" s="22"/>
      <c r="G93" s="22"/>
      <c r="J93" s="7">
        <v>5033.47</v>
      </c>
      <c r="K93" s="12" t="s">
        <v>16</v>
      </c>
      <c r="L93" s="22"/>
    </row>
    <row r="94" spans="1:12" s="2" customFormat="1" ht="12" x14ac:dyDescent="0.25">
      <c r="A94" s="11">
        <f t="shared" si="4"/>
        <v>92</v>
      </c>
      <c r="B94" s="20" t="s">
        <v>157</v>
      </c>
      <c r="C94" s="43">
        <v>160020492</v>
      </c>
      <c r="D94" s="22"/>
      <c r="E94" s="22"/>
      <c r="F94" s="22"/>
      <c r="G94" s="22"/>
      <c r="J94" s="7">
        <v>5662.67</v>
      </c>
      <c r="K94" s="12" t="s">
        <v>16</v>
      </c>
      <c r="L94" s="22"/>
    </row>
    <row r="95" spans="1:12" s="2" customFormat="1" ht="12" x14ac:dyDescent="0.25">
      <c r="A95" s="11">
        <f t="shared" si="4"/>
        <v>93</v>
      </c>
      <c r="B95" s="20" t="s">
        <v>158</v>
      </c>
      <c r="C95" s="43">
        <v>160020493</v>
      </c>
      <c r="D95" s="22"/>
      <c r="E95" s="22"/>
      <c r="F95" s="22"/>
      <c r="G95" s="22"/>
      <c r="J95" s="7">
        <v>25068.35</v>
      </c>
      <c r="K95" s="12" t="s">
        <v>16</v>
      </c>
      <c r="L95" s="22"/>
    </row>
    <row r="96" spans="1:12" s="2" customFormat="1" ht="12" x14ac:dyDescent="0.25">
      <c r="A96" s="11">
        <f t="shared" si="4"/>
        <v>94</v>
      </c>
      <c r="B96" s="20" t="s">
        <v>159</v>
      </c>
      <c r="C96" s="43">
        <v>160020503</v>
      </c>
      <c r="D96" s="22"/>
      <c r="E96" s="22"/>
      <c r="F96" s="22"/>
      <c r="G96" s="22"/>
      <c r="J96" s="7">
        <v>21610.65</v>
      </c>
      <c r="K96" s="12" t="s">
        <v>16</v>
      </c>
      <c r="L96" s="22"/>
    </row>
    <row r="97" spans="1:17" s="2" customFormat="1" ht="12" x14ac:dyDescent="0.25">
      <c r="A97" s="11">
        <f t="shared" si="4"/>
        <v>95</v>
      </c>
      <c r="B97" s="20" t="s">
        <v>160</v>
      </c>
      <c r="C97" s="43">
        <v>160020504</v>
      </c>
      <c r="D97" s="22"/>
      <c r="E97" s="22"/>
      <c r="F97" s="22"/>
      <c r="G97" s="22"/>
      <c r="J97" s="7">
        <v>16979.8</v>
      </c>
      <c r="K97" s="12" t="s">
        <v>16</v>
      </c>
      <c r="L97" s="22"/>
    </row>
    <row r="98" spans="1:17" s="2" customFormat="1" ht="12" x14ac:dyDescent="0.25">
      <c r="A98" s="11">
        <f t="shared" si="4"/>
        <v>96</v>
      </c>
      <c r="B98" s="20" t="s">
        <v>161</v>
      </c>
      <c r="C98" s="43">
        <v>160020505</v>
      </c>
      <c r="D98" s="22"/>
      <c r="E98" s="22"/>
      <c r="F98" s="22"/>
      <c r="G98" s="22"/>
      <c r="J98" s="7">
        <v>100000</v>
      </c>
      <c r="K98" s="12" t="s">
        <v>16</v>
      </c>
      <c r="L98" s="22"/>
    </row>
    <row r="99" spans="1:17" s="2" customFormat="1" ht="12" x14ac:dyDescent="0.25">
      <c r="A99" s="11">
        <f t="shared" si="4"/>
        <v>97</v>
      </c>
      <c r="B99" s="20" t="s">
        <v>162</v>
      </c>
      <c r="C99" s="43">
        <v>160020509</v>
      </c>
      <c r="D99" s="22"/>
      <c r="E99" s="22"/>
      <c r="F99" s="22"/>
      <c r="G99" s="22"/>
      <c r="J99" s="7">
        <v>105521.7</v>
      </c>
      <c r="K99" s="12" t="s">
        <v>16</v>
      </c>
      <c r="L99" s="22"/>
    </row>
    <row r="100" spans="1:17" s="2" customFormat="1" ht="12" x14ac:dyDescent="0.25">
      <c r="A100" s="11">
        <f t="shared" si="4"/>
        <v>98</v>
      </c>
      <c r="B100" s="20" t="s">
        <v>162</v>
      </c>
      <c r="C100" s="43">
        <v>160020509</v>
      </c>
      <c r="D100" s="22"/>
      <c r="E100" s="22"/>
      <c r="F100" s="22"/>
      <c r="G100" s="22"/>
      <c r="J100" s="7">
        <v>105520.7</v>
      </c>
      <c r="K100" s="12" t="s">
        <v>16</v>
      </c>
      <c r="L100" s="22"/>
    </row>
    <row r="101" spans="1:17" s="2" customFormat="1" ht="27" customHeight="1" x14ac:dyDescent="0.25">
      <c r="A101" s="11">
        <f t="shared" si="4"/>
        <v>99</v>
      </c>
      <c r="B101" s="12" t="s">
        <v>163</v>
      </c>
      <c r="C101" s="31" t="s">
        <v>53</v>
      </c>
      <c r="D101" s="31"/>
      <c r="E101" s="22"/>
      <c r="F101" s="22"/>
      <c r="G101" s="22"/>
      <c r="H101" s="30">
        <v>25000</v>
      </c>
      <c r="I101" s="27">
        <v>25000</v>
      </c>
      <c r="J101" s="7">
        <f>I101</f>
        <v>25000</v>
      </c>
      <c r="K101" s="12" t="s">
        <v>164</v>
      </c>
      <c r="L101" s="35"/>
    </row>
    <row r="102" spans="1:17" s="2" customFormat="1" x14ac:dyDescent="0.25">
      <c r="A102" s="46"/>
      <c r="C102" s="46"/>
      <c r="G102" s="46"/>
      <c r="H102" s="47">
        <f>SUM(H3:H101)</f>
        <v>5615224</v>
      </c>
      <c r="I102" s="48">
        <f>SUM(I3:I101)</f>
        <v>6018007.7999999998</v>
      </c>
      <c r="J102" s="48">
        <f>SUM(J3:J101)</f>
        <v>20331783.591800001</v>
      </c>
      <c r="L102" s="49"/>
      <c r="N102" s="16"/>
      <c r="O102" s="16"/>
      <c r="P102" s="16"/>
      <c r="Q102" s="16"/>
    </row>
    <row r="104" spans="1:17" x14ac:dyDescent="0.25">
      <c r="J104" s="51"/>
    </row>
  </sheetData>
  <mergeCells count="6">
    <mergeCell ref="E9:F9"/>
    <mergeCell ref="E10:F10"/>
    <mergeCell ref="E11:F11"/>
    <mergeCell ref="E12:F12"/>
    <mergeCell ref="E13:F13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dal. sąvartyno ir MBA turtas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Irma Račkytė</cp:lastModifiedBy>
  <dcterms:created xsi:type="dcterms:W3CDTF">2026-03-04T08:24:39Z</dcterms:created>
  <dcterms:modified xsi:type="dcterms:W3CDTF">2026-03-04T08:25:30Z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2026-03-04T08:24:50Z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f8afb6e8-03d9-4be2-8e41-2154f2768044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