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6\1. TARPTAUTINIAI konkursai\Radiofarmaciniai preparatai_4225\CVPIS\"/>
    </mc:Choice>
  </mc:AlternateContent>
  <xr:revisionPtr revIDLastSave="0" documentId="13_ncr:1_{53A3EB63-9436-4F9B-BF83-80D181F0D3D2}"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92" i="1" l="1"/>
  <c r="G191" i="1"/>
  <c r="F187" i="1"/>
  <c r="F191" i="1" s="1"/>
  <c r="F192" i="1" s="1"/>
  <c r="F193" i="1" s="1"/>
  <c r="G177" i="1"/>
  <c r="F171" i="1"/>
  <c r="G176" i="1" s="1"/>
  <c r="G161" i="1"/>
  <c r="G160" i="1"/>
  <c r="F155" i="1"/>
  <c r="F160" i="1" s="1"/>
  <c r="F161" i="1" s="1"/>
  <c r="F162" i="1" s="1"/>
  <c r="G145" i="1"/>
  <c r="F140" i="1"/>
  <c r="G144" i="1" s="1"/>
  <c r="G130" i="1"/>
  <c r="G129" i="1"/>
  <c r="F124" i="1"/>
  <c r="F129" i="1" s="1"/>
  <c r="F130" i="1" s="1"/>
  <c r="F131" i="1" s="1"/>
  <c r="G114" i="1"/>
  <c r="F109" i="1"/>
  <c r="G113" i="1" s="1"/>
  <c r="G99" i="1"/>
  <c r="G98" i="1"/>
  <c r="F94" i="1"/>
  <c r="F98" i="1" s="1"/>
  <c r="F99" i="1" s="1"/>
  <c r="F100" i="1" s="1"/>
  <c r="G84" i="1"/>
  <c r="F79" i="1"/>
  <c r="G83" i="1" s="1"/>
  <c r="G69" i="1"/>
  <c r="G68" i="1"/>
  <c r="F65" i="1"/>
  <c r="F68" i="1" s="1"/>
  <c r="F69" i="1" s="1"/>
  <c r="F70" i="1" s="1"/>
  <c r="G55" i="1"/>
  <c r="F51" i="1"/>
  <c r="G54" i="1" s="1"/>
  <c r="G41" i="1"/>
  <c r="G40" i="1"/>
  <c r="F37" i="1"/>
  <c r="F40" i="1" s="1"/>
  <c r="F41" i="1" s="1"/>
  <c r="F42" i="1" s="1"/>
  <c r="F54" i="1" l="1"/>
  <c r="F55" i="1" s="1"/>
  <c r="F56" i="1" s="1"/>
  <c r="F83" i="1"/>
  <c r="F84" i="1" s="1"/>
  <c r="F85" i="1" s="1"/>
  <c r="F113" i="1"/>
  <c r="F114" i="1" s="1"/>
  <c r="F115" i="1" s="1"/>
  <c r="F144" i="1"/>
  <c r="F145" i="1" s="1"/>
  <c r="F146" i="1" s="1"/>
  <c r="F176" i="1"/>
  <c r="F177" i="1" s="1"/>
  <c r="F178" i="1" s="1"/>
</calcChain>
</file>

<file path=xl/sharedStrings.xml><?xml version="1.0" encoding="utf-8"?>
<sst xmlns="http://schemas.openxmlformats.org/spreadsheetml/2006/main" count="347" uniqueCount="178">
  <si>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</si>
  <si>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</si>
  <si>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</si>
  <si>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</si>
  <si>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</si>
  <si>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</si>
  <si>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</si>
  <si>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</si>
  <si>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</si>
  <si>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</si>
  <si>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</si>
  <si>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</si>
  <si>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</si>
  <si>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</si>
  <si>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</si>
  <si>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</si>
  <si>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</si>
  <si>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</si>
  <si>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</si>
  <si>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</si>
  <si>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</si>
  <si>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</si>
  <si>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</si>
  <si>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</si>
  <si>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RADIOFARMACINIS PREPARATAS SCINTIGRAFIJAI ATLIKTI (IŠEMINĖS LIGOS DIAGNOZĖ, MIOKARDO INFARKTO DIAGNOZĖ, SKILVELIO KUNKCIJOS ĮVERTINIMUI)</t>
  </si>
  <si>
    <t>Tiekėjo pasiūlymas:</t>
  </si>
  <si>
    <t>Nr.</t>
  </si>
  <si>
    <t>Pavadinimas</t>
  </si>
  <si>
    <t>Kiekis</t>
  </si>
  <si>
    <t>Mato vienetas</t>
  </si>
  <si>
    <t>Įkainis be PVM, Eur</t>
  </si>
  <si>
    <t>Suma be PVM, Eur</t>
  </si>
  <si>
    <t>Prekės pavadinimas, Gamintojas,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</si>
  <si>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</si>
  <si>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</si>
  <si>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t>
  </si>
  <si>
    <t>Radiofarmacinis preparatas scintigrafijai atlikti (išeminės ligos diagnozė, miokardo infarkto diagnozė, skilvelio kunkcijos įvertinimui)</t>
  </si>
  <si>
    <t>1.1.</t>
  </si>
  <si>
    <t>MIBI ( [Tetrakis(2-metoksi-2-metilpropil-1-izocianidas) varis(1+)]tetrafluorboratas) 1mg milteliai injekciniam tirpalui.</t>
  </si>
  <si>
    <t>vnt</t>
  </si>
  <si>
    <t>1.1.1.</t>
  </si>
  <si>
    <t>Preparatas turi būti žymimas viename flakone.Surištas radiofarmacinis preparatas turi išlikti stabilus ne trumpiau kaip 6 val.</t>
  </si>
  <si>
    <t>1.1.2.</t>
  </si>
  <si>
    <t>Galiojimo laikas turi būti ne trumpesnis nei 6 mėn. po pristatymo į gydymo įstaigą.</t>
  </si>
  <si>
    <t>Suma be PVM</t>
  </si>
  <si>
    <t>Taikomas PVM dydis (%)</t>
  </si>
  <si>
    <t>PVM suma</t>
  </si>
  <si>
    <t>Suma su PVM</t>
  </si>
  <si>
    <t>2. DALIS</t>
  </si>
  <si>
    <t>RADIOFARMACINIS PREPARATAS SKELETO SCINTIGRAFIJAI ATLIKTI</t>
  </si>
  <si>
    <t>2.</t>
  </si>
  <si>
    <t>Radiofarmacinis preparatas skeleto scintigrafijai atlikti</t>
  </si>
  <si>
    <t>2.1.</t>
  </si>
  <si>
    <t>MDP (Metilendifosfono rūgštis) 5 mg liofilizati milteliai injekciniam tirpalui.</t>
  </si>
  <si>
    <t>2.1.1.</t>
  </si>
  <si>
    <t>Preparatas turi būti žymimas 1 flakone.Surištas radiofarmacinis preparatas turi išlikti stabilus ne trumpiau kaip 6 val.</t>
  </si>
  <si>
    <t>2.1.2.</t>
  </si>
  <si>
    <t xml:space="preserve"> Galiojimo laikas turi būti ne trumpesnis nei 6 mėn. po pristatymo į gydymo įstaigą.</t>
  </si>
  <si>
    <t>3. DALIS</t>
  </si>
  <si>
    <t>RADIOFARMACINIS PREPARATAS DIAGNOZUOTI IR GYDYTI SOMATOSTATINO RECEPTORIUS TURINČIUS NEUROENDOKRININIUS NAVIKUS.</t>
  </si>
  <si>
    <t>3.</t>
  </si>
  <si>
    <t>Radiofarmacinis preparatas diagnozuoti ir gydyti somatostatino receptorius turinčius neuroendokrininius navikus.</t>
  </si>
  <si>
    <t>3.1.</t>
  </si>
  <si>
    <t>Tektrotydas ( HYNIC-[D-Phe 1 ,Tyr 3 -Octreotide] trifluoracetatas) 20mcg liofilizuoti milteliai injekciniam tirpalui</t>
  </si>
  <si>
    <t>3.1.1.</t>
  </si>
  <si>
    <t>Radiofarmacinis preparato surišimas turi būti nesudėtingas, o surištas preparatas stabilus turi išlikti ne trumpiau 4 val.</t>
  </si>
  <si>
    <t>3.1.2.</t>
  </si>
  <si>
    <t>4. DALIS</t>
  </si>
  <si>
    <t>TC99M RADIONUKLIDŲ GENERATORIUS</t>
  </si>
  <si>
    <t>4.</t>
  </si>
  <si>
    <t>Tc99m Radionuklidų generatorius</t>
  </si>
  <si>
    <t>4.1.</t>
  </si>
  <si>
    <t>Natrio pertechnetatas [99mTc] 15GBq</t>
  </si>
  <si>
    <t>4.1.1.</t>
  </si>
  <si>
    <t>Technecio generatorius turi būti cilindro formos (diametras iki 20 cm)</t>
  </si>
  <si>
    <t>4.1.2.</t>
  </si>
  <si>
    <t>Vidiniai generatoriaus komponentai patalpinti aukštos kokybės tvirto plastiko dėkle su rankena nešimui.</t>
  </si>
  <si>
    <t>4.1.3.</t>
  </si>
  <si>
    <t>Kartu su kiekvienu technecio generatoriumi tiekiamame eliuacijos rinkinyje turi būti pristatyta ne mažiau nei 10 vnt. vakuuminių buteliukų ir 10vnt.po 10ml fiziologinio tirpalo.</t>
  </si>
  <si>
    <t>5. DALIS</t>
  </si>
  <si>
    <t>5.</t>
  </si>
  <si>
    <t>5.1.</t>
  </si>
  <si>
    <t>Natrio pertechnetatas [99mTc] 10GBq</t>
  </si>
  <si>
    <t>5.1.1.</t>
  </si>
  <si>
    <t>Technecio generatorius turi būti cilindro formos (diametras iki 20 cm).</t>
  </si>
  <si>
    <t>5.1.2.</t>
  </si>
  <si>
    <t>5.1.3.</t>
  </si>
  <si>
    <t>Kartu su kiekvienu technecio generatoriumi tiekiamame eliuacijos rinkinyje turi būti pristatyta ne mažiau nei 10 vnt. vakuuminių buteliukų ir 10 vnt.po 10ml fiziologinio tirpalo.</t>
  </si>
  <si>
    <t>6. DALIS</t>
  </si>
  <si>
    <t xml:space="preserve">HSA KOLOIDAS ( ŽMOGAUS SERUMO ALBUMINAS ) </t>
  </si>
  <si>
    <t>6.</t>
  </si>
  <si>
    <t xml:space="preserve">HSA koloidas ( žmogaus serumo albuminas ) </t>
  </si>
  <si>
    <t>6.1.</t>
  </si>
  <si>
    <t>fl</t>
  </si>
  <si>
    <t>6.1.1.</t>
  </si>
  <si>
    <t>Ne mažiau kaip 95 % žmogaus albumino koloidinių dalelių skersmuo ≤ 80 nm.</t>
  </si>
  <si>
    <t>6.1.2.</t>
  </si>
  <si>
    <t xml:space="preserve">Preparatas turi būti žymimas viename flakone. </t>
  </si>
  <si>
    <t>6.1.3.</t>
  </si>
  <si>
    <t>Surištas radiofarmacinis preparatas turi išlikti stabilus ne trumpiau kaip 6 val.</t>
  </si>
  <si>
    <t>7. DALIS</t>
  </si>
  <si>
    <t>DTPA (DIAETILENTRIAMINO-PENTAACETATO RŪGŠTIS )</t>
  </si>
  <si>
    <t>7.</t>
  </si>
  <si>
    <t>DTPA (Diaetilentriamino-pentaacetato rūgštis )</t>
  </si>
  <si>
    <t>7.1.</t>
  </si>
  <si>
    <t>7.1.1.</t>
  </si>
  <si>
    <t xml:space="preserve">10mg rinkinys, skirtas naudoti ruošiant technecio-99m dietilentriaminopentaacetato injekciją </t>
  </si>
  <si>
    <t>7.1.2.</t>
  </si>
  <si>
    <t>Preparatas turi būti žymimas viename flakone</t>
  </si>
  <si>
    <t>7.1.3.</t>
  </si>
  <si>
    <t>7.1.4.</t>
  </si>
  <si>
    <t>Surišimui galima naudoti ne mažiau kaip 2000MBq 99mTc.</t>
  </si>
  <si>
    <t>8. DALIS</t>
  </si>
  <si>
    <t>MAA ( ŽMOGAUS SERUMO ALBUMINO MAKRO AGREGATAS )</t>
  </si>
  <si>
    <t>8.</t>
  </si>
  <si>
    <t>MAA ( žmogaus serumo albumino makro agregatas )</t>
  </si>
  <si>
    <t>8.1.</t>
  </si>
  <si>
    <t>8.1.1.</t>
  </si>
  <si>
    <t>2 mg milteliai injekcinei suspensijai</t>
  </si>
  <si>
    <t>8.1.2.</t>
  </si>
  <si>
    <t>Preparatas turi būti žymimas 1 flakone.Surištas radiofarmacinis preparatas turi išlikti stabilus ne trumpiau kaip 8 val.</t>
  </si>
  <si>
    <t>8.1.3.</t>
  </si>
  <si>
    <t>9. DALIS</t>
  </si>
  <si>
    <t>HMPAO ( HEKSAMETILPROPILENAMINO OKSIMAS - EKSAMETAZIMAS)</t>
  </si>
  <si>
    <t>9.</t>
  </si>
  <si>
    <t>HmPAO ( heksametilpropilenamino oksimas - eksametazimas)</t>
  </si>
  <si>
    <t>9.1.</t>
  </si>
  <si>
    <t>HmPAO ( smegenų perfūzija)</t>
  </si>
  <si>
    <t>9.1.1.</t>
  </si>
  <si>
    <t xml:space="preserve">liofilizuoti  milteliai infuziniam tirpalui </t>
  </si>
  <si>
    <t>9.1.2.</t>
  </si>
  <si>
    <t>Preparatas turi būti žymimas 1 flakone.Surištas radiofarmacinis preparatas turi išlikti stabilus ne trumpiau kaip 4 val.</t>
  </si>
  <si>
    <t>9.1.3.</t>
  </si>
  <si>
    <t>Surišimui galima naudoti ne mažiau kaip 1800MBq 99mTc</t>
  </si>
  <si>
    <t>9.1.4.</t>
  </si>
  <si>
    <t>10. DALIS</t>
  </si>
  <si>
    <t>MAG 3(BETIATIDAS)</t>
  </si>
  <si>
    <t>10.</t>
  </si>
  <si>
    <t>MAG 3(betiatidas)</t>
  </si>
  <si>
    <t>10.1.</t>
  </si>
  <si>
    <t>10.1.1.</t>
  </si>
  <si>
    <t>1mg miltelių infuziniam tirpalui</t>
  </si>
  <si>
    <t>10.1.2.</t>
  </si>
  <si>
    <t>Preparatas turi būti žymimas 1 flakone.Surištas radiofarmacinis preparatas turi išlikti stabilus ne trumpiau kaip 5 val.</t>
  </si>
  <si>
    <t>10.1.3.</t>
  </si>
  <si>
    <t>10.1.4.</t>
  </si>
  <si>
    <t>11. DALIS</t>
  </si>
  <si>
    <t>PYP ( NATRIO PIROFOSFATO DEKAHIDRATAS )</t>
  </si>
  <si>
    <t>11.</t>
  </si>
  <si>
    <t>PYP ( natrio pirofosfato dekahidratas )</t>
  </si>
  <si>
    <t>11.1.</t>
  </si>
  <si>
    <t>11.1.1.</t>
  </si>
  <si>
    <t xml:space="preserve">60mg milteliai injekciniam tirpalui </t>
  </si>
  <si>
    <t>11.1.2.</t>
  </si>
  <si>
    <t>11.1.3.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</si>
  <si>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</si>
  <si>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</si>
  <si>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</si>
  <si>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</si>
  <si>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</si>
  <si>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</si>
  <si>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</si>
  <si>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</si>
  <si>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</si>
  <si>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</si>
  <si>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</si>
  <si>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</si>
  <si>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</si>
  <si>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</si>
  <si>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</si>
  <si>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</si>
  <si>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</si>
  <si>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</si>
  <si>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</si>
  <si>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</si>
  <si>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4225-1 2026-03-18 13:38:45</t>
  </si>
  <si>
    <t>RADIOFARMACINIAI Ir VAISTINIAI PREPARATAI</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</si>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</sst>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4" borderId="0" xfId="0" applyFont="1" applyFill="1" applyAlignment="1">
      <alignment horizontal="left" wrapText="1"/>
    </xf>
    <xf numFmtId="0" fontId="1" fillId="5" borderId="0" xfId="0" applyFont="1" applyFill="1" applyAlignment="1" applyProtection="1">
      <alignment horizontal="center"/>
      <protection locked="0"/>
    </xf>
    <xf numFmtId="0" fontId="1" fillId="2"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93"/>
  <sheetViews>
    <sheetView tabSelected="1" workbookViewId="0">
      <selection activeCell="G6" sqref="G6"/>
    </sheetView>
  </sheetViews>
  <sheetFormatPr defaultColWidth="10.875" defaultRowHeight="15" x14ac:dyDescent="0.25"/>
  <cols>
    <col min="1" max="1" width="7" style="1" customWidth="1"/>
    <col min="2" max="2" width="47.375" style="1" customWidth="1"/>
    <col min="3" max="3" width="7.375" style="1" customWidth="1"/>
    <col min="4" max="4" width="8.125" style="1" customWidth="1"/>
    <col min="5" max="5" width="11.75" style="1" customWidth="1"/>
    <col min="6" max="6" width="12.75" style="1" customWidth="1"/>
    <col min="7" max="7" width="20.5" style="1" customWidth="1"/>
    <col min="8" max="8" width="41.5" style="1" customWidth="1"/>
    <col min="9" max="9" width="36" style="1" customWidth="1"/>
    <col min="10" max="15" width="25" style="1" customWidth="1"/>
    <col min="16" max="16" width="10.875" style="1" customWidth="1"/>
    <col min="17" max="16384" width="10.875" style="1"/>
  </cols>
  <sheetData>
    <row r="2" spans="1:6" x14ac:dyDescent="0.25">
      <c r="A2" s="12" t="s">
        <v>177</v>
      </c>
      <c r="B2" s="2"/>
    </row>
    <row r="3" spans="1:6" x14ac:dyDescent="0.25">
      <c r="B3" s="3"/>
    </row>
    <row r="4" spans="1:6" x14ac:dyDescent="0.25">
      <c r="A4" s="12" t="s">
        <v>176</v>
      </c>
      <c r="B4" s="2"/>
    </row>
    <row r="5" spans="1:6" x14ac:dyDescent="0.25">
      <c r="A5" s="2"/>
      <c r="B5" s="2"/>
    </row>
    <row r="6" spans="1:6" x14ac:dyDescent="0.25">
      <c r="A6" s="1" t="s">
        <v>0</v>
      </c>
      <c r="B6" s="12" t="s">
        <v>1</v>
      </c>
    </row>
    <row r="7" spans="1:6" x14ac:dyDescent="0.25">
      <c r="B7" s="2"/>
    </row>
    <row r="8" spans="1:6" x14ac:dyDescent="0.25">
      <c r="A8" s="4" t="s">
        <v>2</v>
      </c>
      <c r="B8" s="13"/>
    </row>
    <row r="9" spans="1:6" x14ac:dyDescent="0.25">
      <c r="A9" s="4" t="s">
        <v>3</v>
      </c>
      <c r="B9" s="13"/>
    </row>
    <row r="10" spans="1:6" x14ac:dyDescent="0.25">
      <c r="A10" s="4" t="s">
        <v>4</v>
      </c>
      <c r="B10" s="13"/>
    </row>
    <row r="12" spans="1:6" ht="15.75" x14ac:dyDescent="0.25">
      <c r="A12" s="25" t="s">
        <v>5</v>
      </c>
      <c r="B12" s="26"/>
      <c r="C12" s="22"/>
      <c r="D12" s="23"/>
      <c r="E12" s="23"/>
      <c r="F12" s="24"/>
    </row>
    <row r="13" spans="1:6" ht="15.95" customHeight="1" x14ac:dyDescent="0.25">
      <c r="A13" s="34" t="s">
        <v>6</v>
      </c>
      <c r="B13" s="29"/>
      <c r="C13" s="22"/>
      <c r="D13" s="23"/>
      <c r="E13" s="23"/>
      <c r="F13" s="24"/>
    </row>
    <row r="14" spans="1:6" ht="15.95" customHeight="1" x14ac:dyDescent="0.25">
      <c r="A14" s="34" t="s">
        <v>7</v>
      </c>
      <c r="B14" s="29"/>
      <c r="C14" s="22"/>
      <c r="D14" s="23"/>
      <c r="E14" s="23"/>
      <c r="F14" s="24"/>
    </row>
    <row r="15" spans="1:6" ht="15.95" customHeight="1" x14ac:dyDescent="0.25">
      <c r="A15" s="25" t="s">
        <v>8</v>
      </c>
      <c r="B15" s="26"/>
      <c r="C15" s="22"/>
      <c r="D15" s="23"/>
      <c r="E15" s="23"/>
      <c r="F15" s="24"/>
    </row>
    <row r="16" spans="1:6" ht="37.5" customHeight="1" x14ac:dyDescent="0.25">
      <c r="A16" s="28" t="s">
        <v>9</v>
      </c>
      <c r="B16" s="29"/>
      <c r="C16" s="22"/>
      <c r="D16" s="23"/>
      <c r="E16" s="23"/>
      <c r="F16" s="24"/>
    </row>
    <row r="17" spans="1:7" ht="15.95" customHeight="1" x14ac:dyDescent="0.25">
      <c r="A17" s="25" t="s">
        <v>10</v>
      </c>
      <c r="B17" s="26"/>
      <c r="C17" s="22"/>
      <c r="D17" s="23"/>
      <c r="E17" s="23"/>
      <c r="F17" s="24"/>
    </row>
    <row r="18" spans="1:7" ht="28.5" customHeight="1" x14ac:dyDescent="0.25">
      <c r="A18" s="25" t="s">
        <v>11</v>
      </c>
      <c r="B18" s="26"/>
      <c r="C18" s="22"/>
      <c r="D18" s="23"/>
      <c r="E18" s="23"/>
      <c r="F18" s="24"/>
    </row>
    <row r="19" spans="1:7" ht="40.5" customHeight="1" x14ac:dyDescent="0.25">
      <c r="A19" s="25" t="s">
        <v>12</v>
      </c>
      <c r="B19" s="26"/>
      <c r="C19" s="22"/>
      <c r="D19" s="23"/>
      <c r="E19" s="23"/>
      <c r="F19" s="24"/>
    </row>
    <row r="20" spans="1:7" ht="54.95" customHeight="1" x14ac:dyDescent="0.25">
      <c r="A20" s="25" t="s">
        <v>13</v>
      </c>
      <c r="B20" s="26"/>
      <c r="C20" s="22"/>
      <c r="D20" s="23"/>
      <c r="E20" s="23"/>
      <c r="F20" s="24"/>
    </row>
    <row r="21" spans="1:7" ht="15.75" x14ac:dyDescent="0.25">
      <c r="A21" s="31"/>
      <c r="B21" s="32"/>
      <c r="C21" s="35"/>
      <c r="D21" s="36"/>
      <c r="E21" s="36"/>
      <c r="F21" s="36"/>
      <c r="G21" s="14"/>
    </row>
    <row r="22" spans="1:7" ht="18" customHeight="1" x14ac:dyDescent="0.25">
      <c r="A22" s="5"/>
      <c r="B22" s="5"/>
      <c r="C22" s="6"/>
      <c r="D22" s="6"/>
      <c r="E22" s="6"/>
      <c r="F22" s="6"/>
    </row>
    <row r="23" spans="1:7" x14ac:dyDescent="0.25">
      <c r="A23" s="30" t="s">
        <v>14</v>
      </c>
      <c r="B23" s="27"/>
      <c r="C23" s="27"/>
      <c r="D23" s="27"/>
      <c r="E23" s="27"/>
      <c r="F23" s="27"/>
    </row>
    <row r="24" spans="1:7" x14ac:dyDescent="0.25">
      <c r="A24" s="27" t="s">
        <v>15</v>
      </c>
      <c r="B24" s="27"/>
      <c r="C24" s="27"/>
      <c r="D24" s="27"/>
      <c r="E24" s="27"/>
      <c r="F24" s="27"/>
    </row>
    <row r="25" spans="1:7" x14ac:dyDescent="0.25">
      <c r="A25" s="27" t="s">
        <v>16</v>
      </c>
      <c r="B25" s="27"/>
      <c r="C25" s="27"/>
      <c r="D25" s="27"/>
      <c r="E25" s="27"/>
      <c r="F25" s="27"/>
    </row>
    <row r="26" spans="1:7" x14ac:dyDescent="0.25">
      <c r="A26" s="27" t="s">
        <v>17</v>
      </c>
      <c r="B26" s="27"/>
      <c r="C26" s="27"/>
      <c r="D26" s="27"/>
      <c r="E26" s="27"/>
      <c r="F26" s="27"/>
    </row>
    <row r="27" spans="1:7" ht="27.75" customHeight="1" x14ac:dyDescent="0.25">
      <c r="A27" s="77" t="s">
        <v>18</v>
      </c>
      <c r="B27" s="77"/>
      <c r="C27" s="77"/>
      <c r="D27" s="77"/>
      <c r="E27" s="77"/>
      <c r="F27" s="77"/>
    </row>
    <row r="28" spans="1:7" ht="32.1" customHeight="1" x14ac:dyDescent="0.25">
      <c r="A28" s="33" t="s">
        <v>19</v>
      </c>
      <c r="B28" s="27"/>
      <c r="C28" s="27"/>
      <c r="D28" s="27"/>
      <c r="E28" s="27"/>
      <c r="F28" s="27"/>
    </row>
    <row r="29" spans="1:7" x14ac:dyDescent="0.25">
      <c r="A29" s="27" t="s">
        <v>20</v>
      </c>
      <c r="B29" s="27"/>
      <c r="C29" s="27"/>
      <c r="D29" s="27"/>
      <c r="E29" s="27"/>
      <c r="F29" s="27"/>
    </row>
    <row r="30" spans="1:7" ht="28.5" customHeight="1" x14ac:dyDescent="0.25">
      <c r="A30" s="75" t="s">
        <v>21</v>
      </c>
      <c r="B30" s="75"/>
      <c r="C30" s="75"/>
      <c r="D30" s="76"/>
      <c r="E30" s="76"/>
      <c r="F30" s="76"/>
    </row>
    <row r="31" spans="1:7" x14ac:dyDescent="0.25">
      <c r="A31" s="14" t="s">
        <v>22</v>
      </c>
    </row>
    <row r="32" spans="1:7" x14ac:dyDescent="0.25">
      <c r="A32" s="12" t="s">
        <v>23</v>
      </c>
      <c r="B32" s="12" t="s">
        <v>24</v>
      </c>
    </row>
    <row r="34" spans="1:9" x14ac:dyDescent="0.25">
      <c r="A34" s="12" t="s">
        <v>25</v>
      </c>
    </row>
    <row r="35" spans="1:9" s="73" customFormat="1" ht="90" x14ac:dyDescent="0.25">
      <c r="A35" s="72" t="s">
        <v>26</v>
      </c>
      <c r="B35" s="72" t="s">
        <v>27</v>
      </c>
      <c r="C35" s="72" t="s">
        <v>28</v>
      </c>
      <c r="D35" s="72" t="s">
        <v>29</v>
      </c>
      <c r="E35" s="72" t="s">
        <v>30</v>
      </c>
      <c r="F35" s="72" t="s">
        <v>31</v>
      </c>
      <c r="G35" s="72" t="s">
        <v>32</v>
      </c>
      <c r="H35" s="72" t="s">
        <v>33</v>
      </c>
      <c r="I35" s="72" t="s">
        <v>34</v>
      </c>
    </row>
    <row r="36" spans="1:9" s="68" customFormat="1" ht="45" x14ac:dyDescent="0.25">
      <c r="A36" s="67" t="s">
        <v>35</v>
      </c>
      <c r="B36" s="67" t="s">
        <v>36</v>
      </c>
      <c r="C36" s="69"/>
      <c r="D36" s="69"/>
      <c r="E36" s="69"/>
      <c r="F36" s="69"/>
      <c r="G36" s="69"/>
      <c r="H36" s="69"/>
      <c r="I36" s="69"/>
    </row>
    <row r="37" spans="1:9" s="68" customFormat="1" ht="45" x14ac:dyDescent="0.25">
      <c r="A37" s="69" t="s">
        <v>37</v>
      </c>
      <c r="B37" s="69" t="s">
        <v>38</v>
      </c>
      <c r="C37" s="69">
        <v>72</v>
      </c>
      <c r="D37" s="69" t="s">
        <v>39</v>
      </c>
      <c r="E37" s="70"/>
      <c r="F37" s="69" t="str">
        <f>IF(ISBLANK(E37),"", PRODUCT(C37,E37))</f>
        <v/>
      </c>
      <c r="G37" s="71"/>
      <c r="H37" s="69"/>
      <c r="I37" s="69"/>
    </row>
    <row r="38" spans="1:9" s="68" customFormat="1" ht="45" x14ac:dyDescent="0.25">
      <c r="A38" s="69" t="s">
        <v>40</v>
      </c>
      <c r="B38" s="69" t="s">
        <v>41</v>
      </c>
      <c r="C38" s="69"/>
      <c r="D38" s="69"/>
      <c r="E38" s="69"/>
      <c r="F38" s="69"/>
      <c r="G38" s="69"/>
      <c r="H38" s="71"/>
      <c r="I38" s="71"/>
    </row>
    <row r="39" spans="1:9" s="68" customFormat="1" ht="30" x14ac:dyDescent="0.25">
      <c r="A39" s="69" t="s">
        <v>42</v>
      </c>
      <c r="B39" s="69" t="s">
        <v>43</v>
      </c>
      <c r="C39" s="69"/>
      <c r="D39" s="69"/>
      <c r="E39" s="69"/>
      <c r="F39" s="69"/>
      <c r="G39" s="69"/>
      <c r="H39" s="71"/>
      <c r="I39" s="71"/>
    </row>
    <row r="40" spans="1:9" x14ac:dyDescent="0.25">
      <c r="E40" s="15" t="s">
        <v>44</v>
      </c>
      <c r="F40" s="15" t="str">
        <f>IF((COUNT(C37:C39)&lt;&gt;COUNT(F37:F39)),"", ROUND(SUM(F37:F39),2))</f>
        <v/>
      </c>
      <c r="G40" s="14" t="str">
        <f>IF((COUNT(C37:C39)&lt;&gt;COUNT(F37:F39)),"Neužpildytos visų objektų kainos", "")</f>
        <v>Neužpildytos visų objektų kainos</v>
      </c>
    </row>
    <row r="41" spans="1:9" x14ac:dyDescent="0.25">
      <c r="C41" s="74" t="s">
        <v>45</v>
      </c>
      <c r="D41" s="16"/>
      <c r="E41" s="15" t="s">
        <v>46</v>
      </c>
      <c r="F41" s="15" t="str">
        <f>IF(OR(F40="",D41=""),"", ROUND(PRODUCT(D41,F40)/100,2))</f>
        <v/>
      </c>
      <c r="G41" s="14" t="str">
        <f>IF(D41="", "Nurodykite taikomą PVM dydį", "")</f>
        <v>Nurodykite taikomą PVM dydį</v>
      </c>
    </row>
    <row r="42" spans="1:9" x14ac:dyDescent="0.25">
      <c r="E42" s="15" t="s">
        <v>47</v>
      </c>
      <c r="F42" s="15">
        <f>IF(ISBLANK(F41), "", ROUND(SUM(F40:F41),2))</f>
        <v>0</v>
      </c>
    </row>
    <row r="46" spans="1:9" x14ac:dyDescent="0.25">
      <c r="A46" s="12" t="s">
        <v>48</v>
      </c>
      <c r="B46" s="12" t="s">
        <v>49</v>
      </c>
    </row>
    <row r="48" spans="1:9" x14ac:dyDescent="0.25">
      <c r="A48" s="12" t="s">
        <v>25</v>
      </c>
    </row>
    <row r="49" spans="1:9" s="73" customFormat="1" ht="90" x14ac:dyDescent="0.25">
      <c r="A49" s="72" t="s">
        <v>26</v>
      </c>
      <c r="B49" s="72" t="s">
        <v>27</v>
      </c>
      <c r="C49" s="72" t="s">
        <v>28</v>
      </c>
      <c r="D49" s="72" t="s">
        <v>29</v>
      </c>
      <c r="E49" s="72" t="s">
        <v>30</v>
      </c>
      <c r="F49" s="72" t="s">
        <v>31</v>
      </c>
      <c r="G49" s="72" t="s">
        <v>32</v>
      </c>
      <c r="H49" s="72" t="s">
        <v>33</v>
      </c>
      <c r="I49" s="72" t="s">
        <v>34</v>
      </c>
    </row>
    <row r="50" spans="1:9" s="68" customFormat="1" x14ac:dyDescent="0.25">
      <c r="A50" s="67" t="s">
        <v>50</v>
      </c>
      <c r="B50" s="67" t="s">
        <v>51</v>
      </c>
      <c r="C50" s="69"/>
      <c r="D50" s="69"/>
      <c r="E50" s="69"/>
      <c r="F50" s="69"/>
      <c r="G50" s="69"/>
      <c r="H50" s="69"/>
      <c r="I50" s="69"/>
    </row>
    <row r="51" spans="1:9" s="68" customFormat="1" ht="30" x14ac:dyDescent="0.25">
      <c r="A51" s="69" t="s">
        <v>52</v>
      </c>
      <c r="B51" s="69" t="s">
        <v>53</v>
      </c>
      <c r="C51" s="69">
        <v>220</v>
      </c>
      <c r="D51" s="69" t="s">
        <v>39</v>
      </c>
      <c r="E51" s="70"/>
      <c r="F51" s="69" t="str">
        <f>IF(ISBLANK(E51),"", PRODUCT(C51,E51))</f>
        <v/>
      </c>
      <c r="G51" s="71"/>
      <c r="H51" s="69"/>
      <c r="I51" s="69"/>
    </row>
    <row r="52" spans="1:9" s="68" customFormat="1" ht="45" x14ac:dyDescent="0.25">
      <c r="A52" s="69" t="s">
        <v>54</v>
      </c>
      <c r="B52" s="69" t="s">
        <v>55</v>
      </c>
      <c r="C52" s="69"/>
      <c r="D52" s="69"/>
      <c r="E52" s="69"/>
      <c r="F52" s="69"/>
      <c r="G52" s="69"/>
      <c r="H52" s="71"/>
      <c r="I52" s="71"/>
    </row>
    <row r="53" spans="1:9" s="68" customFormat="1" ht="30" x14ac:dyDescent="0.25">
      <c r="A53" s="69" t="s">
        <v>56</v>
      </c>
      <c r="B53" s="69" t="s">
        <v>57</v>
      </c>
      <c r="C53" s="69"/>
      <c r="D53" s="69"/>
      <c r="E53" s="69"/>
      <c r="F53" s="69"/>
      <c r="G53" s="69"/>
      <c r="H53" s="71"/>
      <c r="I53" s="71"/>
    </row>
    <row r="54" spans="1:9" x14ac:dyDescent="0.25">
      <c r="E54" s="15" t="s">
        <v>44</v>
      </c>
      <c r="F54" s="15" t="str">
        <f>IF((COUNT(C51:C53)&lt;&gt;COUNT(F51:F53)),"", ROUND(SUM(F51:F53),2))</f>
        <v/>
      </c>
      <c r="G54" s="14" t="str">
        <f>IF((COUNT(C51:C53)&lt;&gt;COUNT(F51:F53)),"Neužpildytos visų objektų kainos", "")</f>
        <v>Neužpildytos visų objektų kainos</v>
      </c>
    </row>
    <row r="55" spans="1:9" x14ac:dyDescent="0.25">
      <c r="C55" s="74" t="s">
        <v>45</v>
      </c>
      <c r="D55" s="16"/>
      <c r="E55" s="15" t="s">
        <v>46</v>
      </c>
      <c r="F55" s="15" t="str">
        <f>IF(OR(F54="",D55=""),"", ROUND(PRODUCT(D55,F54)/100,2))</f>
        <v/>
      </c>
      <c r="G55" s="14" t="str">
        <f>IF(D55="", "Nurodykite taikomą PVM dydį", "")</f>
        <v>Nurodykite taikomą PVM dydį</v>
      </c>
    </row>
    <row r="56" spans="1:9" x14ac:dyDescent="0.25">
      <c r="E56" s="15" t="s">
        <v>47</v>
      </c>
      <c r="F56" s="15">
        <f>IF(ISBLANK(F55), "", ROUND(SUM(F54:F55),2))</f>
        <v>0</v>
      </c>
    </row>
    <row r="60" spans="1:9" x14ac:dyDescent="0.25">
      <c r="A60" s="12" t="s">
        <v>58</v>
      </c>
      <c r="B60" s="12" t="s">
        <v>59</v>
      </c>
    </row>
    <row r="62" spans="1:9" x14ac:dyDescent="0.25">
      <c r="A62" s="12" t="s">
        <v>25</v>
      </c>
    </row>
    <row r="63" spans="1:9" s="73" customFormat="1" ht="90" x14ac:dyDescent="0.25">
      <c r="A63" s="72" t="s">
        <v>26</v>
      </c>
      <c r="B63" s="72" t="s">
        <v>27</v>
      </c>
      <c r="C63" s="72" t="s">
        <v>28</v>
      </c>
      <c r="D63" s="72" t="s">
        <v>29</v>
      </c>
      <c r="E63" s="72" t="s">
        <v>30</v>
      </c>
      <c r="F63" s="72" t="s">
        <v>31</v>
      </c>
      <c r="G63" s="72" t="s">
        <v>32</v>
      </c>
      <c r="H63" s="72" t="s">
        <v>33</v>
      </c>
      <c r="I63" s="72" t="s">
        <v>34</v>
      </c>
    </row>
    <row r="64" spans="1:9" s="68" customFormat="1" ht="45" x14ac:dyDescent="0.25">
      <c r="A64" s="67" t="s">
        <v>60</v>
      </c>
      <c r="B64" s="67" t="s">
        <v>61</v>
      </c>
      <c r="C64" s="69"/>
      <c r="D64" s="69"/>
      <c r="E64" s="69"/>
      <c r="F64" s="69"/>
      <c r="G64" s="69"/>
      <c r="H64" s="69"/>
      <c r="I64" s="69"/>
    </row>
    <row r="65" spans="1:9" s="68" customFormat="1" ht="45" x14ac:dyDescent="0.25">
      <c r="A65" s="69" t="s">
        <v>62</v>
      </c>
      <c r="B65" s="69" t="s">
        <v>63</v>
      </c>
      <c r="C65" s="69">
        <v>30</v>
      </c>
      <c r="D65" s="69" t="s">
        <v>39</v>
      </c>
      <c r="E65" s="70"/>
      <c r="F65" s="69" t="str">
        <f>IF(ISBLANK(E65),"", PRODUCT(C65,E65))</f>
        <v/>
      </c>
      <c r="G65" s="71"/>
      <c r="H65" s="69"/>
      <c r="I65" s="69"/>
    </row>
    <row r="66" spans="1:9" s="68" customFormat="1" ht="45" x14ac:dyDescent="0.25">
      <c r="A66" s="69" t="s">
        <v>64</v>
      </c>
      <c r="B66" s="69" t="s">
        <v>65</v>
      </c>
      <c r="C66" s="69"/>
      <c r="D66" s="69"/>
      <c r="E66" s="69"/>
      <c r="F66" s="69"/>
      <c r="G66" s="69"/>
      <c r="H66" s="71"/>
      <c r="I66" s="71"/>
    </row>
    <row r="67" spans="1:9" s="68" customFormat="1" ht="30" x14ac:dyDescent="0.25">
      <c r="A67" s="69" t="s">
        <v>66</v>
      </c>
      <c r="B67" s="69" t="s">
        <v>43</v>
      </c>
      <c r="C67" s="69"/>
      <c r="D67" s="69"/>
      <c r="E67" s="69"/>
      <c r="F67" s="69"/>
      <c r="G67" s="69"/>
      <c r="H67" s="71"/>
      <c r="I67" s="71"/>
    </row>
    <row r="68" spans="1:9" x14ac:dyDescent="0.25">
      <c r="E68" s="15" t="s">
        <v>44</v>
      </c>
      <c r="F68" s="15" t="str">
        <f>IF((COUNT(C65:C67)&lt;&gt;COUNT(F65:F67)),"", ROUND(SUM(F65:F67),2))</f>
        <v/>
      </c>
      <c r="G68" s="14" t="str">
        <f>IF((COUNT(C65:C67)&lt;&gt;COUNT(F65:F67)),"Neužpildytos visų objektų kainos", "")</f>
        <v>Neužpildytos visų objektų kainos</v>
      </c>
    </row>
    <row r="69" spans="1:9" x14ac:dyDescent="0.25">
      <c r="C69" s="74" t="s">
        <v>45</v>
      </c>
      <c r="D69" s="16"/>
      <c r="E69" s="15" t="s">
        <v>46</v>
      </c>
      <c r="F69" s="15" t="str">
        <f>IF(OR(F68="",D69=""),"", ROUND(PRODUCT(D69,F68)/100,2))</f>
        <v/>
      </c>
      <c r="G69" s="14" t="str">
        <f>IF(D69="", "Nurodykite taikomą PVM dydį", "")</f>
        <v>Nurodykite taikomą PVM dydį</v>
      </c>
    </row>
    <row r="70" spans="1:9" x14ac:dyDescent="0.25">
      <c r="E70" s="15" t="s">
        <v>47</v>
      </c>
      <c r="F70" s="15">
        <f>IF(ISBLANK(F69), "", ROUND(SUM(F68:F69),2))</f>
        <v>0</v>
      </c>
    </row>
    <row r="74" spans="1:9" x14ac:dyDescent="0.25">
      <c r="A74" s="12" t="s">
        <v>67</v>
      </c>
      <c r="B74" s="12" t="s">
        <v>68</v>
      </c>
    </row>
    <row r="76" spans="1:9" x14ac:dyDescent="0.25">
      <c r="A76" s="12" t="s">
        <v>25</v>
      </c>
    </row>
    <row r="77" spans="1:9" s="73" customFormat="1" ht="90" x14ac:dyDescent="0.25">
      <c r="A77" s="72" t="s">
        <v>26</v>
      </c>
      <c r="B77" s="72" t="s">
        <v>27</v>
      </c>
      <c r="C77" s="72" t="s">
        <v>28</v>
      </c>
      <c r="D77" s="72" t="s">
        <v>29</v>
      </c>
      <c r="E77" s="72" t="s">
        <v>30</v>
      </c>
      <c r="F77" s="72" t="s">
        <v>31</v>
      </c>
      <c r="G77" s="72" t="s">
        <v>32</v>
      </c>
      <c r="H77" s="72" t="s">
        <v>33</v>
      </c>
      <c r="I77" s="72" t="s">
        <v>34</v>
      </c>
    </row>
    <row r="78" spans="1:9" s="68" customFormat="1" x14ac:dyDescent="0.25">
      <c r="A78" s="67" t="s">
        <v>69</v>
      </c>
      <c r="B78" s="67" t="s">
        <v>70</v>
      </c>
      <c r="C78" s="69"/>
      <c r="D78" s="69"/>
      <c r="E78" s="69"/>
      <c r="F78" s="69"/>
      <c r="G78" s="69"/>
      <c r="H78" s="69"/>
      <c r="I78" s="69"/>
    </row>
    <row r="79" spans="1:9" s="68" customFormat="1" x14ac:dyDescent="0.25">
      <c r="A79" s="69" t="s">
        <v>71</v>
      </c>
      <c r="B79" s="69" t="s">
        <v>72</v>
      </c>
      <c r="C79" s="69">
        <v>52</v>
      </c>
      <c r="D79" s="69" t="s">
        <v>39</v>
      </c>
      <c r="E79" s="70"/>
      <c r="F79" s="69" t="str">
        <f>IF(ISBLANK(E79),"", PRODUCT(C79,E79))</f>
        <v/>
      </c>
      <c r="G79" s="71"/>
      <c r="H79" s="69"/>
      <c r="I79" s="69"/>
    </row>
    <row r="80" spans="1:9" s="68" customFormat="1" ht="30" x14ac:dyDescent="0.25">
      <c r="A80" s="69" t="s">
        <v>73</v>
      </c>
      <c r="B80" s="69" t="s">
        <v>74</v>
      </c>
      <c r="C80" s="69"/>
      <c r="D80" s="69"/>
      <c r="E80" s="69"/>
      <c r="F80" s="69"/>
      <c r="G80" s="69"/>
      <c r="H80" s="71"/>
      <c r="I80" s="71"/>
    </row>
    <row r="81" spans="1:9" s="68" customFormat="1" ht="30" x14ac:dyDescent="0.25">
      <c r="A81" s="69" t="s">
        <v>75</v>
      </c>
      <c r="B81" s="69" t="s">
        <v>76</v>
      </c>
      <c r="C81" s="69"/>
      <c r="D81" s="69"/>
      <c r="E81" s="69"/>
      <c r="F81" s="69"/>
      <c r="G81" s="69"/>
      <c r="H81" s="71"/>
      <c r="I81" s="71"/>
    </row>
    <row r="82" spans="1:9" s="68" customFormat="1" ht="60" x14ac:dyDescent="0.25">
      <c r="A82" s="69" t="s">
        <v>77</v>
      </c>
      <c r="B82" s="69" t="s">
        <v>78</v>
      </c>
      <c r="C82" s="69"/>
      <c r="D82" s="69"/>
      <c r="E82" s="69"/>
      <c r="F82" s="69"/>
      <c r="G82" s="69"/>
      <c r="H82" s="71"/>
      <c r="I82" s="71"/>
    </row>
    <row r="83" spans="1:9" x14ac:dyDescent="0.25">
      <c r="E83" s="15" t="s">
        <v>44</v>
      </c>
      <c r="F83" s="15" t="str">
        <f>IF((COUNT(C79:C82)&lt;&gt;COUNT(F79:F82)),"", ROUND(SUM(F79:F82),2))</f>
        <v/>
      </c>
      <c r="G83" s="14" t="str">
        <f>IF((COUNT(C79:C82)&lt;&gt;COUNT(F79:F82)),"Neužpildytos visų objektų kainos", "")</f>
        <v>Neužpildytos visų objektų kainos</v>
      </c>
    </row>
    <row r="84" spans="1:9" x14ac:dyDescent="0.25">
      <c r="C84" s="74" t="s">
        <v>45</v>
      </c>
      <c r="D84" s="16"/>
      <c r="E84" s="15" t="s">
        <v>46</v>
      </c>
      <c r="F84" s="15" t="str">
        <f>IF(OR(F83="",D84=""),"", ROUND(PRODUCT(D84,F83)/100,2))</f>
        <v/>
      </c>
      <c r="G84" s="14" t="str">
        <f>IF(D84="", "Nurodykite taikomą PVM dydį", "")</f>
        <v>Nurodykite taikomą PVM dydį</v>
      </c>
    </row>
    <row r="85" spans="1:9" x14ac:dyDescent="0.25">
      <c r="E85" s="15" t="s">
        <v>47</v>
      </c>
      <c r="F85" s="15">
        <f>IF(ISBLANK(F84), "", ROUND(SUM(F83:F84),2))</f>
        <v>0</v>
      </c>
    </row>
    <row r="89" spans="1:9" x14ac:dyDescent="0.25">
      <c r="A89" s="12" t="s">
        <v>79</v>
      </c>
      <c r="B89" s="12" t="s">
        <v>68</v>
      </c>
    </row>
    <row r="91" spans="1:9" x14ac:dyDescent="0.25">
      <c r="A91" s="12" t="s">
        <v>25</v>
      </c>
    </row>
    <row r="92" spans="1:9" s="73" customFormat="1" ht="90" x14ac:dyDescent="0.25">
      <c r="A92" s="72" t="s">
        <v>26</v>
      </c>
      <c r="B92" s="72" t="s">
        <v>27</v>
      </c>
      <c r="C92" s="72" t="s">
        <v>28</v>
      </c>
      <c r="D92" s="72" t="s">
        <v>29</v>
      </c>
      <c r="E92" s="72" t="s">
        <v>30</v>
      </c>
      <c r="F92" s="72" t="s">
        <v>31</v>
      </c>
      <c r="G92" s="72" t="s">
        <v>32</v>
      </c>
      <c r="H92" s="72" t="s">
        <v>33</v>
      </c>
      <c r="I92" s="72" t="s">
        <v>34</v>
      </c>
    </row>
    <row r="93" spans="1:9" s="68" customFormat="1" x14ac:dyDescent="0.25">
      <c r="A93" s="67" t="s">
        <v>80</v>
      </c>
      <c r="B93" s="67" t="s">
        <v>70</v>
      </c>
      <c r="C93" s="69"/>
      <c r="D93" s="69"/>
      <c r="E93" s="69"/>
      <c r="F93" s="69"/>
      <c r="G93" s="69"/>
      <c r="H93" s="69"/>
      <c r="I93" s="69"/>
    </row>
    <row r="94" spans="1:9" s="68" customFormat="1" x14ac:dyDescent="0.25">
      <c r="A94" s="69" t="s">
        <v>81</v>
      </c>
      <c r="B94" s="69" t="s">
        <v>82</v>
      </c>
      <c r="C94" s="69">
        <v>5</v>
      </c>
      <c r="D94" s="69" t="s">
        <v>39</v>
      </c>
      <c r="E94" s="70"/>
      <c r="F94" s="69" t="str">
        <f>IF(ISBLANK(E94),"", PRODUCT(C94,E94))</f>
        <v/>
      </c>
      <c r="G94" s="71"/>
      <c r="H94" s="69"/>
      <c r="I94" s="69"/>
    </row>
    <row r="95" spans="1:9" s="68" customFormat="1" ht="30" x14ac:dyDescent="0.25">
      <c r="A95" s="69" t="s">
        <v>83</v>
      </c>
      <c r="B95" s="69" t="s">
        <v>84</v>
      </c>
      <c r="C95" s="69"/>
      <c r="D95" s="69"/>
      <c r="E95" s="69"/>
      <c r="F95" s="69"/>
      <c r="G95" s="69"/>
      <c r="H95" s="71"/>
      <c r="I95" s="71"/>
    </row>
    <row r="96" spans="1:9" s="68" customFormat="1" ht="30" x14ac:dyDescent="0.25">
      <c r="A96" s="69" t="s">
        <v>85</v>
      </c>
      <c r="B96" s="69" t="s">
        <v>76</v>
      </c>
      <c r="C96" s="69"/>
      <c r="D96" s="69"/>
      <c r="E96" s="69"/>
      <c r="F96" s="69"/>
      <c r="G96" s="69"/>
      <c r="H96" s="71"/>
      <c r="I96" s="71"/>
    </row>
    <row r="97" spans="1:9" s="68" customFormat="1" ht="60" x14ac:dyDescent="0.25">
      <c r="A97" s="69" t="s">
        <v>86</v>
      </c>
      <c r="B97" s="69" t="s">
        <v>87</v>
      </c>
      <c r="C97" s="69"/>
      <c r="D97" s="69"/>
      <c r="E97" s="69"/>
      <c r="F97" s="69"/>
      <c r="G97" s="69"/>
      <c r="H97" s="71"/>
      <c r="I97" s="71"/>
    </row>
    <row r="98" spans="1:9" x14ac:dyDescent="0.25">
      <c r="E98" s="15" t="s">
        <v>44</v>
      </c>
      <c r="F98" s="15" t="str">
        <f>IF((COUNT(C94:C97)&lt;&gt;COUNT(F94:F97)),"", ROUND(SUM(F94:F97),2))</f>
        <v/>
      </c>
      <c r="G98" s="14" t="str">
        <f>IF((COUNT(C94:C97)&lt;&gt;COUNT(F94:F97)),"Neužpildytos visų objektų kainos", "")</f>
        <v>Neužpildytos visų objektų kainos</v>
      </c>
    </row>
    <row r="99" spans="1:9" x14ac:dyDescent="0.25">
      <c r="C99" s="74" t="s">
        <v>45</v>
      </c>
      <c r="D99" s="16"/>
      <c r="E99" s="15" t="s">
        <v>46</v>
      </c>
      <c r="F99" s="15" t="str">
        <f>IF(OR(F98="",D99=""),"", ROUND(PRODUCT(D99,F98)/100,2))</f>
        <v/>
      </c>
      <c r="G99" s="14" t="str">
        <f>IF(D99="", "Nurodykite taikomą PVM dydį", "")</f>
        <v>Nurodykite taikomą PVM dydį</v>
      </c>
    </row>
    <row r="100" spans="1:9" x14ac:dyDescent="0.25">
      <c r="E100" s="15" t="s">
        <v>47</v>
      </c>
      <c r="F100" s="15">
        <f>IF(ISBLANK(F99), "", ROUND(SUM(F98:F99),2))</f>
        <v>0</v>
      </c>
    </row>
    <row r="104" spans="1:9" x14ac:dyDescent="0.25">
      <c r="A104" s="12" t="s">
        <v>88</v>
      </c>
      <c r="B104" s="12" t="s">
        <v>89</v>
      </c>
    </row>
    <row r="106" spans="1:9" x14ac:dyDescent="0.25">
      <c r="A106" s="12" t="s">
        <v>25</v>
      </c>
    </row>
    <row r="107" spans="1:9" s="73" customFormat="1" ht="90" x14ac:dyDescent="0.25">
      <c r="A107" s="72" t="s">
        <v>26</v>
      </c>
      <c r="B107" s="72" t="s">
        <v>27</v>
      </c>
      <c r="C107" s="72" t="s">
        <v>28</v>
      </c>
      <c r="D107" s="72" t="s">
        <v>29</v>
      </c>
      <c r="E107" s="72" t="s">
        <v>30</v>
      </c>
      <c r="F107" s="72" t="s">
        <v>31</v>
      </c>
      <c r="G107" s="72" t="s">
        <v>32</v>
      </c>
      <c r="H107" s="72" t="s">
        <v>33</v>
      </c>
      <c r="I107" s="72" t="s">
        <v>34</v>
      </c>
    </row>
    <row r="108" spans="1:9" s="68" customFormat="1" x14ac:dyDescent="0.25">
      <c r="A108" s="67" t="s">
        <v>90</v>
      </c>
      <c r="B108" s="67" t="s">
        <v>91</v>
      </c>
      <c r="C108" s="69"/>
      <c r="D108" s="69"/>
      <c r="E108" s="69"/>
      <c r="F108" s="69"/>
      <c r="G108" s="69"/>
      <c r="H108" s="69"/>
      <c r="I108" s="69"/>
    </row>
    <row r="109" spans="1:9" s="68" customFormat="1" x14ac:dyDescent="0.25">
      <c r="A109" s="69" t="s">
        <v>92</v>
      </c>
      <c r="B109" s="69" t="s">
        <v>91</v>
      </c>
      <c r="C109" s="69">
        <v>120</v>
      </c>
      <c r="D109" s="69" t="s">
        <v>93</v>
      </c>
      <c r="E109" s="70"/>
      <c r="F109" s="69" t="str">
        <f>IF(ISBLANK(E109),"", PRODUCT(C109,E109))</f>
        <v/>
      </c>
      <c r="G109" s="71"/>
      <c r="H109" s="69"/>
      <c r="I109" s="69"/>
    </row>
    <row r="110" spans="1:9" s="68" customFormat="1" ht="30" x14ac:dyDescent="0.25">
      <c r="A110" s="69" t="s">
        <v>94</v>
      </c>
      <c r="B110" s="69" t="s">
        <v>95</v>
      </c>
      <c r="C110" s="69"/>
      <c r="D110" s="69"/>
      <c r="E110" s="69"/>
      <c r="F110" s="69"/>
      <c r="G110" s="69"/>
      <c r="H110" s="71"/>
      <c r="I110" s="71"/>
    </row>
    <row r="111" spans="1:9" s="68" customFormat="1" x14ac:dyDescent="0.25">
      <c r="A111" s="69" t="s">
        <v>96</v>
      </c>
      <c r="B111" s="69" t="s">
        <v>97</v>
      </c>
      <c r="C111" s="69"/>
      <c r="D111" s="69"/>
      <c r="E111" s="69"/>
      <c r="F111" s="69"/>
      <c r="G111" s="69"/>
      <c r="H111" s="71"/>
      <c r="I111" s="71"/>
    </row>
    <row r="112" spans="1:9" s="68" customFormat="1" ht="30" x14ac:dyDescent="0.25">
      <c r="A112" s="69" t="s">
        <v>98</v>
      </c>
      <c r="B112" s="69" t="s">
        <v>99</v>
      </c>
      <c r="C112" s="69"/>
      <c r="D112" s="69"/>
      <c r="E112" s="69"/>
      <c r="F112" s="69"/>
      <c r="G112" s="69"/>
      <c r="H112" s="71"/>
      <c r="I112" s="71"/>
    </row>
    <row r="113" spans="1:9" x14ac:dyDescent="0.25">
      <c r="E113" s="15" t="s">
        <v>44</v>
      </c>
      <c r="F113" s="15" t="str">
        <f>IF((COUNT(C109:C112)&lt;&gt;COUNT(F109:F112)),"", ROUND(SUM(F109:F112),2))</f>
        <v/>
      </c>
      <c r="G113" s="14" t="str">
        <f>IF((COUNT(C109:C112)&lt;&gt;COUNT(F109:F112)),"Neužpildytos visų objektų kainos", "")</f>
        <v>Neužpildytos visų objektų kainos</v>
      </c>
    </row>
    <row r="114" spans="1:9" x14ac:dyDescent="0.25">
      <c r="C114" s="74" t="s">
        <v>45</v>
      </c>
      <c r="D114" s="16"/>
      <c r="E114" s="15" t="s">
        <v>46</v>
      </c>
      <c r="F114" s="15" t="str">
        <f>IF(OR(F113="",D114=""),"", ROUND(PRODUCT(D114,F113)/100,2))</f>
        <v/>
      </c>
      <c r="G114" s="14" t="str">
        <f>IF(D114="", "Nurodykite taikomą PVM dydį", "")</f>
        <v>Nurodykite taikomą PVM dydį</v>
      </c>
    </row>
    <row r="115" spans="1:9" x14ac:dyDescent="0.25">
      <c r="E115" s="15" t="s">
        <v>47</v>
      </c>
      <c r="F115" s="15">
        <f>IF(ISBLANK(F114), "", ROUND(SUM(F113:F114),2))</f>
        <v>0</v>
      </c>
    </row>
    <row r="119" spans="1:9" x14ac:dyDescent="0.25">
      <c r="A119" s="12" t="s">
        <v>100</v>
      </c>
      <c r="B119" s="12" t="s">
        <v>101</v>
      </c>
    </row>
    <row r="121" spans="1:9" x14ac:dyDescent="0.25">
      <c r="A121" s="12" t="s">
        <v>25</v>
      </c>
    </row>
    <row r="122" spans="1:9" s="73" customFormat="1" ht="90" x14ac:dyDescent="0.25">
      <c r="A122" s="72" t="s">
        <v>26</v>
      </c>
      <c r="B122" s="72" t="s">
        <v>27</v>
      </c>
      <c r="C122" s="72" t="s">
        <v>28</v>
      </c>
      <c r="D122" s="72" t="s">
        <v>29</v>
      </c>
      <c r="E122" s="72" t="s">
        <v>30</v>
      </c>
      <c r="F122" s="72" t="s">
        <v>31</v>
      </c>
      <c r="G122" s="72" t="s">
        <v>32</v>
      </c>
      <c r="H122" s="72" t="s">
        <v>33</v>
      </c>
      <c r="I122" s="72" t="s">
        <v>34</v>
      </c>
    </row>
    <row r="123" spans="1:9" s="68" customFormat="1" x14ac:dyDescent="0.25">
      <c r="A123" s="67" t="s">
        <v>102</v>
      </c>
      <c r="B123" s="67" t="s">
        <v>103</v>
      </c>
      <c r="C123" s="69"/>
      <c r="D123" s="69"/>
      <c r="E123" s="69"/>
      <c r="F123" s="69"/>
      <c r="G123" s="69"/>
      <c r="H123" s="69"/>
      <c r="I123" s="69"/>
    </row>
    <row r="124" spans="1:9" s="68" customFormat="1" x14ac:dyDescent="0.25">
      <c r="A124" s="69" t="s">
        <v>104</v>
      </c>
      <c r="B124" s="69" t="s">
        <v>103</v>
      </c>
      <c r="C124" s="69">
        <v>18</v>
      </c>
      <c r="D124" s="69" t="s">
        <v>93</v>
      </c>
      <c r="E124" s="70"/>
      <c r="F124" s="69" t="str">
        <f>IF(ISBLANK(E124),"", PRODUCT(C124,E124))</f>
        <v/>
      </c>
      <c r="G124" s="71"/>
      <c r="H124" s="69"/>
      <c r="I124" s="69"/>
    </row>
    <row r="125" spans="1:9" s="68" customFormat="1" ht="30" x14ac:dyDescent="0.25">
      <c r="A125" s="69" t="s">
        <v>105</v>
      </c>
      <c r="B125" s="69" t="s">
        <v>106</v>
      </c>
      <c r="C125" s="69"/>
      <c r="D125" s="69"/>
      <c r="E125" s="69"/>
      <c r="F125" s="69"/>
      <c r="G125" s="69"/>
      <c r="H125" s="71"/>
      <c r="I125" s="71"/>
    </row>
    <row r="126" spans="1:9" s="68" customFormat="1" x14ac:dyDescent="0.25">
      <c r="A126" s="69" t="s">
        <v>107</v>
      </c>
      <c r="B126" s="69" t="s">
        <v>108</v>
      </c>
      <c r="C126" s="69"/>
      <c r="D126" s="69"/>
      <c r="E126" s="69"/>
      <c r="F126" s="69"/>
      <c r="G126" s="69"/>
      <c r="H126" s="71"/>
      <c r="I126" s="71"/>
    </row>
    <row r="127" spans="1:9" s="68" customFormat="1" ht="30" x14ac:dyDescent="0.25">
      <c r="A127" s="69" t="s">
        <v>109</v>
      </c>
      <c r="B127" s="69" t="s">
        <v>99</v>
      </c>
      <c r="C127" s="69"/>
      <c r="D127" s="69"/>
      <c r="E127" s="69"/>
      <c r="F127" s="69"/>
      <c r="G127" s="69"/>
      <c r="H127" s="71"/>
      <c r="I127" s="71"/>
    </row>
    <row r="128" spans="1:9" s="68" customFormat="1" x14ac:dyDescent="0.25">
      <c r="A128" s="69" t="s">
        <v>110</v>
      </c>
      <c r="B128" s="69" t="s">
        <v>111</v>
      </c>
      <c r="C128" s="69"/>
      <c r="D128" s="69"/>
      <c r="E128" s="69"/>
      <c r="F128" s="69"/>
      <c r="G128" s="69"/>
      <c r="H128" s="71"/>
      <c r="I128" s="71"/>
    </row>
    <row r="129" spans="1:9" x14ac:dyDescent="0.25">
      <c r="E129" s="15" t="s">
        <v>44</v>
      </c>
      <c r="F129" s="15" t="str">
        <f>IF((COUNT(C124:C128)&lt;&gt;COUNT(F124:F128)),"", ROUND(SUM(F124:F128),2))</f>
        <v/>
      </c>
      <c r="G129" s="14" t="str">
        <f>IF((COUNT(C124:C128)&lt;&gt;COUNT(F124:F128)),"Neužpildytos visų objektų kainos", "")</f>
        <v>Neužpildytos visų objektų kainos</v>
      </c>
    </row>
    <row r="130" spans="1:9" x14ac:dyDescent="0.25">
      <c r="C130" s="74" t="s">
        <v>45</v>
      </c>
      <c r="D130" s="16"/>
      <c r="E130" s="15" t="s">
        <v>46</v>
      </c>
      <c r="F130" s="15" t="str">
        <f>IF(OR(F129="",D130=""),"", ROUND(PRODUCT(D130,F129)/100,2))</f>
        <v/>
      </c>
      <c r="G130" s="14" t="str">
        <f>IF(D130="", "Nurodykite taikomą PVM dydį", "")</f>
        <v>Nurodykite taikomą PVM dydį</v>
      </c>
    </row>
    <row r="131" spans="1:9" x14ac:dyDescent="0.25">
      <c r="E131" s="15" t="s">
        <v>47</v>
      </c>
      <c r="F131" s="15">
        <f>IF(ISBLANK(F130), "", ROUND(SUM(F129:F130),2))</f>
        <v>0</v>
      </c>
    </row>
    <row r="135" spans="1:9" x14ac:dyDescent="0.25">
      <c r="A135" s="12" t="s">
        <v>112</v>
      </c>
      <c r="B135" s="12" t="s">
        <v>113</v>
      </c>
    </row>
    <row r="137" spans="1:9" x14ac:dyDescent="0.25">
      <c r="A137" s="12" t="s">
        <v>25</v>
      </c>
    </row>
    <row r="138" spans="1:9" s="73" customFormat="1" ht="90" x14ac:dyDescent="0.25">
      <c r="A138" s="72" t="s">
        <v>26</v>
      </c>
      <c r="B138" s="72" t="s">
        <v>27</v>
      </c>
      <c r="C138" s="72" t="s">
        <v>28</v>
      </c>
      <c r="D138" s="72" t="s">
        <v>29</v>
      </c>
      <c r="E138" s="72" t="s">
        <v>30</v>
      </c>
      <c r="F138" s="72" t="s">
        <v>31</v>
      </c>
      <c r="G138" s="72" t="s">
        <v>32</v>
      </c>
      <c r="H138" s="72" t="s">
        <v>33</v>
      </c>
      <c r="I138" s="72" t="s">
        <v>34</v>
      </c>
    </row>
    <row r="139" spans="1:9" s="68" customFormat="1" x14ac:dyDescent="0.25">
      <c r="A139" s="67" t="s">
        <v>114</v>
      </c>
      <c r="B139" s="67" t="s">
        <v>115</v>
      </c>
      <c r="C139" s="69"/>
      <c r="D139" s="69"/>
      <c r="E139" s="69"/>
      <c r="F139" s="69"/>
      <c r="G139" s="69"/>
      <c r="H139" s="69"/>
      <c r="I139" s="69"/>
    </row>
    <row r="140" spans="1:9" s="68" customFormat="1" x14ac:dyDescent="0.25">
      <c r="A140" s="69" t="s">
        <v>116</v>
      </c>
      <c r="B140" s="69" t="s">
        <v>115</v>
      </c>
      <c r="C140" s="69">
        <v>18</v>
      </c>
      <c r="D140" s="69" t="s">
        <v>93</v>
      </c>
      <c r="E140" s="70"/>
      <c r="F140" s="69" t="str">
        <f>IF(ISBLANK(E140),"", PRODUCT(C140,E140))</f>
        <v/>
      </c>
      <c r="G140" s="71"/>
      <c r="H140" s="69"/>
      <c r="I140" s="69"/>
    </row>
    <row r="141" spans="1:9" s="68" customFormat="1" x14ac:dyDescent="0.25">
      <c r="A141" s="69" t="s">
        <v>117</v>
      </c>
      <c r="B141" s="69" t="s">
        <v>118</v>
      </c>
      <c r="C141" s="69"/>
      <c r="D141" s="69"/>
      <c r="E141" s="69"/>
      <c r="F141" s="69"/>
      <c r="G141" s="69"/>
      <c r="H141" s="71"/>
      <c r="I141" s="71"/>
    </row>
    <row r="142" spans="1:9" s="68" customFormat="1" ht="45" x14ac:dyDescent="0.25">
      <c r="A142" s="69" t="s">
        <v>119</v>
      </c>
      <c r="B142" s="69" t="s">
        <v>120</v>
      </c>
      <c r="C142" s="69"/>
      <c r="D142" s="69"/>
      <c r="E142" s="69"/>
      <c r="F142" s="69"/>
      <c r="G142" s="69"/>
      <c r="H142" s="71"/>
      <c r="I142" s="71"/>
    </row>
    <row r="143" spans="1:9" s="68" customFormat="1" ht="30" x14ac:dyDescent="0.25">
      <c r="A143" s="69" t="s">
        <v>121</v>
      </c>
      <c r="B143" s="69" t="s">
        <v>43</v>
      </c>
      <c r="C143" s="69"/>
      <c r="D143" s="69"/>
      <c r="E143" s="69"/>
      <c r="F143" s="69"/>
      <c r="G143" s="69"/>
      <c r="H143" s="71"/>
      <c r="I143" s="71"/>
    </row>
    <row r="144" spans="1:9" x14ac:dyDescent="0.25">
      <c r="E144" s="15" t="s">
        <v>44</v>
      </c>
      <c r="F144" s="15" t="str">
        <f>IF((COUNT(C140:C143)&lt;&gt;COUNT(F140:F143)),"", ROUND(SUM(F140:F143),2))</f>
        <v/>
      </c>
      <c r="G144" s="14" t="str">
        <f>IF((COUNT(C140:C143)&lt;&gt;COUNT(F140:F143)),"Neužpildytos visų objektų kainos", "")</f>
        <v>Neužpildytos visų objektų kainos</v>
      </c>
    </row>
    <row r="145" spans="1:9" x14ac:dyDescent="0.25">
      <c r="C145" s="74" t="s">
        <v>45</v>
      </c>
      <c r="D145" s="16"/>
      <c r="E145" s="15" t="s">
        <v>46</v>
      </c>
      <c r="F145" s="15" t="str">
        <f>IF(OR(F144="",D145=""),"", ROUND(PRODUCT(D145,F144)/100,2))</f>
        <v/>
      </c>
      <c r="G145" s="14" t="str">
        <f>IF(D145="", "Nurodykite taikomą PVM dydį", "")</f>
        <v>Nurodykite taikomą PVM dydį</v>
      </c>
    </row>
    <row r="146" spans="1:9" x14ac:dyDescent="0.25">
      <c r="E146" s="15" t="s">
        <v>47</v>
      </c>
      <c r="F146" s="15">
        <f>IF(ISBLANK(F145), "", ROUND(SUM(F144:F145),2))</f>
        <v>0</v>
      </c>
    </row>
    <row r="150" spans="1:9" x14ac:dyDescent="0.25">
      <c r="A150" s="12" t="s">
        <v>122</v>
      </c>
      <c r="B150" s="12" t="s">
        <v>123</v>
      </c>
    </row>
    <row r="152" spans="1:9" x14ac:dyDescent="0.25">
      <c r="A152" s="12" t="s">
        <v>25</v>
      </c>
    </row>
    <row r="153" spans="1:9" s="73" customFormat="1" ht="90" x14ac:dyDescent="0.25">
      <c r="A153" s="72" t="s">
        <v>26</v>
      </c>
      <c r="B153" s="72" t="s">
        <v>27</v>
      </c>
      <c r="C153" s="72" t="s">
        <v>28</v>
      </c>
      <c r="D153" s="72" t="s">
        <v>29</v>
      </c>
      <c r="E153" s="72" t="s">
        <v>30</v>
      </c>
      <c r="F153" s="72" t="s">
        <v>31</v>
      </c>
      <c r="G153" s="72" t="s">
        <v>32</v>
      </c>
      <c r="H153" s="72" t="s">
        <v>33</v>
      </c>
      <c r="I153" s="72" t="s">
        <v>34</v>
      </c>
    </row>
    <row r="154" spans="1:9" s="68" customFormat="1" ht="30" x14ac:dyDescent="0.25">
      <c r="A154" s="67" t="s">
        <v>124</v>
      </c>
      <c r="B154" s="67" t="s">
        <v>125</v>
      </c>
      <c r="C154" s="69"/>
      <c r="D154" s="69"/>
      <c r="E154" s="69"/>
      <c r="F154" s="69"/>
      <c r="G154" s="69"/>
      <c r="H154" s="69"/>
      <c r="I154" s="69"/>
    </row>
    <row r="155" spans="1:9" s="68" customFormat="1" x14ac:dyDescent="0.25">
      <c r="A155" s="69" t="s">
        <v>126</v>
      </c>
      <c r="B155" s="69" t="s">
        <v>127</v>
      </c>
      <c r="C155" s="69">
        <v>6</v>
      </c>
      <c r="D155" s="69" t="s">
        <v>93</v>
      </c>
      <c r="E155" s="70"/>
      <c r="F155" s="69" t="str">
        <f>IF(ISBLANK(E155),"", PRODUCT(C155,E155))</f>
        <v/>
      </c>
      <c r="G155" s="71"/>
      <c r="H155" s="69"/>
      <c r="I155" s="69"/>
    </row>
    <row r="156" spans="1:9" s="68" customFormat="1" x14ac:dyDescent="0.25">
      <c r="A156" s="69" t="s">
        <v>128</v>
      </c>
      <c r="B156" s="69" t="s">
        <v>129</v>
      </c>
      <c r="C156" s="69"/>
      <c r="D156" s="69"/>
      <c r="E156" s="69"/>
      <c r="F156" s="69"/>
      <c r="G156" s="69"/>
      <c r="H156" s="71"/>
      <c r="I156" s="71"/>
    </row>
    <row r="157" spans="1:9" s="68" customFormat="1" ht="45" x14ac:dyDescent="0.25">
      <c r="A157" s="69" t="s">
        <v>130</v>
      </c>
      <c r="B157" s="69" t="s">
        <v>131</v>
      </c>
      <c r="C157" s="69"/>
      <c r="D157" s="69"/>
      <c r="E157" s="69"/>
      <c r="F157" s="69"/>
      <c r="G157" s="69"/>
      <c r="H157" s="71"/>
      <c r="I157" s="71"/>
    </row>
    <row r="158" spans="1:9" s="68" customFormat="1" x14ac:dyDescent="0.25">
      <c r="A158" s="69" t="s">
        <v>132</v>
      </c>
      <c r="B158" s="69" t="s">
        <v>133</v>
      </c>
      <c r="C158" s="69"/>
      <c r="D158" s="69"/>
      <c r="E158" s="69"/>
      <c r="F158" s="69"/>
      <c r="G158" s="69"/>
      <c r="H158" s="71"/>
      <c r="I158" s="71"/>
    </row>
    <row r="159" spans="1:9" s="68" customFormat="1" ht="30" x14ac:dyDescent="0.25">
      <c r="A159" s="69" t="s">
        <v>134</v>
      </c>
      <c r="B159" s="69" t="s">
        <v>43</v>
      </c>
      <c r="C159" s="69"/>
      <c r="D159" s="69"/>
      <c r="E159" s="69"/>
      <c r="F159" s="69"/>
      <c r="G159" s="69"/>
      <c r="H159" s="71"/>
      <c r="I159" s="71"/>
    </row>
    <row r="160" spans="1:9" x14ac:dyDescent="0.25">
      <c r="E160" s="15" t="s">
        <v>44</v>
      </c>
      <c r="F160" s="15" t="str">
        <f>IF((COUNT(C155:C159)&lt;&gt;COUNT(F155:F159)),"", ROUND(SUM(F155:F159),2))</f>
        <v/>
      </c>
      <c r="G160" s="14" t="str">
        <f>IF((COUNT(C155:C159)&lt;&gt;COUNT(F155:F159)),"Neužpildytos visų objektų kainos", "")</f>
        <v>Neužpildytos visų objektų kainos</v>
      </c>
    </row>
    <row r="161" spans="1:9" x14ac:dyDescent="0.25">
      <c r="C161" s="74" t="s">
        <v>45</v>
      </c>
      <c r="D161" s="16"/>
      <c r="E161" s="15" t="s">
        <v>46</v>
      </c>
      <c r="F161" s="15" t="str">
        <f>IF(OR(F160="",D161=""),"", ROUND(PRODUCT(D161,F160)/100,2))</f>
        <v/>
      </c>
      <c r="G161" s="14" t="str">
        <f>IF(D161="", "Nurodykite taikomą PVM dydį", "")</f>
        <v>Nurodykite taikomą PVM dydį</v>
      </c>
    </row>
    <row r="162" spans="1:9" x14ac:dyDescent="0.25">
      <c r="E162" s="15" t="s">
        <v>47</v>
      </c>
      <c r="F162" s="15">
        <f>IF(ISBLANK(F161), "", ROUND(SUM(F160:F161),2))</f>
        <v>0</v>
      </c>
    </row>
    <row r="166" spans="1:9" x14ac:dyDescent="0.25">
      <c r="A166" s="12" t="s">
        <v>135</v>
      </c>
      <c r="B166" s="12" t="s">
        <v>136</v>
      </c>
    </row>
    <row r="168" spans="1:9" x14ac:dyDescent="0.25">
      <c r="A168" s="12" t="s">
        <v>25</v>
      </c>
    </row>
    <row r="169" spans="1:9" s="73" customFormat="1" ht="90" x14ac:dyDescent="0.25">
      <c r="A169" s="72" t="s">
        <v>26</v>
      </c>
      <c r="B169" s="72" t="s">
        <v>27</v>
      </c>
      <c r="C169" s="72" t="s">
        <v>28</v>
      </c>
      <c r="D169" s="72" t="s">
        <v>29</v>
      </c>
      <c r="E169" s="72" t="s">
        <v>30</v>
      </c>
      <c r="F169" s="72" t="s">
        <v>31</v>
      </c>
      <c r="G169" s="72" t="s">
        <v>32</v>
      </c>
      <c r="H169" s="72" t="s">
        <v>33</v>
      </c>
      <c r="I169" s="72" t="s">
        <v>34</v>
      </c>
    </row>
    <row r="170" spans="1:9" s="68" customFormat="1" x14ac:dyDescent="0.25">
      <c r="A170" s="67" t="s">
        <v>137</v>
      </c>
      <c r="B170" s="67" t="s">
        <v>138</v>
      </c>
      <c r="C170" s="69"/>
      <c r="D170" s="69"/>
      <c r="E170" s="69"/>
      <c r="F170" s="69"/>
      <c r="G170" s="69"/>
      <c r="H170" s="69"/>
      <c r="I170" s="69"/>
    </row>
    <row r="171" spans="1:9" s="68" customFormat="1" x14ac:dyDescent="0.25">
      <c r="A171" s="69" t="s">
        <v>139</v>
      </c>
      <c r="B171" s="69" t="s">
        <v>138</v>
      </c>
      <c r="C171" s="69">
        <v>18</v>
      </c>
      <c r="D171" s="69" t="s">
        <v>93</v>
      </c>
      <c r="E171" s="70"/>
      <c r="F171" s="69" t="str">
        <f>IF(ISBLANK(E171),"", PRODUCT(C171,E171))</f>
        <v/>
      </c>
      <c r="G171" s="71"/>
      <c r="H171" s="69"/>
      <c r="I171" s="69"/>
    </row>
    <row r="172" spans="1:9" s="68" customFormat="1" x14ac:dyDescent="0.25">
      <c r="A172" s="69" t="s">
        <v>140</v>
      </c>
      <c r="B172" s="69" t="s">
        <v>141</v>
      </c>
      <c r="C172" s="69"/>
      <c r="D172" s="69"/>
      <c r="E172" s="69"/>
      <c r="F172" s="69"/>
      <c r="G172" s="69"/>
      <c r="H172" s="71"/>
      <c r="I172" s="71"/>
    </row>
    <row r="173" spans="1:9" s="68" customFormat="1" ht="45" x14ac:dyDescent="0.25">
      <c r="A173" s="69" t="s">
        <v>142</v>
      </c>
      <c r="B173" s="69" t="s">
        <v>143</v>
      </c>
      <c r="C173" s="69"/>
      <c r="D173" s="69"/>
      <c r="E173" s="69"/>
      <c r="F173" s="69"/>
      <c r="G173" s="69"/>
      <c r="H173" s="71"/>
      <c r="I173" s="71"/>
    </row>
    <row r="174" spans="1:9" s="68" customFormat="1" x14ac:dyDescent="0.25">
      <c r="A174" s="69" t="s">
        <v>144</v>
      </c>
      <c r="B174" s="69" t="s">
        <v>111</v>
      </c>
      <c r="C174" s="69"/>
      <c r="D174" s="69"/>
      <c r="E174" s="69"/>
      <c r="F174" s="69"/>
      <c r="G174" s="69"/>
      <c r="H174" s="71"/>
      <c r="I174" s="71"/>
    </row>
    <row r="175" spans="1:9" s="68" customFormat="1" ht="30" x14ac:dyDescent="0.25">
      <c r="A175" s="69" t="s">
        <v>145</v>
      </c>
      <c r="B175" s="69" t="s">
        <v>43</v>
      </c>
      <c r="C175" s="69"/>
      <c r="D175" s="69"/>
      <c r="E175" s="69"/>
      <c r="F175" s="69"/>
      <c r="G175" s="69"/>
      <c r="H175" s="71"/>
      <c r="I175" s="71"/>
    </row>
    <row r="176" spans="1:9" x14ac:dyDescent="0.25">
      <c r="E176" s="15" t="s">
        <v>44</v>
      </c>
      <c r="F176" s="15" t="str">
        <f>IF((COUNT(C171:C175)&lt;&gt;COUNT(F171:F175)),"", ROUND(SUM(F171:F175),2))</f>
        <v/>
      </c>
      <c r="G176" s="14" t="str">
        <f>IF((COUNT(C171:C175)&lt;&gt;COUNT(F171:F175)),"Neužpildytos visų objektų kainos", "")</f>
        <v>Neužpildytos visų objektų kainos</v>
      </c>
    </row>
    <row r="177" spans="1:9" x14ac:dyDescent="0.25">
      <c r="C177" s="74" t="s">
        <v>45</v>
      </c>
      <c r="D177" s="16"/>
      <c r="E177" s="15" t="s">
        <v>46</v>
      </c>
      <c r="F177" s="15" t="str">
        <f>IF(OR(F176="",D177=""),"", ROUND(PRODUCT(D177,F176)/100,2))</f>
        <v/>
      </c>
      <c r="G177" s="14" t="str">
        <f>IF(D177="", "Nurodykite taikomą PVM dydį", "")</f>
        <v>Nurodykite taikomą PVM dydį</v>
      </c>
    </row>
    <row r="178" spans="1:9" x14ac:dyDescent="0.25">
      <c r="E178" s="15" t="s">
        <v>47</v>
      </c>
      <c r="F178" s="15">
        <f>IF(ISBLANK(F177), "", ROUND(SUM(F176:F177),2))</f>
        <v>0</v>
      </c>
    </row>
    <row r="182" spans="1:9" x14ac:dyDescent="0.25">
      <c r="A182" s="12" t="s">
        <v>146</v>
      </c>
      <c r="B182" s="12" t="s">
        <v>147</v>
      </c>
    </row>
    <row r="184" spans="1:9" x14ac:dyDescent="0.25">
      <c r="A184" s="12" t="s">
        <v>25</v>
      </c>
    </row>
    <row r="185" spans="1:9" s="68" customFormat="1" ht="90" x14ac:dyDescent="0.25">
      <c r="A185" s="67" t="s">
        <v>26</v>
      </c>
      <c r="B185" s="67" t="s">
        <v>27</v>
      </c>
      <c r="C185" s="67" t="s">
        <v>28</v>
      </c>
      <c r="D185" s="67" t="s">
        <v>29</v>
      </c>
      <c r="E185" s="67" t="s">
        <v>30</v>
      </c>
      <c r="F185" s="67" t="s">
        <v>31</v>
      </c>
      <c r="G185" s="67" t="s">
        <v>32</v>
      </c>
      <c r="H185" s="67" t="s">
        <v>33</v>
      </c>
      <c r="I185" s="67" t="s">
        <v>34</v>
      </c>
    </row>
    <row r="186" spans="1:9" s="68" customFormat="1" x14ac:dyDescent="0.25">
      <c r="A186" s="67" t="s">
        <v>148</v>
      </c>
      <c r="B186" s="67" t="s">
        <v>149</v>
      </c>
      <c r="C186" s="69"/>
      <c r="D186" s="69"/>
      <c r="E186" s="69"/>
      <c r="F186" s="69"/>
      <c r="G186" s="69"/>
      <c r="H186" s="69"/>
      <c r="I186" s="69"/>
    </row>
    <row r="187" spans="1:9" s="68" customFormat="1" x14ac:dyDescent="0.25">
      <c r="A187" s="69" t="s">
        <v>150</v>
      </c>
      <c r="B187" s="69" t="s">
        <v>149</v>
      </c>
      <c r="C187" s="69">
        <v>12</v>
      </c>
      <c r="D187" s="69" t="s">
        <v>93</v>
      </c>
      <c r="E187" s="70"/>
      <c r="F187" s="69" t="str">
        <f>IF(ISBLANK(E187),"", PRODUCT(C187,E187))</f>
        <v/>
      </c>
      <c r="G187" s="71"/>
      <c r="H187" s="69"/>
      <c r="I187" s="69"/>
    </row>
    <row r="188" spans="1:9" s="68" customFormat="1" x14ac:dyDescent="0.25">
      <c r="A188" s="69" t="s">
        <v>151</v>
      </c>
      <c r="B188" s="69" t="s">
        <v>152</v>
      </c>
      <c r="C188" s="69"/>
      <c r="D188" s="69"/>
      <c r="E188" s="69"/>
      <c r="F188" s="69"/>
      <c r="G188" s="69"/>
      <c r="H188" s="71"/>
      <c r="I188" s="71"/>
    </row>
    <row r="189" spans="1:9" s="68" customFormat="1" ht="45" x14ac:dyDescent="0.25">
      <c r="A189" s="69" t="s">
        <v>153</v>
      </c>
      <c r="B189" s="69" t="s">
        <v>55</v>
      </c>
      <c r="C189" s="69"/>
      <c r="D189" s="69"/>
      <c r="E189" s="69"/>
      <c r="F189" s="69"/>
      <c r="G189" s="69"/>
      <c r="H189" s="71"/>
      <c r="I189" s="71"/>
    </row>
    <row r="190" spans="1:9" s="68" customFormat="1" ht="30" x14ac:dyDescent="0.25">
      <c r="A190" s="69" t="s">
        <v>154</v>
      </c>
      <c r="B190" s="69" t="s">
        <v>43</v>
      </c>
      <c r="C190" s="69"/>
      <c r="D190" s="69"/>
      <c r="E190" s="69"/>
      <c r="F190" s="69"/>
      <c r="G190" s="69"/>
      <c r="H190" s="71"/>
      <c r="I190" s="71"/>
    </row>
    <row r="191" spans="1:9" x14ac:dyDescent="0.25">
      <c r="E191" s="15" t="s">
        <v>44</v>
      </c>
      <c r="F191" s="15" t="str">
        <f>IF((COUNT(C187:C190)&lt;&gt;COUNT(F187:F190)),"", ROUND(SUM(F187:F190),2))</f>
        <v/>
      </c>
      <c r="G191" s="14" t="str">
        <f>IF((COUNT(C187:C190)&lt;&gt;COUNT(F187:F190)),"Neužpildytos visų objektų kainos", "")</f>
        <v>Neužpildytos visų objektų kainos</v>
      </c>
    </row>
    <row r="192" spans="1:9" x14ac:dyDescent="0.25">
      <c r="C192" s="74" t="s">
        <v>45</v>
      </c>
      <c r="D192" s="16"/>
      <c r="E192" s="15" t="s">
        <v>46</v>
      </c>
      <c r="F192" s="15" t="str">
        <f>IF(OR(F191="",D192=""),"", ROUND(PRODUCT(D192,F191)/100,2))</f>
        <v/>
      </c>
      <c r="G192" s="14" t="str">
        <f>IF(D192="", "Nurodykite taikomą PVM dydį", "")</f>
        <v>Nurodykite taikomą PVM dydį</v>
      </c>
    </row>
    <row r="193" spans="5:6" x14ac:dyDescent="0.25">
      <c r="E193" s="15" t="s">
        <v>47</v>
      </c>
      <c r="F193" s="15">
        <f>IF(ISBLANK(F192), "", ROUND(SUM(F191:F192),2))</f>
        <v>0</v>
      </c>
    </row>
  </sheetData>
  <sheetProtection algorithmName="SHA-512" hashValue="zH9XUQhYACeS80SggZDvJ3rlA+1eaxB5WS8b/0eBCKulg3LEyfzTDcdGPry1n2nKH7+tC6aWAAqQ84vQLCzzCA==" saltValue="tTvBZJ7uxuvbZ+TUrVldOQ==" spinCount="100000" sheet="1"/>
  <mergeCells count="29">
    <mergeCell ref="A30:C30"/>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11811023622047245" right="0.11811023622047245" top="0.15748031496062992" bottom="0.15748031496062992" header="0.31496062992125984" footer="0.31496062992125984"/>
  <pageSetup paperSize="9" scale="68"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155</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2" t="s">
        <v>156</v>
      </c>
      <c r="B5" s="41"/>
      <c r="C5" s="39" t="s">
        <v>157</v>
      </c>
      <c r="D5" s="40"/>
      <c r="E5" s="41"/>
      <c r="F5" s="39" t="s">
        <v>158</v>
      </c>
      <c r="G5" s="40"/>
      <c r="H5" s="41"/>
      <c r="I5" s="39" t="s">
        <v>159</v>
      </c>
      <c r="J5" s="41"/>
      <c r="K5" s="9" t="s">
        <v>160</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10"/>
      <c r="B16" s="10"/>
      <c r="C16" s="10"/>
      <c r="D16" s="10"/>
      <c r="E16" s="10"/>
      <c r="F16" s="10"/>
      <c r="G16" s="10"/>
      <c r="H16" s="10"/>
      <c r="I16" s="10"/>
      <c r="J16" s="10"/>
      <c r="K16" s="11"/>
    </row>
    <row r="17" spans="1:11" ht="48.95" customHeight="1" x14ac:dyDescent="0.25">
      <c r="A17" s="50" t="s">
        <v>161</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2" t="s">
        <v>27</v>
      </c>
      <c r="B19" s="41"/>
      <c r="C19" s="39" t="s">
        <v>157</v>
      </c>
      <c r="D19" s="40"/>
      <c r="E19" s="41"/>
      <c r="F19" s="39" t="s">
        <v>162</v>
      </c>
      <c r="G19" s="40"/>
      <c r="H19" s="41"/>
      <c r="I19" s="60" t="s">
        <v>159</v>
      </c>
      <c r="J19" s="58"/>
      <c r="K19" s="11"/>
    </row>
    <row r="20" spans="1:11" ht="48.95" customHeight="1" x14ac:dyDescent="0.25">
      <c r="A20" s="46"/>
      <c r="B20" s="26"/>
      <c r="C20" s="42"/>
      <c r="D20" s="43"/>
      <c r="E20" s="26"/>
      <c r="F20" s="42"/>
      <c r="G20" s="43"/>
      <c r="H20" s="26"/>
      <c r="I20" s="44"/>
      <c r="J20" s="45"/>
      <c r="K20" s="11"/>
    </row>
    <row r="21" spans="1:11" ht="48.95" customHeight="1" x14ac:dyDescent="0.25">
      <c r="A21" s="46"/>
      <c r="B21" s="26"/>
      <c r="C21" s="42"/>
      <c r="D21" s="43"/>
      <c r="E21" s="26"/>
      <c r="F21" s="42"/>
      <c r="G21" s="43"/>
      <c r="H21" s="26"/>
      <c r="I21" s="44"/>
      <c r="J21" s="45"/>
      <c r="K21" s="11"/>
    </row>
    <row r="22" spans="1:11" ht="48.95" customHeight="1" x14ac:dyDescent="0.25">
      <c r="A22" s="46"/>
      <c r="B22" s="26"/>
      <c r="C22" s="42"/>
      <c r="D22" s="43"/>
      <c r="E22" s="26"/>
      <c r="F22" s="42"/>
      <c r="G22" s="43"/>
      <c r="H22" s="26"/>
      <c r="I22" s="44"/>
      <c r="J22" s="45"/>
      <c r="K22" s="11"/>
    </row>
    <row r="23" spans="1:11" ht="48.95" customHeight="1" x14ac:dyDescent="0.25">
      <c r="A23" s="46"/>
      <c r="B23" s="26"/>
      <c r="C23" s="42"/>
      <c r="D23" s="43"/>
      <c r="E23" s="26"/>
      <c r="F23" s="42"/>
      <c r="G23" s="43"/>
      <c r="H23" s="26"/>
      <c r="I23" s="44"/>
      <c r="J23" s="45"/>
      <c r="K23" s="11"/>
    </row>
    <row r="24" spans="1:11" ht="48.95" customHeight="1" x14ac:dyDescent="0.25">
      <c r="A24" s="46"/>
      <c r="B24" s="26"/>
      <c r="C24" s="42"/>
      <c r="D24" s="43"/>
      <c r="E24" s="26"/>
      <c r="F24" s="42"/>
      <c r="G24" s="43"/>
      <c r="H24" s="26"/>
      <c r="I24" s="44"/>
      <c r="J24" s="45"/>
      <c r="K24" s="11"/>
    </row>
    <row r="25" spans="1:11" ht="48.95" customHeight="1" x14ac:dyDescent="0.25">
      <c r="A25" s="46"/>
      <c r="B25" s="26"/>
      <c r="C25" s="42"/>
      <c r="D25" s="43"/>
      <c r="E25" s="26"/>
      <c r="F25" s="42"/>
      <c r="G25" s="43"/>
      <c r="H25" s="26"/>
      <c r="I25" s="44"/>
      <c r="J25" s="45"/>
      <c r="K25" s="11"/>
    </row>
    <row r="26" spans="1:11" ht="48.95" customHeight="1" x14ac:dyDescent="0.25">
      <c r="A26" s="46"/>
      <c r="B26" s="26"/>
      <c r="C26" s="42"/>
      <c r="D26" s="43"/>
      <c r="E26" s="26"/>
      <c r="F26" s="42"/>
      <c r="G26" s="43"/>
      <c r="H26" s="26"/>
      <c r="I26" s="44"/>
      <c r="J26" s="45"/>
      <c r="K26" s="11"/>
    </row>
    <row r="27" spans="1:11" ht="48.95" customHeight="1" x14ac:dyDescent="0.25">
      <c r="A27" s="46"/>
      <c r="B27" s="26"/>
      <c r="C27" s="42"/>
      <c r="D27" s="43"/>
      <c r="E27" s="26"/>
      <c r="F27" s="42"/>
      <c r="G27" s="43"/>
      <c r="H27" s="26"/>
      <c r="I27" s="44"/>
      <c r="J27" s="45"/>
      <c r="K27" s="11"/>
    </row>
    <row r="28" spans="1:11" ht="48.95" customHeight="1" x14ac:dyDescent="0.25">
      <c r="A28" s="46"/>
      <c r="B28" s="26"/>
      <c r="C28" s="42"/>
      <c r="D28" s="43"/>
      <c r="E28" s="26"/>
      <c r="F28" s="42"/>
      <c r="G28" s="43"/>
      <c r="H28" s="26"/>
      <c r="I28" s="44"/>
      <c r="J28" s="45"/>
      <c r="K28" s="11"/>
    </row>
    <row r="29" spans="1:11" ht="48.95" customHeight="1" x14ac:dyDescent="0.25">
      <c r="A29" s="46"/>
      <c r="B29" s="26"/>
      <c r="C29" s="42"/>
      <c r="D29" s="43"/>
      <c r="E29" s="26"/>
      <c r="F29" s="42"/>
      <c r="G29" s="43"/>
      <c r="H29" s="26"/>
      <c r="I29" s="44"/>
      <c r="J29" s="45"/>
      <c r="K29" s="11"/>
    </row>
    <row r="31" spans="1:11" ht="33" customHeight="1" x14ac:dyDescent="0.25">
      <c r="A31" s="55"/>
      <c r="B31" s="27"/>
      <c r="C31" s="27"/>
      <c r="D31" s="27"/>
      <c r="E31" s="27"/>
      <c r="F31" s="27"/>
      <c r="G31" s="27"/>
      <c r="H31" s="27"/>
      <c r="I31" s="27"/>
      <c r="J31" s="27"/>
    </row>
    <row r="33" spans="1:10" ht="15.95" customHeight="1" x14ac:dyDescent="0.25">
      <c r="A33" s="64" t="s">
        <v>163</v>
      </c>
      <c r="B33" s="27"/>
      <c r="C33" s="27"/>
      <c r="D33" s="27"/>
      <c r="E33" s="27"/>
      <c r="F33" s="27"/>
      <c r="G33" s="27"/>
      <c r="H33" s="27"/>
      <c r="I33" s="27"/>
      <c r="J33" s="27"/>
    </row>
    <row r="34" spans="1:10" ht="15.95" customHeight="1" thickBot="1" x14ac:dyDescent="0.3"/>
    <row r="35" spans="1:10" ht="15.95" customHeight="1" x14ac:dyDescent="0.25">
      <c r="A35" s="8" t="s">
        <v>26</v>
      </c>
      <c r="B35" s="56" t="s">
        <v>164</v>
      </c>
      <c r="C35" s="40"/>
      <c r="D35" s="40"/>
      <c r="E35" s="40"/>
      <c r="F35" s="40"/>
      <c r="G35" s="41"/>
      <c r="H35" s="57" t="s">
        <v>165</v>
      </c>
      <c r="I35" s="40"/>
      <c r="J35" s="58"/>
    </row>
    <row r="36" spans="1:10" ht="48" customHeight="1" x14ac:dyDescent="0.25">
      <c r="A36" s="19" t="s">
        <v>166</v>
      </c>
      <c r="B36" s="48" t="s">
        <v>167</v>
      </c>
      <c r="C36" s="43"/>
      <c r="D36" s="43"/>
      <c r="E36" s="43"/>
      <c r="F36" s="43"/>
      <c r="G36" s="26"/>
      <c r="H36" s="51"/>
      <c r="I36" s="43"/>
      <c r="J36" s="45"/>
    </row>
    <row r="37" spans="1:10" ht="48" customHeight="1" x14ac:dyDescent="0.25">
      <c r="A37" s="19" t="s">
        <v>168</v>
      </c>
      <c r="B37" s="48" t="s">
        <v>169</v>
      </c>
      <c r="C37" s="43"/>
      <c r="D37" s="43"/>
      <c r="E37" s="43"/>
      <c r="F37" s="43"/>
      <c r="G37" s="26"/>
      <c r="H37" s="51"/>
      <c r="I37" s="43"/>
      <c r="J37" s="45"/>
    </row>
    <row r="38" spans="1:10" ht="48" customHeight="1" x14ac:dyDescent="0.25">
      <c r="A38" s="19" t="s">
        <v>170</v>
      </c>
      <c r="B38" s="48" t="s">
        <v>171</v>
      </c>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172</v>
      </c>
      <c r="B48" s="27"/>
      <c r="C48" s="27"/>
      <c r="D48" s="27"/>
      <c r="E48" s="27"/>
      <c r="F48" s="27"/>
      <c r="G48" s="27"/>
      <c r="H48" s="27"/>
      <c r="I48" s="27"/>
      <c r="J48" s="27"/>
    </row>
    <row r="51" spans="1:10" x14ac:dyDescent="0.25">
      <c r="A51" s="47" t="s">
        <v>173</v>
      </c>
      <c r="B51" s="27"/>
      <c r="C51" s="27"/>
      <c r="D51" s="27"/>
      <c r="E51" s="53"/>
      <c r="F51" s="27"/>
      <c r="G51" s="27"/>
      <c r="H51" s="27"/>
      <c r="I51" s="27"/>
      <c r="J51" s="27"/>
    </row>
    <row r="53" spans="1:10" x14ac:dyDescent="0.25">
      <c r="A53" s="47" t="s">
        <v>174</v>
      </c>
      <c r="B53" s="27"/>
      <c r="C53" s="27"/>
      <c r="D53" s="27"/>
      <c r="E53" s="53"/>
      <c r="F53" s="27"/>
      <c r="G53" s="27"/>
      <c r="H53" s="27"/>
      <c r="I53" s="27"/>
      <c r="J53" s="27"/>
    </row>
    <row r="100" spans="1:1" ht="15.75" x14ac:dyDescent="0.25">
      <c r="A100" t="s">
        <v>175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11811023622047245" right="0.11811023622047245" top="0.35433070866141736" bottom="0.35433070866141736"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2026-03-18T12:05:37Z</cp:lastPrinted>
  <dcterms:created xsi:type="dcterms:W3CDTF">2023-04-04T12:16:45Z</dcterms:created>
  <dcterms:modified xsi:type="dcterms:W3CDTF">2026-03-18T14:10:05Z</dcterms:modified>
</cp:coreProperties>
</file>