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msa.sharepoint.com/Bendrai naudojami dokumentai/Viešųjų pirkimų skyrius/poskyris - Dokumentų rengimo/Pirkimo sąlygos 2026/Jūratės/2026/Sv Juozapo parapija/TP/"/>
    </mc:Choice>
  </mc:AlternateContent>
  <xr:revisionPtr revIDLastSave="2" documentId="8_{CD60CF2D-ED7A-4DED-A59F-BA940256FCBA}" xr6:coauthVersionLast="47" xr6:coauthVersionMax="47" xr10:uidLastSave="{8CD36B87-87C1-42F2-A19A-7227953B6FA2}"/>
  <bookViews>
    <workbookView xWindow="-120" yWindow="-120" windowWidth="38640" windowHeight="21120" activeTab="1" xr2:uid="{8A4AEF49-7793-4355-B05D-0DE5A2301C93}"/>
  </bookViews>
  <sheets>
    <sheet name="SP" sheetId="1" r:id="rId1"/>
    <sheet name="VN" sheetId="2" r:id="rId2"/>
    <sheet name="FT" sheetId="3" r:id="rId3"/>
    <sheet name="GA" sheetId="4" r:id="rId4"/>
    <sheet name="Kiti darbai" sheetId="5" r:id="rId5"/>
    <sheet name="BENDRA KAINA"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1" l="1"/>
  <c r="H7" i="2"/>
  <c r="H7" i="4"/>
  <c r="H7" i="3"/>
  <c r="H6" i="5"/>
  <c r="H7" i="5"/>
  <c r="H8" i="5"/>
  <c r="H9" i="5"/>
  <c r="H10" i="5"/>
  <c r="H8" i="4"/>
  <c r="H9"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1" i="3"/>
  <c r="H74" i="3"/>
  <c r="H60" i="3"/>
  <c r="H61" i="3"/>
  <c r="H62" i="3"/>
  <c r="H63" i="3"/>
  <c r="H64" i="3"/>
  <c r="H65" i="3"/>
  <c r="H66" i="3"/>
  <c r="H67" i="3"/>
  <c r="H68" i="3"/>
  <c r="H69" i="3"/>
  <c r="H70" i="3"/>
  <c r="H58" i="3"/>
  <c r="H41" i="3"/>
  <c r="H42" i="3"/>
  <c r="H43" i="3"/>
  <c r="H44" i="3"/>
  <c r="H45" i="3"/>
  <c r="H46" i="3"/>
  <c r="H47" i="3"/>
  <c r="H48" i="3"/>
  <c r="H49" i="3"/>
  <c r="H50" i="3"/>
  <c r="H53" i="3"/>
  <c r="H54" i="3"/>
  <c r="H55" i="3"/>
  <c r="H56" i="3"/>
  <c r="H57" i="3"/>
  <c r="H40" i="3"/>
  <c r="H37" i="3"/>
  <c r="H24" i="3"/>
  <c r="H25" i="3"/>
  <c r="H26" i="3"/>
  <c r="H27" i="3"/>
  <c r="H28" i="3"/>
  <c r="H29" i="3"/>
  <c r="H30" i="3"/>
  <c r="H32" i="3"/>
  <c r="H33" i="3"/>
  <c r="H34" i="3"/>
  <c r="H35" i="3"/>
  <c r="H36" i="3"/>
  <c r="H23" i="3"/>
  <c r="H21" i="3"/>
  <c r="H8" i="3"/>
  <c r="H9" i="3"/>
  <c r="H10" i="3"/>
  <c r="H11" i="3"/>
  <c r="H12" i="3"/>
  <c r="H13" i="3"/>
  <c r="H14" i="3"/>
  <c r="H15" i="3"/>
  <c r="H17" i="3"/>
  <c r="H18" i="3"/>
  <c r="H19" i="3"/>
  <c r="H20" i="3"/>
  <c r="H8" i="2"/>
  <c r="H9" i="2"/>
  <c r="H10" i="2"/>
  <c r="H12" i="2"/>
  <c r="H13" i="2"/>
  <c r="H14" i="2"/>
  <c r="H15" i="2"/>
  <c r="H17" i="2"/>
  <c r="H18" i="2"/>
  <c r="H19" i="2"/>
  <c r="H20" i="2"/>
  <c r="H21" i="2"/>
  <c r="H22" i="2"/>
  <c r="H23" i="2"/>
  <c r="H7" i="1"/>
  <c r="H27" i="1"/>
  <c r="H26" i="1"/>
  <c r="H28" i="1"/>
  <c r="H29" i="1"/>
  <c r="H30" i="1"/>
  <c r="H33" i="1"/>
  <c r="H34" i="1"/>
  <c r="H35" i="1"/>
  <c r="H36" i="1"/>
  <c r="H37" i="1"/>
  <c r="H38" i="1"/>
  <c r="H39" i="1"/>
  <c r="H41" i="1"/>
  <c r="H42" i="1"/>
  <c r="H43" i="1"/>
  <c r="H44" i="1"/>
  <c r="H45" i="1"/>
  <c r="H46" i="1"/>
  <c r="H47" i="1"/>
  <c r="H49" i="1"/>
  <c r="H50" i="1"/>
  <c r="H51" i="1"/>
  <c r="H52" i="1"/>
  <c r="H54" i="1"/>
  <c r="H55" i="1"/>
  <c r="H56" i="1"/>
  <c r="H57" i="1"/>
  <c r="H58" i="1"/>
  <c r="H59" i="1"/>
  <c r="H61" i="1"/>
  <c r="H62" i="1"/>
  <c r="H63" i="1"/>
  <c r="H64" i="1"/>
  <c r="H65" i="1"/>
  <c r="H66" i="1"/>
  <c r="H67" i="1"/>
  <c r="H68" i="1"/>
  <c r="H69" i="1"/>
  <c r="H70" i="1"/>
  <c r="H71" i="1"/>
  <c r="H73" i="1"/>
  <c r="H74" i="1"/>
  <c r="H76" i="1"/>
  <c r="H77" i="1"/>
  <c r="H78" i="1"/>
  <c r="H79" i="1"/>
  <c r="H80" i="1"/>
  <c r="H81" i="1"/>
  <c r="H82" i="1"/>
  <c r="H83" i="1"/>
  <c r="H84" i="1"/>
  <c r="H85" i="1"/>
  <c r="H86" i="1"/>
  <c r="H87" i="1"/>
  <c r="H88" i="1"/>
  <c r="H89" i="1"/>
  <c r="H90" i="1"/>
  <c r="H92" i="1"/>
  <c r="H24" i="1"/>
  <c r="H25" i="1"/>
  <c r="H22" i="1"/>
  <c r="H23" i="1"/>
  <c r="H16" i="1"/>
  <c r="H17" i="1"/>
  <c r="H18" i="1"/>
  <c r="H19" i="1"/>
  <c r="H20" i="1"/>
  <c r="H21" i="1"/>
  <c r="H15" i="1"/>
  <c r="H8" i="1"/>
  <c r="H9" i="1"/>
  <c r="H10" i="1"/>
  <c r="H11" i="1"/>
  <c r="H12" i="1"/>
  <c r="H13" i="1"/>
  <c r="H24" i="2" l="1"/>
  <c r="E8" i="6" s="1"/>
  <c r="H72" i="4"/>
  <c r="E10" i="6" s="1"/>
  <c r="H75" i="3"/>
  <c r="E9" i="6" s="1"/>
  <c r="H11" i="5"/>
  <c r="E11" i="6" s="1"/>
  <c r="H93" i="1"/>
  <c r="E7" i="6" s="1"/>
  <c r="E12" i="6" l="1"/>
  <c r="E13" i="6" s="1"/>
  <c r="E14" i="6" s="1"/>
</calcChain>
</file>

<file path=xl/sharedStrings.xml><?xml version="1.0" encoding="utf-8"?>
<sst xmlns="http://schemas.openxmlformats.org/spreadsheetml/2006/main" count="856" uniqueCount="460">
  <si>
    <t>Skvero įrengimas šalia Šv. Juozapo parapijos bažnyčios, adresu Tolminkiemio g. 4, Vilniuje</t>
  </si>
  <si>
    <t>Sklypo plano dalis</t>
  </si>
  <si>
    <t>Eil. Nr.</t>
  </si>
  <si>
    <t>Pavadinimas ir techninės charakteristikos</t>
  </si>
  <si>
    <t>TS</t>
  </si>
  <si>
    <t>Mato vnt.</t>
  </si>
  <si>
    <t>Kiekis</t>
  </si>
  <si>
    <t>Papildomi duomenys</t>
  </si>
  <si>
    <t>Kaina (Eur be PVM)</t>
  </si>
  <si>
    <t>Vieneto</t>
  </si>
  <si>
    <t>Viso kiekio</t>
  </si>
  <si>
    <t>ARDYMO IR DEMONTAVIMO DARBAI</t>
  </si>
  <si>
    <t>1.</t>
  </si>
  <si>
    <t>Esamos betono plytelių dangos išardymas</t>
  </si>
  <si>
    <t>TS 2.1</t>
  </si>
  <si>
    <t>m²</t>
  </si>
  <si>
    <t>2.</t>
  </si>
  <si>
    <t>300 mm storio augalinio sluoksnio nuėmimas ir sandėliavimas sklypo teritorijoje</t>
  </si>
  <si>
    <t>m³</t>
  </si>
  <si>
    <t>3.</t>
  </si>
  <si>
    <t>Naujai įrengiamos dangos iškastas gruntas</t>
  </si>
  <si>
    <t>4.</t>
  </si>
  <si>
    <t>Esamos betono trinkelių dangos išardymas prie esamo parapijos pastato, atstatymas ir pagrindų įrengimas baigus statybos darbus</t>
  </si>
  <si>
    <t>5.</t>
  </si>
  <si>
    <t>Naujai įrengiamiems laiptams, atramoms, sienutėms iškastas gruntas</t>
  </si>
  <si>
    <t>6.</t>
  </si>
  <si>
    <t>Sklypo lyginimas (planiravimas) nukasant – perstumiant iškastą gruntą</t>
  </si>
  <si>
    <t>7.</t>
  </si>
  <si>
    <t>Mišrių statybinių atliekų išvežimas į didžiųjų atliekų ir antrinių žaliavų priėmimo aikštelę (50,00 km atstumu)</t>
  </si>
  <si>
    <t>t</t>
  </si>
  <si>
    <t>Susidariusių šiukšlių kiekis tikslinti statybos darbų metu</t>
  </si>
  <si>
    <t>NAUJŲ DANGŲ ĮRENGIMO DARBAI</t>
  </si>
  <si>
    <t>8.</t>
  </si>
  <si>
    <t>Vejos betoniniai borteliai 1000x80x200(h) mm</t>
  </si>
  <si>
    <t>TS 2.4</t>
  </si>
  <si>
    <t>m</t>
  </si>
  <si>
    <t>9.</t>
  </si>
  <si>
    <t>Gatvės betoniniai borteliai 1000x150x300(h) mm</t>
  </si>
  <si>
    <t>10.</t>
  </si>
  <si>
    <t>Nuolydžius ŽN pritraukti borteliai 1000x150x165/220(h) mm</t>
  </si>
  <si>
    <t>11.</t>
  </si>
  <si>
    <t>Betonas C 20/25 paragindai po borteliais</t>
  </si>
  <si>
    <t>12.</t>
  </si>
  <si>
    <t>Betoninės trinkelės universalioje aikštelėje dangos įrengimas „D1“ 
– Betoniės trinkelės 200x100x80(h) mm, spalva – tamsiai pilka; 
- 30 mm storio - skaldos atsijų sluoksnis;
- 200 mm storio skaldos fr. 0/45 pagrindo sluoksnis iš nesurišto mišinio;
- 420 mm storio apsauginis šalčiui atsparus sluoksnis iš nesurišto mišinio</t>
  </si>
  <si>
    <t>TS 2.2
TS 2.3</t>
  </si>
  <si>
    <t>Žym. br. D1*</t>
  </si>
  <si>
    <t>13.</t>
  </si>
  <si>
    <t>Betoninių trinkelių automobilių stovėjimo aikštelės dangos įrengimas „D1“:
- Betoninės trinkelės 200x100x80(h) mm, spalva – ruda;
- 30 mm storio – skaldos atsijų sluoksnis;
- 200 mm storio skaldos fr. 0/45 pagrindo sluoksnis iš nesurišto mišinio;
- 420 mm storio apsaugins šalčiui atsparus sluoksnis iš nesurišto mišinio.</t>
  </si>
  <si>
    <t>Žym. br. „D1“</t>
  </si>
  <si>
    <t>14.</t>
  </si>
  <si>
    <t>Pėsčiųjų takų įrengimas „D2“:
- Betoninės trinkelės 200x100x80(h) mm, spalva – pilka
- 30 mm storio – skaldos atsijų sluoksnis;
- 150 mm skaldos pagrindo sluoksnis iš nesurišto mišinio fr. 0/45;
- 160 mm storio apsauginis šalčiui atsparus sluoksnis iš nesurišto mišinio;
- tarpo tarp trinkelių ir fasado užpildymas smulkia skalda.</t>
  </si>
  <si>
    <t>Žym. br. „D2“</t>
  </si>
  <si>
    <t>15.</t>
  </si>
  <si>
    <t>Pėsčiųjų takų įrengimas „D2“:
- Betoninės trinkelės 200x100x80(h) mm, spalva – ruda
- 30 mm storio – skaldos atsijų sluoksnis;
- 150 mm skaldos pagrindo sluoksnis iš nesurišto mišinio fr. 0/45;
- 160 mm storio apsauginis šalčiui atsparus sluoksnis iš nesurišto mišinio;
- tarpo tarp trinkelių ir fasado užpildymas smulkia skalda.</t>
  </si>
  <si>
    <t>16.</t>
  </si>
  <si>
    <t>Neįgaliųjų vedimo sistemos įrengimas „D2“:
- Betoninės trinkelės 200x100x80(h) mm;
- 30 mm storio – skaldos atsijų sluoksnis;
- 150 mm skaldos pagrindo sluoksnis iš nesurišto mišinio fr. 0/45;
- 160 mm storio apsauginis šalčiui atsparus sluoksnis iš nesurišto mišinio;
- tarpo tarp trinkelių ir fasado užpildymas smulkia skalda.</t>
  </si>
  <si>
    <t>m² (vedimo pav.)</t>
  </si>
  <si>
    <t>m² (įspėjimo pav.)</t>
  </si>
  <si>
    <t>17.</t>
  </si>
  <si>
    <t>Drenuojamos dangos įrengimas „D3“:
- 200 mm storio – 20–25 mm plautų akmenukų sluoksnis;
- 160 mm storio – skaldos pagrindo sluoksnis iš nesurišto mišinio fr. 0/45 (E&gt;v2&gt;100 MPa).</t>
  </si>
  <si>
    <t>Žym. br. „D3“</t>
  </si>
  <si>
    <t>18.</t>
  </si>
  <si>
    <t>Hidroizoliacija, įrengiama visu bažnyčios pastato perimetru, h=1,20 m.</t>
  </si>
  <si>
    <t xml:space="preserve">
m²</t>
  </si>
  <si>
    <t xml:space="preserve">
235,20</t>
  </si>
  <si>
    <t>19.</t>
  </si>
  <si>
    <t>Stovėjimo vietų žymėjimas, dvikomponenčiais poliuretaniniais baltais dažais atspariems drėgmei ir atmosferiniams krituliams (dažai turi būti skirti naudoti lauko sąlygomis)</t>
  </si>
  <si>
    <t>20.</t>
  </si>
  <si>
    <t>Želdynų zonos įrengimas (mulčas) – „D4“:
- 50 mm storio natūralaus medžio žievės mulčas, vidutinė frakcija, natūrali spalva;nedažytas;
- Geotekstilė (≥157 g/m²)</t>
  </si>
  <si>
    <t>TS 3.4</t>
  </si>
  <si>
    <t>Žym. br. „D4“</t>
  </si>
  <si>
    <t>21.</t>
  </si>
  <si>
    <t>Plautų akmenukų skaldos įrengimas po suoliukais – „D5“:
- 50 mm storio sluoksnis iš natūralaus akmens skaldelės, 3–5 cm frakcija, pilka spalva;
- Geotekstilė (≥157 g/m²)</t>
  </si>
  <si>
    <t>Žym. br. „D5“</t>
  </si>
  <si>
    <t>22.</t>
  </si>
  <si>
    <t>Vejos įrengimas „D6“:
- 100 mm storio derlingo dirvožemio sluoksnio paskleidimas;
- sėklų mišinys</t>
  </si>
  <si>
    <t>TS 3.7
TS 3.8</t>
  </si>
  <si>
    <t>Žym. br. „D6“</t>
  </si>
  <si>
    <t>ATRAMINĖS SIENUTĖS IR LAUKO LAIPTŲ ĮRENGIMAS</t>
  </si>
  <si>
    <t>Monolitiniai gelžbetoniniai laiptai L-1</t>
  </si>
  <si>
    <t>Betonas C25/30 XC2</t>
  </si>
  <si>
    <t>Armatūra ⌀10 B500B</t>
  </si>
  <si>
    <t>kg</t>
  </si>
  <si>
    <t>Apvalaus profilio milteliniais dažais dažyto metalo turėklas d42 mm, plieno storis 2 mm</t>
  </si>
  <si>
    <t xml:space="preserve">
kg</t>
  </si>
  <si>
    <t xml:space="preserve">
37,24</t>
  </si>
  <si>
    <t>Milteliniu būdu dažyto metalo statramstis 42×42 mm, plieno storis 2 mm, h-850 mm</t>
  </si>
  <si>
    <t xml:space="preserve">
16,96</t>
  </si>
  <si>
    <t>Turėklo tvirtinimo detalė prie statramstčio, 2 vnt. kiekvienam statramščiui</t>
  </si>
  <si>
    <t>vnt.</t>
  </si>
  <si>
    <t>Statramsčio tvirtinimo detalė ant betono pagrindo, 60×60 mm su 5 mm storio</t>
  </si>
  <si>
    <t xml:space="preserve">vnt.
</t>
  </si>
  <si>
    <t xml:space="preserve">8
</t>
  </si>
  <si>
    <t>Tvirtinimo varžtai, 4 vnt. kiekvienam statramščiui</t>
  </si>
  <si>
    <t>Monolitiniai gelžbetoniniai laiptai L-2 (2 kompl.)</t>
  </si>
  <si>
    <t>Pateikti kiekiai 2 kompl. įrengimui</t>
  </si>
  <si>
    <t>Apvalaus profilio milteliniu būdu dažyto metalo turėklas d42 mm, plieno storis 2 mm</t>
  </si>
  <si>
    <t xml:space="preserve">
51,94</t>
  </si>
  <si>
    <t xml:space="preserve">
29,68</t>
  </si>
  <si>
    <t xml:space="preserve">14
</t>
  </si>
  <si>
    <t>Monolitinė gelžbetoninė atraminė sienutė, L-49,5 m, h-2,00 m</t>
  </si>
  <si>
    <t>Metaliniu būdu dažyti metaliniai apsauginiai atitvarai, milteliniu būdu dažyto metalo statramsčiai 42x42 mm,plieno storis 2 mm, h-850 mm. Atitvaro aukštis nuo betoninės atraminės sienelės 1,10 m. (metaliniai apsauginiai atitvarai įrengiami ir ant esamos atraminės sienutės prie monolitinių lauko laiptų L-1)</t>
  </si>
  <si>
    <t xml:space="preserve">m
</t>
  </si>
  <si>
    <t xml:space="preserve">70,00
</t>
  </si>
  <si>
    <t>Atitvaro perforacija ir užpildymas 
detalizuojamas DP metu</t>
  </si>
  <si>
    <t>Pagrindo GRL-1 įrengimas:
- 150 mm storio - smėlinis gruntas. Filtracijos koef. k≥0,0001 m/s (sutankinti iki E/v2=60 Mpa);
- 300 mm storio - skalda (sutankinti iki E/v2=80 Mpa); 
- PE plėvelė, t=0,2 mm</t>
  </si>
  <si>
    <t>TS 2.2</t>
  </si>
  <si>
    <t xml:space="preserve">Po L-1, L-2 laiptais ir atramine sienele </t>
  </si>
  <si>
    <t>Lauko pandusas P-1</t>
  </si>
  <si>
    <t xml:space="preserve">
90,16</t>
  </si>
  <si>
    <t xml:space="preserve">
46,64</t>
  </si>
  <si>
    <t xml:space="preserve">22
</t>
  </si>
  <si>
    <t>MAŽOSIOS ARCHITEKTŪROS ELEMENTAI</t>
  </si>
  <si>
    <t>Parkavimo vietos bortelis / ratų atmušėjas</t>
  </si>
  <si>
    <t>TS 2.6</t>
  </si>
  <si>
    <t>kompl.</t>
  </si>
  <si>
    <t>Cinkuotas d80 mm stulpelis, h-1,50 m</t>
  </si>
  <si>
    <t xml:space="preserve">Betonas C 20/25  stulpelių pamatų įrengimui 
(d200, h=1.20 m) </t>
  </si>
  <si>
    <t>Nurodomasis kelio ženklas Nr. 528 (Stovėjimo vieta)</t>
  </si>
  <si>
    <t>Papildoma lentelė Nr. 846 (Neįgalieji)</t>
  </si>
  <si>
    <t>Dvipusis dviračių stovas</t>
  </si>
  <si>
    <t>Šiukšliadėžė</t>
  </si>
  <si>
    <t>Suoliukas (žym. PARK1), atlošo ilgis-4,40m , r_x0002_4,2m, sėdimos vietos plotis-0,44m, aukštis-0,82m</t>
  </si>
  <si>
    <t>Suoliukas (žym. PARK2), , atlošo ilgis 9,10m , r_x0002_7,2m, sėdimos vietos plotis - 0,44m, aukštis_x0002_0,82m</t>
  </si>
  <si>
    <t>Suoliukas (žym. PARK3), matmenys - 2,00x0,62x0,82(h) m</t>
  </si>
  <si>
    <t>Betonas suoliukų ir šiukšliadėžių montavimui</t>
  </si>
  <si>
    <t xml:space="preserve">DANGOS/ ELEMENTAI </t>
  </si>
  <si>
    <t>MEDŽIŲ TVIRTIMO KOMPLEKTAS 
(mediniai kuolai su tvirtinimo juostomis) arba inkaravimo diržų komplektai) Darbo projekto etape konkretizuojamas medžių ir stambių krūmų tvirtinimas</t>
  </si>
  <si>
    <t>TS 3</t>
  </si>
  <si>
    <t xml:space="preserve">vnt. </t>
  </si>
  <si>
    <t>Mediniai kuolai imregnuoti</t>
  </si>
  <si>
    <t>Plastikinis bortas tvirtinamas smeigėmis, 
Kiekį tikslinti įrengus augalų kompozicijas pagal faktą</t>
  </si>
  <si>
    <t xml:space="preserve">AUGALAI </t>
  </si>
  <si>
    <t>Ąžuolas 'Monument'/Quercus 'Monument' – pasodinimas, gruntas, mulčiavimas, įtvirtinimas</t>
  </si>
  <si>
    <t>TS 3
Žym. S1</t>
  </si>
  <si>
    <t>Kamieno apimtis 16–18 SG (su gumulu)</t>
  </si>
  <si>
    <t>Ąžuolas pelkinis/Quercus palustris – pasodinimas, gruntas, mulčiavimas, įtvirtinimas</t>
  </si>
  <si>
    <t>TS 3
Žym. S2</t>
  </si>
  <si>
    <t>Skroblas paprastasis 'FRANS FONTAINE'/Carpinus betulus 'FRANS FONTAINE' – pasodinimas, gruntas, mulčiavimas, įtvirtinimas</t>
  </si>
  <si>
    <t>TS 3
Žym. S3</t>
  </si>
  <si>
    <t>Stefanandra karpylapė 'Crispa'/Stephanandra incisa – pasodinimas, gruntas ir mulčiavimas; 
Į 1 m² sodinami 4 vnt.</t>
  </si>
  <si>
    <t>TS 3
Žym. S4</t>
  </si>
  <si>
    <t>40–60 cm (C) vazone, su suformuotu šaknynu</t>
  </si>
  <si>
    <t>Magnolija japoninė/Magnolia kobus – pasodinimas, gruntas, mulčiavimas, įtvirtinimas</t>
  </si>
  <si>
    <t>TS 3
Žym. S5</t>
  </si>
  <si>
    <t>Kamieno apimtis 14–16 SG (su gumulu)</t>
  </si>
  <si>
    <t>Dekoratyvinė obelis/Malus purpurea 'Royalty' – pasodinimas, gruntas, mulčiavimas, įtvirtinimas</t>
  </si>
  <si>
    <t>TS 3
Žym. S6</t>
  </si>
  <si>
    <t>Šermukšnis švedinis/Sorbus intermedia – pasodinimas, gruntas, mulčiavimas, įtvirtinimas</t>
  </si>
  <si>
    <t>TS 3
Žym. S7</t>
  </si>
  <si>
    <t>Karpotasis beržas/Betula pendula – pasodinimas, gruntas, mulčiavimas, įtvirtinimas</t>
  </si>
  <si>
    <t>TS 3
Žym. S8</t>
  </si>
  <si>
    <t xml:space="preserve">Hortenzija šluotelinė 'CANDLELIGHT'/Hydrangea paniculata – pasodinimas, gruntas ir mulčiavimas
Į 1 m² sodinamas 1 vnt.; </t>
  </si>
  <si>
    <t>TS 3
Žym. S9</t>
  </si>
  <si>
    <t>60–80 cm (C) vazone, su suformuotu šaknynu</t>
  </si>
  <si>
    <t>Hortenzija šluotelinė Hydrangea paniculata 
'Prim White'/Hydrangea paniculata pasodinimas, gruntas ir mulčiavimas, 
Į  1 m² sodinamas 1 vnt.</t>
  </si>
  <si>
    <t>TS 3
Žym. S10</t>
  </si>
  <si>
    <t>Lanksva japoninė/Spiraea japonica 'LITTLE PRINCESS'  pasodinimas, gruntas ir mulčiavimas 
Į 1 m² sodinami 3 vnt.; formuojamos gyvatvorės</t>
  </si>
  <si>
    <t>TS 3
Žym. S11</t>
  </si>
  <si>
    <t>Serbentas alpinis, kalninis/Ribes alpinum 'SCHMIDT' – pasodinimas, gruntas, mulčiavimas
 Į 1m2 sodinami 3 vnt., 
Formuojamas masyvas</t>
  </si>
  <si>
    <t>TS 3
Žym. S12</t>
  </si>
  <si>
    <t>Aukštis 60/80 cm, sodinti su suformuotu šaknynu (C)</t>
  </si>
  <si>
    <r>
      <t xml:space="preserve">Vynvytis penkialapis 'Engelmano'/ 
Parthenocissus quinquefolia 'Engelmannii', 
pasodinimas, gruntas ir mulčiavimas, 
</t>
    </r>
    <r>
      <rPr>
        <b/>
        <sz val="12"/>
        <color theme="1"/>
        <rFont val="Times New Roman"/>
        <family val="1"/>
        <charset val="186"/>
      </rPr>
      <t xml:space="preserve">Reikalingos atramos </t>
    </r>
  </si>
  <si>
    <t>TS 3 
Žym. 
S13</t>
  </si>
  <si>
    <t>Aukštis 100/150 cm, 
sodinti su suformuotu šaknynu (C)</t>
  </si>
  <si>
    <t xml:space="preserve">Moderni krūminė rožė Roland Garros / Rosa 
Roland Garros, pasodinimas, gruntas ir 
mulčiavimas, 
Į 1m2
 sodinami 3 vnt. </t>
  </si>
  <si>
    <t>TS 3 
Žym. 
S14</t>
  </si>
  <si>
    <t>60-80 cm (C) vazone, su suformuotu šaknynu</t>
  </si>
  <si>
    <t>Eglė paprastoji CUPRESSINA/Picea abies 
CUPRESSINA, 
pasodinimas, gruntas, mulčiavimas, 
įtvirtinimas</t>
  </si>
  <si>
    <t>TS 3 
Žym. 
S15</t>
  </si>
  <si>
    <t>Aukštis 300/400 cm, sodinti su 
suformuotu šaknynu (C)</t>
  </si>
  <si>
    <t>Šermukšnis japoninis / Sorbus commixta) 
'Dodong, 
pasodinimas, gruntas, mulčiavimas, 
įtvirtinimas</t>
  </si>
  <si>
    <t>TS 3 
Žym. 
S16</t>
  </si>
  <si>
    <t>Kamieno apimtis 16- 18 SG (su gumulu)</t>
  </si>
  <si>
    <t>Alyva mejerio PALIBIN / Syringa meyeri 
PALIBIN, 
pasodinimas, gruntas ir mulčiavimas,</t>
  </si>
  <si>
    <t>TS 3 
Žym. 
S17</t>
  </si>
  <si>
    <t>Suma viso kiekio (Eur be PVM):</t>
  </si>
  <si>
    <t>Lauko vandentiekio ir nuotekų šalinimo tinklų dalis</t>
  </si>
  <si>
    <t>Eil.Nr.</t>
  </si>
  <si>
    <t>Objektų ir darbų pavadinimai</t>
  </si>
  <si>
    <t>Pastabos</t>
  </si>
  <si>
    <t>VANDENTIEKIO TINKLAI</t>
  </si>
  <si>
    <t>1.1</t>
  </si>
  <si>
    <t>Plastikiniai slėginiai vandentiekio vamzdžiai 
PE100 PN10 D32 su sujungimo ir tvirtinimo 
detalėmis, (įskaitant žemės darbus ir pagrindą po vamzdžiais)</t>
  </si>
  <si>
    <t>TS 2.2.4
TS 2.2.5
TS 2.2.8</t>
  </si>
  <si>
    <t>1.2</t>
  </si>
  <si>
    <t>Plastikiniai slėginiai vandentiekio vamzdžiai 
PE100 PN10 D110 su sujungimo ir tvirtinimo 
detalėmis, (įskaitant žemės darbus ir pagrindą po vamzdžiais)</t>
  </si>
  <si>
    <t>1.3</t>
  </si>
  <si>
    <t>Požeminė įvadinė sklendė D32 su prailginimo 
velenu kapoje</t>
  </si>
  <si>
    <t>TS 2.2.6</t>
  </si>
  <si>
    <t>1.4</t>
  </si>
  <si>
    <t>Balnas D110/32</t>
  </si>
  <si>
    <t>BUITINIŲ NUOTEKŲ ŠALINIMO TINKLAI</t>
  </si>
  <si>
    <t>2.1</t>
  </si>
  <si>
    <t>PVC D160 ,,N” klasės moviniai nuotekų 
vamzdžiai (įskaitant žemės darbus ir pagrindą po vamzdžiais)</t>
  </si>
  <si>
    <t xml:space="preserve">TS 2.2.3
TS 2.2.5 </t>
  </si>
  <si>
    <t>2.2</t>
  </si>
  <si>
    <t>G/B D1000 nuotekų šuliniai su ketiniu dangčiu 
(šulinio gylis - iki 2,0 m)</t>
  </si>
  <si>
    <t>TS 2.2.7
TS 2.2.9</t>
  </si>
  <si>
    <t>2.3</t>
  </si>
  <si>
    <t>PP D315 nuotekų šuliniai su ketiniu dangčiu 
(šulinio gylis - iki 2,0 m)</t>
  </si>
  <si>
    <t>2.4</t>
  </si>
  <si>
    <t>G/B D1500 nuotekų šuliniai su ketiniu dangčiu 
(šulinio gylis - iki 4,0 m)</t>
  </si>
  <si>
    <t>LIETAUS NUOTEKŲ ŠALINIMO TINKLAI</t>
  </si>
  <si>
    <t>3.1</t>
  </si>
  <si>
    <t>PVC D110 ,,N” klasės moviniai nuotekų 
vamzdžiai (įskaitant žemės darbus ir pagrindą po vamzdžiais)</t>
  </si>
  <si>
    <t>3.2</t>
  </si>
  <si>
    <t>3.3</t>
  </si>
  <si>
    <t>PVC D200 ,,N” klasės moviniai nuotekų 
vamzdžiai (įskaitant žemės darbus ir pagrindą po vamzdžiais)</t>
  </si>
  <si>
    <t>3.4</t>
  </si>
  <si>
    <t>PVC D250 ,,N” klasės moviniai nuotekų 
vamzdžiai (įskaitant žemės darbus ir pagrindą po vamzdžiais)</t>
  </si>
  <si>
    <t>TS 2.2.3
TS 2.2.5</t>
  </si>
  <si>
    <t>3.5</t>
  </si>
  <si>
    <t>G/B D1000 nuotekų šuliniai su ketiniu dangčiu 
(šulinio vidutinis gylis - nuo 1,2 m iki 2,3 m)</t>
  </si>
  <si>
    <t>3.6</t>
  </si>
  <si>
    <t>G/B D1000 nuotekų šuliniai su ketiniu dangčiu 
(grotelėmis) (šulinio vidutinis gylis - nuo 1,2 m iki 2,3 m)</t>
  </si>
  <si>
    <t>3.7</t>
  </si>
  <si>
    <t>Naftos gaudyklė (Q=6 l/s)</t>
  </si>
  <si>
    <t>TS 2.2.9
TS 2.2.10</t>
  </si>
  <si>
    <t>Fontanų dalis</t>
  </si>
  <si>
    <t>Nr.</t>
  </si>
  <si>
    <t>Pavadinimas</t>
  </si>
  <si>
    <t>Žymuo</t>
  </si>
  <si>
    <t>Valdymo automatika ir vandens ruošimo įranga</t>
  </si>
  <si>
    <t>Smėlinis filtravimo blokas (filtras stiklo pluošto korpusu + siurblys 230V);</t>
  </si>
  <si>
    <t>TS1</t>
  </si>
  <si>
    <t>vnt</t>
  </si>
  <si>
    <t>Smėlinis filtro užpildas filtrui 0,4-0,8mm.</t>
  </si>
  <si>
    <t>Automatinė filtro praplovimo sklendė</t>
  </si>
  <si>
    <t>TS2</t>
  </si>
  <si>
    <t xml:space="preserve">Automatinė cheminių reagentų dozavimo stotelė pH ir Cl palaikymui, vandens dezinfekcijai ir pH reguliavimui </t>
  </si>
  <si>
    <t>TS3</t>
  </si>
  <si>
    <t>Automatinis lygio reguliatorius 4-rių daviklių su avarine siurblių stabdymo sistema, elektomagnetiniu vožtuvu</t>
  </si>
  <si>
    <t>TS4</t>
  </si>
  <si>
    <t>Programuojamas fontano valdymo ir apsaugos kontroleris_x0002_valdiklis:
- integruotas LED RGB 19 kanalų valdiklis;
- integruotas greitaeigių srovės karpymo mechanizmų valdiklis 21-no kanalų kanalo; - integruotos elektros apsaugos;
- integruotas keturių pakopų vėjo kontroleris, anemometras;
- programinė įranga; - nepriklausomas fontano programos valdymo blokas; - 10 min trukmės iš anksto veikimo sudarytos programos. -
GSM modemas nuotoliniam fontano valdymui per specializuotą vadymo APS.</t>
  </si>
  <si>
    <t>TS5</t>
  </si>
  <si>
    <t>Elektros instaliacinių medžiagų komplektas</t>
  </si>
  <si>
    <t>PVC U slėginio vamzdyno instaliacinių medžiagų komplektas</t>
  </si>
  <si>
    <t xml:space="preserve">PVC nuotakinio vamzdyno instaliacinių medžiagų komplektas </t>
  </si>
  <si>
    <t>Fontano grindinio purkštukų moduliai (su purkštuku ir integruotu apšvietimu ) - 19 vnt</t>
  </si>
  <si>
    <t>Fontano purkštuko modulis:
- nardinamo tipo siurblys su integruotu dažnio keitikliu (srovės karpymo mechanizmas) ne mažiau-200W/24 V DC, valdomas DMX protokolu;
- nerūdijančio plieno AISI 304 apdailinis dangtis;
- integruotos vandens surinkimo ir gražinimo detalės; 
- integruotas šviestuvas LED RGB ne mažiau 12*3W/ 24 V DC (spalvas keičiantis).
- Integruotas purkštukas ne aeracinio tipo (vanduo nesimaišo su oru);
- vandens srovė kintamo aukščio H - 3 m max., vertikalios formos;
- purkštuko šarnyras, kampas reguliuojamas ne mažiau ±5°</t>
  </si>
  <si>
    <t>TS6</t>
  </si>
  <si>
    <t xml:space="preserve">PE plastiko betonuojama purkštuko modulio įdėtinė detalė su pajungimais </t>
  </si>
  <si>
    <t>TS7</t>
  </si>
  <si>
    <t xml:space="preserve">PVC U nuotakinio vamzdyno instaliacinių medžiagų komplektas purkštukų kolektorinėi sistemai </t>
  </si>
  <si>
    <t xml:space="preserve">PE slėginio vamzdyno instaliacinių medžiagų komplektas 
purkštukų kolektorinėi sistemai </t>
  </si>
  <si>
    <t>Akmeninių pusvėrių sistema -2 vnt</t>
  </si>
  <si>
    <t xml:space="preserve">Laiptuotas akmens granito gaminys h-700 cm, skersmuo d 250 cm, spalva - pilka. Dukiauryme per centrą, purkštukui ir šviestuvui </t>
  </si>
  <si>
    <t>TS8</t>
  </si>
  <si>
    <t>Nerūdijančio plieno modulinis vandens surinkimo latakas , vidus Ø 2500 mm, 140x190 (h) mm, su vanden surinkimo įlaja ir grotelėmis. Grotelių žiedai - plieninės juostos 10x10</t>
  </si>
  <si>
    <t>TS9</t>
  </si>
  <si>
    <t>LED juosta 10x19 (h) l= 13 300. www.barthelme.de AQUALUC C:URVE gamyklinis ilgis 7580, Splava balta- 3000K</t>
  </si>
  <si>
    <t>TS10</t>
  </si>
  <si>
    <t xml:space="preserve">Elektros instaliacinių medžiagų komplektas </t>
  </si>
  <si>
    <t>Žiedinis šviestuvas LED RGB ne mažiau 12*3W/ 24 V DC (spalvas keičiantis).</t>
  </si>
  <si>
    <t>TS11</t>
  </si>
  <si>
    <t>Purkštukas nerūdijančio plieno, d 50, aeracinio tipo</t>
  </si>
  <si>
    <t>TS12</t>
  </si>
  <si>
    <t>Cirkuliacinis siurblysQ-20 m3/h, kai H-12 m., 1,5 kW 380V</t>
  </si>
  <si>
    <t>Papildomi darbai ir medžiagos</t>
  </si>
  <si>
    <t>Balansinė fontano talpykla 20 m3 talpos, korpusas PP paslastiko dviejų įlipimo šachtų, talpykloje įrengta nerūdijančio perfaruoto plieno pertvara šiušlių gaudyklė (siurblių apsaugai), bei reikiami antvamzdžiai vandens išvadams bei įvadams.</t>
  </si>
  <si>
    <t>TS13</t>
  </si>
  <si>
    <t xml:space="preserve">Drėgmės surinkėjas fontano techniniai patalpai </t>
  </si>
  <si>
    <t>TS14</t>
  </si>
  <si>
    <t xml:space="preserve">Ventiliatorius techninei patalpai </t>
  </si>
  <si>
    <t>TS15</t>
  </si>
  <si>
    <t xml:space="preserve">Šviestuvas LED techninei patalpai </t>
  </si>
  <si>
    <t>TS16</t>
  </si>
  <si>
    <t>Dangtis balansinei talpyklai ACO paving rakinamas, be pakelimo mechanizmo, integruojamai dangai, vidiniai matmenys 900 x 900 mm;</t>
  </si>
  <si>
    <t>TS17</t>
  </si>
  <si>
    <t>Dangtis techninei patalpai ACO paving su pakėlimo mechanizmu, rakinamas, integruojamai dangai 1000 x 1000 mm vidiniai matmenys ;</t>
  </si>
  <si>
    <t>Statinio konstrukcijos dalies medžiagų žiniaraštis</t>
  </si>
  <si>
    <t>Fontano plokštė P1</t>
  </si>
  <si>
    <t>Duobės h~175cm kasimas išvežant gruntą</t>
  </si>
  <si>
    <t>TS-01</t>
  </si>
  <si>
    <t>m3</t>
  </si>
  <si>
    <t>Pagrindo sluoksnių pagal FT-02 brėž.įrengimas
Smėlio skalados mišinys frakc.0-45 sl. h-350mm
Smėlio frakc.0-4, sl. h-720mm
Smėlio skalados mišinys frakc.0-45 sl. h-200mm
Smėlio frakc.0-4, sl. h-300mm
Esamas nejudintas ar tankinamas gruntas</t>
  </si>
  <si>
    <t>m2</t>
  </si>
  <si>
    <t>Polietileno plėvelės sl. PE-200mk</t>
  </si>
  <si>
    <t>Monolitinės plokštės D-10000, h-200mm įrengimas 
Betonas C30/37-XC2-XF2-W4-F150.</t>
  </si>
  <si>
    <t>TS-02</t>
  </si>
  <si>
    <t xml:space="preserve">Arm.tinklas AT1, D12-D12-300-300 S500 </t>
  </si>
  <si>
    <t>Arm.tinklas VT1, D12-D12-300-300 S500</t>
  </si>
  <si>
    <t xml:space="preserve">Atlankos, At1,D12, S500, U-1000-1000-115 </t>
  </si>
  <si>
    <t>Teptinės hidroizoliacijos „AQUAFIN-2KM plius“ sluoksnių įrengimas</t>
  </si>
  <si>
    <t>TS-03</t>
  </si>
  <si>
    <t>Klijų CHRISTALL-HIT MULTI-FLEX 15mm sluoksnis granito apdailos plytelėms.</t>
  </si>
  <si>
    <t>Apdaila ant fontano plokštės – granito plytelės 500x500xt20mm</t>
  </si>
  <si>
    <t>78,5*</t>
  </si>
  <si>
    <t>Šaligatvio betono plytelės ŠP-500x500x70,  Stipris 45klasė. Purkštukų pagrindui</t>
  </si>
  <si>
    <t>Balansinės talpos plokštė P2</t>
  </si>
  <si>
    <t>Duobės h~200cm kasimas išvežant gruntą</t>
  </si>
  <si>
    <t>Pagrindo tankinant įrengimas pagal brėž.
Smėlio skalados mišinys frakc.0-45 h-200mm</t>
  </si>
  <si>
    <t>Monolitinės plokštės 6500x2500xh200 įrengimas
Betonas C25/30-XC2</t>
  </si>
  <si>
    <t>Arm.tinklas D12-D12-300-300 S500</t>
  </si>
  <si>
    <t>Talpos užpylimas smėliu (fraks.0-4) tankinant sluoksniais 
Ev2-45MPa</t>
  </si>
  <si>
    <t>Gelžbet. padas liukui 90x90cm.</t>
  </si>
  <si>
    <t>Fontano techninė patalpa</t>
  </si>
  <si>
    <t>Duobės h~360cm kasimas neišvežant grunto</t>
  </si>
  <si>
    <t>Pagrindo tankinant įrengimas pagal brėž.
Smėlio skalados mišinys frakc.0-45 sl. h-200mm</t>
  </si>
  <si>
    <t>Paruošiamasis betono C12/15 sl. t-100mm</t>
  </si>
  <si>
    <t>Monolitinių dugno, sienų ir denginio įrengimas
Betonas C30/37-XC2-W6-F150 su hidroizoliaciniu priedu 
Betocrete CP-360-WP. Kiekis 2,8 kg/m2</t>
  </si>
  <si>
    <t xml:space="preserve">Armatūra D12 S500B dugnui, sienoms, denginiui </t>
  </si>
  <si>
    <t>(1)Įbetonuojama brinkstanti hidroizoliacinė juosta
Pvz. „Waterstop RX“</t>
  </si>
  <si>
    <t>Apšiltinimas klijuojant plokštes
Polistirenas XPS, t-100mm pvz: Finfoam FI-300</t>
  </si>
  <si>
    <t>Drenažinė apsauginė HDPE membrana t-6mm ant 
apšiltinimo.</t>
  </si>
  <si>
    <t>Nerūdijančio plieno rakinamas dangtis 110x110cm</t>
  </si>
  <si>
    <t>Plieninės cinkuotos lipynės 50x200cm</t>
  </si>
  <si>
    <t>Duobės užpylimas esamu smėliniu gruntu.</t>
  </si>
  <si>
    <t>Kiti elementai fontanui</t>
  </si>
  <si>
    <t xml:space="preserve">Betonas C30/37-XC2-XF2-W4-F150 latakų montavimui </t>
  </si>
  <si>
    <t>1. Visi pateikti darbų kiekiai yra projektiniai, skirti statybos darbų kainos nustatymui. 
2. Medžiagų ir gaminių sąnaudų normos apskaičiuotos neįvertinant pataisų dėl susidarančių gamybos atliekų.
3. Sudarant sąmatą būtina įvertinti visus reikiamus darbus ir medžiagas, kurios reikalingos numatytiems darbams 
atlikti, net jei tai nenurodyta projekte, bet technologiškai būtina ar nurodoma gamintojo. 
4. Rodikliai pažymėti žvaigždute (*) tikslinami pagal faktinę situaciją vietoje.</t>
  </si>
  <si>
    <t>Lauko apšvietimo dalis</t>
  </si>
  <si>
    <t>Medžiagos pavadinimas, techninės charekteristikos</t>
  </si>
  <si>
    <t>Kabeliai, laidai</t>
  </si>
  <si>
    <t xml:space="preserve">Al 4x25mm su XLPE izoliacija </t>
  </si>
  <si>
    <t>TS. 3.1.</t>
  </si>
  <si>
    <t xml:space="preserve">Cu 3x2,5mm su XLPE izoliacija </t>
  </si>
  <si>
    <t>TS. 3.2.</t>
  </si>
  <si>
    <t>Cu 3x1,5mm su XLPE izoliacija</t>
  </si>
  <si>
    <t>Pagalbinės medžiagos</t>
  </si>
  <si>
    <t xml:space="preserve">Kabelio galinė mova iki 25mm </t>
  </si>
  <si>
    <t>TS. 3.3.</t>
  </si>
  <si>
    <t xml:space="preserve">Antgalis HI </t>
  </si>
  <si>
    <t>TS. 3.5.</t>
  </si>
  <si>
    <t xml:space="preserve">HDPE D-32mm atviru būdu </t>
  </si>
  <si>
    <t>TS. 4.1.</t>
  </si>
  <si>
    <t>HDPE D-75mm atviru būdu</t>
  </si>
  <si>
    <t xml:space="preserve">PE D-75mm uždaru būdu </t>
  </si>
  <si>
    <t xml:space="preserve">Signalinė juosta </t>
  </si>
  <si>
    <t>TS. 5.</t>
  </si>
  <si>
    <t>Šviestuvas LED 15W (A) su paleidimo ir maitinimo aparatūra kompl. (su pritemdymo funkcija ir pritemdymo valdymo galimybe per išorinius įrenginius), IP66/IP66 2700K</t>
  </si>
  <si>
    <t xml:space="preserve">TS. 2. </t>
  </si>
  <si>
    <t>RAL9004</t>
  </si>
  <si>
    <t>Šviestuvas LED 30W (S) su paleidimo ir maitinimo aparatūra kompl. (su pritemdymo funkcija ir pritemdymo valdymo galimybe per išorinius įrenginius), IP66/IP66 2700K</t>
  </si>
  <si>
    <t>Prožektorius LED 4W su paleidimo ir maitinimo 
aparatūra kompl. IP66/IP66</t>
  </si>
  <si>
    <t>TS. 2.2.</t>
  </si>
  <si>
    <t>Prožektorius LED 6W su paleidimo ir maitinimo 
aparatūra kompl. IP66/IP66</t>
  </si>
  <si>
    <t>TS. 2.3.</t>
  </si>
  <si>
    <t xml:space="preserve">Prožektorius LED 17W su paleidimo ir maitinimo 
aparatūra kompl. IP66/IP66 </t>
  </si>
  <si>
    <t xml:space="preserve">Prožektorius LED 35W su paleidimo ir maitinimo 
aparatūra kompl. IP66/IP66 </t>
  </si>
  <si>
    <t xml:space="preserve">Prožektorius LED 39W su paleidimo ir maitinimo 
aparatūra kompl. IP66/IP66 </t>
  </si>
  <si>
    <t>Šviestuvo valdiklis (Zhaga)</t>
  </si>
  <si>
    <t>TS. 2.1.</t>
  </si>
  <si>
    <t>Atramos kontaktinis skydelis su gnybtynu ir saugikline</t>
  </si>
  <si>
    <t>TS. 3.4.</t>
  </si>
  <si>
    <t xml:space="preserve">Kūginė cinkuota atrama h-4m (įleidžiama) </t>
  </si>
  <si>
    <t>TS. 1.1.</t>
  </si>
  <si>
    <t xml:space="preserve">Kūginė cinkuota atrama h-7m (įleidžiama) </t>
  </si>
  <si>
    <t>23.</t>
  </si>
  <si>
    <t>Pamatas atramai (atramos padas)</t>
  </si>
  <si>
    <t>TS. 1.2.</t>
  </si>
  <si>
    <t>1-6m</t>
  </si>
  <si>
    <t>24.</t>
  </si>
  <si>
    <t xml:space="preserve">Pamatas atramai (atramos padas) </t>
  </si>
  <si>
    <t>6-10m</t>
  </si>
  <si>
    <t>25.</t>
  </si>
  <si>
    <t xml:space="preserve">Elektros įrenginių žymenys </t>
  </si>
  <si>
    <t>TS. 6.1.</t>
  </si>
  <si>
    <t>26.</t>
  </si>
  <si>
    <t>Lauko tipo atramų numeracijai skirti dažai</t>
  </si>
  <si>
    <t>TS. 6.</t>
  </si>
  <si>
    <t>27.</t>
  </si>
  <si>
    <t xml:space="preserve">Įžeminimo elektrodas (strypas) </t>
  </si>
  <si>
    <t>TS. 7.</t>
  </si>
  <si>
    <t>28.</t>
  </si>
  <si>
    <t>Elektrodų sujungimo movos</t>
  </si>
  <si>
    <t>29.</t>
  </si>
  <si>
    <t xml:space="preserve">Laidas 16HO7V-k 450/750 geltonai/zalias </t>
  </si>
  <si>
    <t>30.</t>
  </si>
  <si>
    <t xml:space="preserve">Kryžminė jungtis </t>
  </si>
  <si>
    <t>31.</t>
  </si>
  <si>
    <t>Įžeminimo laidas su antgl. KA gnybtams</t>
  </si>
  <si>
    <t>32.</t>
  </si>
  <si>
    <t xml:space="preserve">Antikorozinė juosta įžeminimui </t>
  </si>
  <si>
    <t>33.</t>
  </si>
  <si>
    <t xml:space="preserve">Plieninis antgalis </t>
  </si>
  <si>
    <t>34.</t>
  </si>
  <si>
    <t xml:space="preserve">Įkalimo galvutė </t>
  </si>
  <si>
    <t>35.</t>
  </si>
  <si>
    <t xml:space="preserve">Montavimas </t>
  </si>
  <si>
    <t>36.</t>
  </si>
  <si>
    <t xml:space="preserve">Kabelių trasos nužymėjimas </t>
  </si>
  <si>
    <t>37.</t>
  </si>
  <si>
    <t xml:space="preserve">Tranšėjos kasimas ir užpylimas rankiniu būdu 1-2 
kabeliams </t>
  </si>
  <si>
    <t>38.</t>
  </si>
  <si>
    <t>Tranšėjos kasimas ir užpylimas mechanizuotu būdu 1-2 kabeliams</t>
  </si>
  <si>
    <t>39.</t>
  </si>
  <si>
    <t xml:space="preserve">Prieduobių kasimas ir užpylimas rankiniu būdu </t>
  </si>
  <si>
    <t>40.</t>
  </si>
  <si>
    <t>Pakloto kabeliui įrengimas</t>
  </si>
  <si>
    <t>41.</t>
  </si>
  <si>
    <t>Apsauginio vamzdžio montavimas paruoštoje tranšėjoje</t>
  </si>
  <si>
    <t>42.</t>
  </si>
  <si>
    <t>43.</t>
  </si>
  <si>
    <t>Uždaras pradūrimas</t>
  </si>
  <si>
    <t>44.</t>
  </si>
  <si>
    <t xml:space="preserve">Kabelio tiesimas vamzdyje (žemėje) </t>
  </si>
  <si>
    <t>45.</t>
  </si>
  <si>
    <t>Kabelio tiesimas įrengtom konstrukcijom arba loviais</t>
  </si>
  <si>
    <t>46.</t>
  </si>
  <si>
    <t>Kabelio montavimas atramos viduje Cu 3x1,5</t>
  </si>
  <si>
    <t>47.</t>
  </si>
  <si>
    <t>Signalinės juostos montavimas tranšėjoje virš pakloto 
kabelio</t>
  </si>
  <si>
    <t>48.</t>
  </si>
  <si>
    <t>Kabelio galinės movos montavimas iki 25mm2</t>
  </si>
  <si>
    <t>49.</t>
  </si>
  <si>
    <t xml:space="preserve">Pamatų apšvietimo atramoms montavimas </t>
  </si>
  <si>
    <t>50.</t>
  </si>
  <si>
    <t>Apšvietimo atramų montavimas (iki 6m)</t>
  </si>
  <si>
    <t>51.</t>
  </si>
  <si>
    <t xml:space="preserve">Apšvietimo atramų montavimas (iki 8,5m) </t>
  </si>
  <si>
    <t>52.</t>
  </si>
  <si>
    <t xml:space="preserve">Šviestuvų ant atramų montavimas </t>
  </si>
  <si>
    <t>53.</t>
  </si>
  <si>
    <t xml:space="preserve">Prožektorių ant atramų montavimas </t>
  </si>
  <si>
    <t>54.</t>
  </si>
  <si>
    <t>Prožektorių montavimas žemėje</t>
  </si>
  <si>
    <t>55.</t>
  </si>
  <si>
    <t>Gnybtų su saugikline montavimas atramos viduje</t>
  </si>
  <si>
    <t>56.</t>
  </si>
  <si>
    <t>Šviestuvų individualaus valdymo valdiklio montavimas</t>
  </si>
  <si>
    <t>57.</t>
  </si>
  <si>
    <t>Grunto tankinimas vibroplokštėmis</t>
  </si>
  <si>
    <t>58.</t>
  </si>
  <si>
    <t xml:space="preserve">Plotų išlyginimas rankiniu būdu </t>
  </si>
  <si>
    <t>59.</t>
  </si>
  <si>
    <t>Kabelio izoliacijos varžos matavimas</t>
  </si>
  <si>
    <t>60.</t>
  </si>
  <si>
    <t xml:space="preserve">Įžeminimo montavimas </t>
  </si>
  <si>
    <t>61.</t>
  </si>
  <si>
    <t>Įžeminimo kontūro varžos matavimas</t>
  </si>
  <si>
    <t>62.</t>
  </si>
  <si>
    <t>Atramų numeracija</t>
  </si>
  <si>
    <t>63.</t>
  </si>
  <si>
    <t xml:space="preserve">Kabelio galų prijungimas prie aparatų / markiravimas </t>
  </si>
  <si>
    <t>64.</t>
  </si>
  <si>
    <t>Traversų, tvirtinimo detalių, izoliatorių ir kt. medžiagų 
išvežiojimas trasoje automašina</t>
  </si>
  <si>
    <t>65.</t>
  </si>
  <si>
    <t>Statybinių šiukšlių surinkimas ir išvežimas</t>
  </si>
  <si>
    <t>66.</t>
  </si>
  <si>
    <t xml:space="preserve">Apšvietos matavimai </t>
  </si>
  <si>
    <t>KITI DARBAI</t>
  </si>
  <si>
    <t>Mato
vnt.</t>
  </si>
  <si>
    <t>Darbo projektas</t>
  </si>
  <si>
    <t>obj.</t>
  </si>
  <si>
    <t>Išpildomosios nuotraukos</t>
  </si>
  <si>
    <t>Kadastriniai matavimai su patikra VĮ Registrų centre (be teisinės registracijos)</t>
  </si>
  <si>
    <t>Laikinas informacinis stendas</t>
  </si>
  <si>
    <t>Dokumentų sutvarkymas (pagal SLD užbaigimo aktas ir (ar) deklaracijos)</t>
  </si>
  <si>
    <t>SUVESTINIS DARBŲ KIEKIŲ ŽINIARAŠTIS</t>
  </si>
  <si>
    <t>Suma viso kiekio (Eur be PVM)</t>
  </si>
  <si>
    <t>Sklypo planas (SP)</t>
  </si>
  <si>
    <t>Vandentiekio ir nuotekų šalinimo dalis (VN)</t>
  </si>
  <si>
    <t>Fontanai (FT)</t>
  </si>
  <si>
    <t>Lauko apšvietimas (GA)</t>
  </si>
  <si>
    <t xml:space="preserve">Kiti darbai </t>
  </si>
  <si>
    <t>Bendra (1-5 pozicijų suma) pasiūlymo kaina (Eur be PVM):</t>
  </si>
  <si>
    <t>21% PVM:</t>
  </si>
  <si>
    <t>Pasiūlymo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</si>
</sst>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2"/>
      <color rgb="FF000000"/>
      <name val="Times New Roman"/>
      <family val="1"/>
      <charset val="186"/>
    </font>
    <font>
      <b/>
      <sz val="12"/>
      <name val="Times New Roman"/>
      <family val="1"/>
      <charset val="186"/>
    </font>
    <font>
      <b/>
      <sz val="12"/>
      <color theme="1"/>
      <name val="Times New Roman"/>
      <family val="1"/>
      <charset val="186"/>
    </font>
    <font>
      <sz val="12"/>
      <name val="Times New Roman"/>
      <family val="1"/>
      <charset val="186"/>
    </font>
    <font>
      <sz val="12"/>
      <color theme="1"/>
      <name val="Times New Roman"/>
      <family val="1"/>
      <charset val="186"/>
    </font>
    <font>
      <b/>
      <sz val="12"/>
      <color rgb="FF000000"/>
      <name val="Times New Roman"/>
      <family val="1"/>
      <charset val="186"/>
    </font>
    <font>
      <sz val="12"/>
      <color rgb="FFFF0000"/>
      <name val="Times New Roman"/>
      <family val="1"/>
      <charset val="186"/>
    </font>
    <font>
      <u/>
      <sz val="12"/>
      <color theme="1"/>
      <name val="Times New Roman"/>
      <family val="1"/>
      <charset val="186"/>
    </font>
    <font>
      <b/>
      <u/>
      <sz val="12"/>
      <color theme="1"/>
      <name val="Times New Roman"/>
      <family val="1"/>
      <charset val="186"/>
    </font>
    <font>
      <u/>
      <sz val="12"/>
      <name val="Times New Roman"/>
      <family val="1"/>
      <charset val="186"/>
    </font>
  </fonts>
  <fills count="4">
    <fill>
      <patternFill patternType="none"/>
    </fill>
    <fill>
      <patternFill patternType="gray125"/>
    </fill>
    <fill>
      <patternFill patternType="solid">
        <fgColor rgb="FFE6E6E6"/>
        <bgColor rgb="FFE6E6E6"/>
      </patternFill>
    </fill>
    <fill>
      <patternFill patternType="solid">
        <fgColor theme="2"/>
        <bgColor indexed="64"/>
      </patternFill>
    </fill>
  </fills>
  <borders count="52">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207">
    <xf numFmtId="0" fontId="0" fillId="0" borderId="0" xfId="0"/>
    <xf numFmtId="0" fontId="1" fillId="0" borderId="0" xfId="0" applyFont="1" applyAlignment="1">
      <alignment horizontal="left" vertical="top"/>
    </xf>
    <xf numFmtId="2" fontId="5" fillId="0" borderId="13" xfId="0" applyNumberFormat="1" applyFont="1" applyBorder="1" applyAlignment="1">
      <alignment horizontal="center" vertical="center"/>
    </xf>
    <xf numFmtId="4" fontId="1" fillId="0" borderId="20" xfId="0" applyNumberFormat="1" applyFont="1" applyBorder="1" applyAlignment="1">
      <alignment vertical="top" indent="1"/>
    </xf>
    <xf numFmtId="0" fontId="2" fillId="0" borderId="0" xfId="0" applyFont="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2" fontId="5" fillId="0" borderId="0" xfId="0" applyNumberFormat="1" applyFont="1" applyAlignment="1" applyProtection="1">
      <alignment horizontal="center" vertical="center"/>
      <protection locked="0"/>
    </xf>
    <xf numFmtId="0" fontId="5" fillId="0" borderId="0" xfId="0" applyFont="1" applyAlignment="1" applyProtection="1">
      <alignment horizontal="left" wrapText="1"/>
      <protection locked="0"/>
    </xf>
    <xf numFmtId="0" fontId="2" fillId="2" borderId="49" xfId="0" applyFont="1" applyFill="1" applyBorder="1" applyAlignment="1" applyProtection="1">
      <alignment horizontal="center" vertical="center" wrapText="1"/>
      <protection locked="0"/>
    </xf>
    <xf numFmtId="2" fontId="2" fillId="2" borderId="49" xfId="0" applyNumberFormat="1"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5" fillId="0" borderId="40" xfId="0" applyFont="1" applyBorder="1" applyAlignment="1" applyProtection="1">
      <alignment horizontal="center" vertical="center"/>
      <protection locked="0"/>
    </xf>
    <xf numFmtId="1" fontId="5" fillId="0" borderId="40"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5" fillId="0" borderId="2" xfId="0" applyFont="1" applyBorder="1" applyProtection="1">
      <protection locked="0"/>
    </xf>
    <xf numFmtId="0" fontId="5" fillId="0" borderId="4" xfId="0" applyFont="1" applyBorder="1" applyProtection="1">
      <protection locked="0"/>
    </xf>
    <xf numFmtId="0" fontId="5" fillId="0" borderId="18" xfId="0" applyFont="1" applyBorder="1" applyProtection="1">
      <protection locked="0"/>
    </xf>
    <xf numFmtId="4" fontId="1" fillId="0" borderId="20" xfId="0" applyNumberFormat="1" applyFont="1" applyBorder="1" applyAlignment="1" applyProtection="1">
      <alignment vertical="top" indent="1"/>
      <protection locked="0"/>
    </xf>
    <xf numFmtId="4" fontId="5" fillId="0" borderId="18" xfId="0" applyNumberFormat="1" applyFont="1" applyBorder="1" applyProtection="1">
      <protection locked="0"/>
    </xf>
    <xf numFmtId="0" fontId="5" fillId="0" borderId="9" xfId="0" applyFont="1" applyBorder="1" applyProtection="1">
      <protection locked="0"/>
    </xf>
    <xf numFmtId="0" fontId="1" fillId="0" borderId="0" xfId="0" applyFont="1" applyAlignment="1" applyProtection="1">
      <alignment horizontal="left" vertical="top"/>
      <protection locked="0"/>
    </xf>
    <xf numFmtId="0" fontId="0" fillId="0" borderId="0" xfId="0" applyProtection="1">
      <protection locked="0"/>
    </xf>
    <xf numFmtId="0" fontId="6" fillId="0" borderId="0" xfId="0" applyFont="1" applyAlignment="1" applyProtection="1">
      <alignment horizontal="center" vertical="top"/>
      <protection locked="0"/>
    </xf>
    <xf numFmtId="0" fontId="3" fillId="0" borderId="0" xfId="0" applyFont="1"/>
    <xf numFmtId="0" fontId="6" fillId="0" borderId="0" xfId="0" applyFont="1" applyAlignment="1">
      <alignment horizontal="center" vertical="top"/>
    </xf>
    <xf numFmtId="0" fontId="1" fillId="0" borderId="0" xfId="0" applyFont="1" applyAlignment="1">
      <alignment horizontal="center" vertical="top"/>
    </xf>
    <xf numFmtId="0" fontId="4" fillId="0" borderId="29" xfId="0" applyFont="1" applyBorder="1" applyAlignment="1">
      <alignment horizontal="center" vertical="top" wrapText="1"/>
    </xf>
    <xf numFmtId="2" fontId="4" fillId="0" borderId="29" xfId="0" applyNumberFormat="1" applyFont="1" applyBorder="1" applyAlignment="1">
      <alignment horizontal="center"/>
    </xf>
    <xf numFmtId="0" fontId="4" fillId="0" borderId="32" xfId="0" applyFont="1" applyBorder="1" applyAlignment="1">
      <alignment horizontal="center" vertical="top" wrapText="1"/>
    </xf>
    <xf numFmtId="2" fontId="5" fillId="0" borderId="32" xfId="0" applyNumberFormat="1" applyFont="1" applyBorder="1" applyAlignment="1">
      <alignment horizontal="center"/>
    </xf>
    <xf numFmtId="0" fontId="4" fillId="0" borderId="48" xfId="0" applyFont="1" applyBorder="1" applyAlignment="1">
      <alignment horizontal="center" vertical="top" wrapText="1"/>
    </xf>
    <xf numFmtId="2" fontId="5" fillId="0" borderId="12" xfId="0" applyNumberFormat="1" applyFont="1" applyBorder="1" applyAlignment="1">
      <alignment horizontal="center"/>
    </xf>
    <xf numFmtId="0" fontId="0" fillId="0" borderId="0" xfId="0" applyAlignment="1">
      <alignment horizontal="center"/>
    </xf>
    <xf numFmtId="0" fontId="3" fillId="3" borderId="14" xfId="0" applyFont="1" applyFill="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protection locked="0"/>
    </xf>
    <xf numFmtId="2" fontId="4" fillId="0" borderId="18" xfId="0" applyNumberFormat="1" applyFont="1" applyBorder="1" applyAlignment="1" applyProtection="1">
      <alignment horizontal="center" vertical="center"/>
      <protection locked="0"/>
    </xf>
    <xf numFmtId="2" fontId="3" fillId="0" borderId="18" xfId="0" applyNumberFormat="1" applyFont="1" applyBorder="1" applyAlignment="1" applyProtection="1">
      <alignment horizontal="center" vertical="center"/>
      <protection locked="0"/>
    </xf>
    <xf numFmtId="2" fontId="3" fillId="0" borderId="9" xfId="0" applyNumberFormat="1" applyFont="1" applyBorder="1" applyAlignment="1" applyProtection="1">
      <alignment horizontal="center" vertical="center"/>
      <protection locked="0"/>
    </xf>
    <xf numFmtId="0" fontId="4" fillId="0" borderId="15" xfId="0" applyFont="1" applyBorder="1" applyAlignment="1">
      <alignment horizontal="center" vertical="top" wrapText="1"/>
    </xf>
    <xf numFmtId="0" fontId="4" fillId="0" borderId="16" xfId="0" applyFont="1" applyBorder="1" applyAlignment="1">
      <alignment horizontal="center" vertical="center" wrapText="1"/>
    </xf>
    <xf numFmtId="2" fontId="4" fillId="0" borderId="31" xfId="0" applyNumberFormat="1" applyFont="1" applyBorder="1" applyAlignment="1">
      <alignment horizontal="center" vertical="center" wrapText="1"/>
    </xf>
    <xf numFmtId="0" fontId="4" fillId="0" borderId="18" xfId="0" applyFont="1" applyBorder="1" applyAlignment="1">
      <alignment horizontal="center" vertical="top" wrapText="1"/>
    </xf>
    <xf numFmtId="0" fontId="4" fillId="0" borderId="19" xfId="0" applyFont="1" applyBorder="1" applyAlignment="1">
      <alignment horizontal="center" vertical="center"/>
    </xf>
    <xf numFmtId="2" fontId="4" fillId="0" borderId="34" xfId="0" applyNumberFormat="1" applyFont="1" applyBorder="1" applyAlignment="1">
      <alignment horizontal="center" vertical="center"/>
    </xf>
    <xf numFmtId="0" fontId="4" fillId="0" borderId="21" xfId="0" applyFont="1" applyBorder="1" applyAlignment="1">
      <alignment horizontal="center" vertical="top" wrapText="1"/>
    </xf>
    <xf numFmtId="0" fontId="4" fillId="0" borderId="22" xfId="0" applyFont="1" applyBorder="1" applyAlignment="1">
      <alignment horizontal="center" vertical="center"/>
    </xf>
    <xf numFmtId="2" fontId="4" fillId="0" borderId="23" xfId="0" applyNumberFormat="1" applyFont="1" applyBorder="1" applyAlignment="1">
      <alignment horizontal="center" vertical="center"/>
    </xf>
    <xf numFmtId="0" fontId="3" fillId="3" borderId="13" xfId="0" applyFont="1" applyFill="1" applyBorder="1" applyAlignment="1" applyProtection="1">
      <alignment horizontal="center" vertical="center"/>
      <protection locked="0"/>
    </xf>
    <xf numFmtId="0" fontId="5" fillId="0" borderId="16" xfId="0" applyFont="1" applyBorder="1" applyAlignment="1" applyProtection="1">
      <alignment horizontal="center"/>
      <protection locked="0"/>
    </xf>
    <xf numFmtId="0" fontId="5" fillId="0" borderId="16" xfId="0" applyFont="1" applyBorder="1" applyProtection="1">
      <protection locked="0"/>
    </xf>
    <xf numFmtId="0" fontId="5" fillId="0" borderId="31" xfId="0" applyFont="1" applyBorder="1" applyAlignment="1" applyProtection="1">
      <alignment horizontal="center"/>
      <protection locked="0"/>
    </xf>
    <xf numFmtId="0" fontId="5" fillId="0" borderId="15" xfId="0" applyFont="1" applyBorder="1" applyProtection="1">
      <protection locked="0"/>
    </xf>
    <xf numFmtId="0" fontId="5" fillId="0" borderId="17" xfId="0" applyFont="1" applyBorder="1" applyProtection="1">
      <protection locked="0"/>
    </xf>
    <xf numFmtId="0" fontId="5" fillId="0" borderId="19"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21" xfId="0" applyFont="1" applyBorder="1" applyProtection="1">
      <protection locked="0"/>
    </xf>
    <xf numFmtId="0" fontId="4" fillId="0" borderId="19" xfId="0" applyFont="1" applyBorder="1" applyAlignment="1" applyProtection="1">
      <alignment horizontal="center"/>
      <protection locked="0"/>
    </xf>
    <xf numFmtId="0" fontId="10" fillId="0" borderId="19" xfId="0" applyFont="1" applyBorder="1" applyProtection="1">
      <protection locked="0"/>
    </xf>
    <xf numFmtId="0" fontId="4" fillId="0" borderId="34" xfId="0" applyFont="1" applyBorder="1" applyAlignment="1" applyProtection="1">
      <alignment horizontal="center"/>
      <protection locked="0"/>
    </xf>
    <xf numFmtId="0" fontId="4" fillId="0" borderId="19" xfId="0" applyFont="1" applyBorder="1" applyProtection="1">
      <protection locked="0"/>
    </xf>
    <xf numFmtId="0" fontId="5" fillId="0" borderId="19" xfId="0" applyFont="1" applyBorder="1" applyAlignment="1">
      <alignment horizontal="center"/>
    </xf>
    <xf numFmtId="0" fontId="5" fillId="0" borderId="19" xfId="0" applyFont="1" applyBorder="1" applyAlignment="1">
      <alignment wrapText="1"/>
    </xf>
    <xf numFmtId="0" fontId="5" fillId="0" borderId="34" xfId="0" applyFont="1" applyBorder="1" applyAlignment="1">
      <alignment horizontal="center"/>
    </xf>
    <xf numFmtId="0" fontId="5" fillId="0" borderId="19" xfId="0" applyFont="1" applyBorder="1"/>
    <xf numFmtId="0" fontId="4" fillId="0" borderId="22" xfId="0" applyFont="1" applyBorder="1" applyAlignment="1">
      <alignment horizontal="center"/>
    </xf>
    <xf numFmtId="0" fontId="4" fillId="0" borderId="22" xfId="0" applyFont="1" applyBorder="1" applyAlignment="1">
      <alignment wrapText="1"/>
    </xf>
    <xf numFmtId="0" fontId="4" fillId="0" borderId="23" xfId="0" applyFont="1" applyBorder="1" applyAlignment="1">
      <alignment horizontal="center"/>
    </xf>
    <xf numFmtId="0" fontId="4" fillId="0" borderId="19" xfId="0" applyFont="1" applyBorder="1" applyAlignment="1">
      <alignment horizontal="center"/>
    </xf>
    <xf numFmtId="0" fontId="4" fillId="0" borderId="19" xfId="0" applyFont="1" applyBorder="1"/>
    <xf numFmtId="0" fontId="4" fillId="0" borderId="34" xfId="0" applyFont="1" applyBorder="1" applyAlignment="1">
      <alignment horizontal="center"/>
    </xf>
    <xf numFmtId="0" fontId="4" fillId="0" borderId="19" xfId="0" applyFont="1" applyBorder="1" applyAlignment="1">
      <alignment wrapText="1"/>
    </xf>
    <xf numFmtId="0" fontId="10" fillId="0" borderId="19" xfId="0" applyFont="1" applyBorder="1"/>
    <xf numFmtId="0" fontId="3" fillId="3" borderId="13" xfId="0" applyFont="1" applyFill="1" applyBorder="1" applyAlignment="1" applyProtection="1">
      <alignment horizontal="center" wrapText="1"/>
      <protection locked="0"/>
    </xf>
    <xf numFmtId="0" fontId="3" fillId="3" borderId="13" xfId="0" applyFont="1" applyFill="1" applyBorder="1" applyAlignment="1" applyProtection="1">
      <alignment horizontal="center"/>
      <protection locked="0"/>
    </xf>
    <xf numFmtId="0" fontId="5" fillId="0" borderId="50" xfId="0" applyFont="1" applyBorder="1" applyAlignment="1" applyProtection="1">
      <alignment horizontal="center" vertical="center"/>
      <protection locked="0"/>
    </xf>
    <xf numFmtId="0" fontId="5" fillId="0" borderId="50" xfId="0" applyFont="1" applyBorder="1" applyProtection="1">
      <protection locked="0"/>
    </xf>
    <xf numFmtId="0" fontId="5" fillId="0" borderId="50" xfId="0" applyFont="1" applyBorder="1" applyAlignment="1" applyProtection="1">
      <alignment horizontal="center"/>
      <protection locked="0"/>
    </xf>
    <xf numFmtId="0" fontId="5" fillId="0" borderId="51" xfId="0" applyFont="1" applyBorder="1" applyAlignment="1" applyProtection="1">
      <alignment horizontal="center"/>
      <protection locked="0"/>
    </xf>
    <xf numFmtId="0" fontId="5" fillId="0" borderId="19" xfId="0" applyFont="1" applyBorder="1" applyAlignment="1" applyProtection="1">
      <alignment horizontal="center" vertical="center"/>
      <protection locked="0"/>
    </xf>
    <xf numFmtId="0" fontId="9" fillId="0" borderId="19" xfId="0" applyFont="1" applyBorder="1" applyProtection="1">
      <protection locked="0"/>
    </xf>
    <xf numFmtId="0" fontId="8" fillId="0" borderId="19" xfId="0" applyFont="1" applyBorder="1" applyProtection="1">
      <protection locked="0"/>
    </xf>
    <xf numFmtId="0" fontId="5" fillId="0" borderId="19" xfId="0" applyFont="1" applyBorder="1" applyAlignment="1">
      <alignment horizontal="center" vertical="center"/>
    </xf>
    <xf numFmtId="0" fontId="5" fillId="0" borderId="38" xfId="0" applyFont="1" applyBorder="1" applyAlignment="1">
      <alignment horizontal="center" vertical="top" wrapText="1"/>
    </xf>
    <xf numFmtId="0" fontId="5" fillId="0" borderId="38" xfId="0" applyFont="1" applyBorder="1" applyAlignment="1">
      <alignment vertical="top" wrapText="1"/>
    </xf>
    <xf numFmtId="0" fontId="5" fillId="0" borderId="38" xfId="0" applyFont="1" applyBorder="1" applyAlignment="1">
      <alignment horizontal="center" vertical="center" wrapText="1"/>
    </xf>
    <xf numFmtId="2" fontId="5" fillId="0" borderId="38" xfId="0" applyNumberFormat="1" applyFont="1" applyBorder="1" applyAlignment="1">
      <alignment horizontal="center" vertical="center" wrapText="1"/>
    </xf>
    <xf numFmtId="0" fontId="5" fillId="0" borderId="43" xfId="0" applyFont="1" applyBorder="1" applyAlignment="1">
      <alignment horizontal="left" vertical="top" wrapText="1"/>
    </xf>
    <xf numFmtId="0" fontId="1" fillId="0" borderId="38" xfId="0" applyFont="1" applyBorder="1" applyAlignment="1">
      <alignment horizontal="center" vertical="center" wrapText="1"/>
    </xf>
    <xf numFmtId="2" fontId="1" fillId="0" borderId="38" xfId="0" applyNumberFormat="1" applyFont="1" applyBorder="1" applyAlignment="1">
      <alignment horizontal="center" vertical="center" wrapText="1"/>
    </xf>
    <xf numFmtId="0" fontId="2" fillId="0" borderId="38" xfId="0" applyFont="1" applyBorder="1" applyAlignment="1">
      <alignment horizontal="center" vertical="top" wrapText="1"/>
    </xf>
    <xf numFmtId="0" fontId="2" fillId="0" borderId="38" xfId="0" applyFont="1" applyBorder="1" applyAlignment="1">
      <alignment vertical="top" wrapText="1"/>
    </xf>
    <xf numFmtId="4" fontId="5" fillId="0" borderId="38" xfId="0" applyNumberFormat="1" applyFont="1" applyBorder="1" applyAlignment="1">
      <alignment horizontal="center" vertical="center" wrapText="1"/>
    </xf>
    <xf numFmtId="0" fontId="5" fillId="0" borderId="0" xfId="0" applyFont="1" applyAlignment="1">
      <alignment horizontal="left" wrapText="1"/>
    </xf>
    <xf numFmtId="0" fontId="4" fillId="0" borderId="38" xfId="0" applyFont="1" applyBorder="1" applyAlignment="1">
      <alignment horizontal="center" vertical="top" wrapText="1"/>
    </xf>
    <xf numFmtId="0" fontId="4" fillId="0" borderId="38" xfId="0" applyFont="1" applyBorder="1" applyAlignment="1">
      <alignment vertical="top" wrapText="1"/>
    </xf>
    <xf numFmtId="0" fontId="7" fillId="0" borderId="38" xfId="0" applyFont="1" applyBorder="1" applyAlignment="1">
      <alignment horizontal="center" vertical="top" wrapText="1"/>
    </xf>
    <xf numFmtId="0" fontId="5" fillId="0" borderId="19" xfId="0" applyFont="1" applyBorder="1" applyAlignment="1">
      <alignment horizontal="center" vertical="top" wrapText="1"/>
    </xf>
    <xf numFmtId="0" fontId="5" fillId="0" borderId="19" xfId="0" applyFont="1" applyBorder="1" applyAlignment="1">
      <alignment horizontal="center" vertical="center" wrapText="1"/>
    </xf>
    <xf numFmtId="2" fontId="5" fillId="0" borderId="19" xfId="0" applyNumberFormat="1" applyFont="1" applyBorder="1" applyAlignment="1">
      <alignment horizontal="center" vertical="center"/>
    </xf>
    <xf numFmtId="0" fontId="5" fillId="0" borderId="34" xfId="0" applyFont="1" applyBorder="1" applyAlignment="1">
      <alignment horizontal="left" wrapText="1"/>
    </xf>
    <xf numFmtId="0" fontId="5" fillId="0" borderId="42" xfId="0" applyFont="1" applyBorder="1" applyAlignment="1">
      <alignment horizontal="center" vertical="top" wrapText="1"/>
    </xf>
    <xf numFmtId="0" fontId="5" fillId="0" borderId="42" xfId="0" applyFont="1" applyBorder="1" applyAlignment="1">
      <alignment vertical="top" wrapText="1"/>
    </xf>
    <xf numFmtId="0" fontId="5" fillId="0" borderId="42" xfId="0" applyFont="1" applyBorder="1" applyAlignment="1">
      <alignment horizontal="center" vertical="center" wrapText="1"/>
    </xf>
    <xf numFmtId="0" fontId="5" fillId="0" borderId="46" xfId="0" applyFont="1" applyBorder="1" applyAlignment="1">
      <alignment horizontal="left" vertical="top" wrapText="1"/>
    </xf>
    <xf numFmtId="0" fontId="5" fillId="0" borderId="19" xfId="0" applyFont="1" applyBorder="1" applyAlignment="1">
      <alignment horizontal="center" wrapText="1"/>
    </xf>
    <xf numFmtId="1" fontId="5" fillId="0" borderId="19"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22" xfId="0" applyFont="1" applyBorder="1" applyAlignment="1">
      <alignment horizontal="center" vertical="top" wrapText="1"/>
    </xf>
    <xf numFmtId="0" fontId="5" fillId="0" borderId="22" xfId="0" applyFont="1" applyBorder="1" applyAlignment="1">
      <alignment wrapText="1"/>
    </xf>
    <xf numFmtId="0" fontId="5" fillId="0" borderId="22" xfId="0" applyFont="1" applyBorder="1" applyAlignment="1">
      <alignment horizontal="center" wrapText="1"/>
    </xf>
    <xf numFmtId="0" fontId="5" fillId="0" borderId="47" xfId="0" applyFont="1" applyBorder="1" applyAlignment="1">
      <alignment horizontal="center" vertical="center" wrapText="1"/>
    </xf>
    <xf numFmtId="1" fontId="5" fillId="0" borderId="22" xfId="0" applyNumberFormat="1" applyFont="1" applyBorder="1" applyAlignment="1">
      <alignment horizontal="center" vertical="center"/>
    </xf>
    <xf numFmtId="0" fontId="5" fillId="0" borderId="23" xfId="0" applyFont="1" applyBorder="1" applyAlignment="1">
      <alignment horizontal="left" vertical="center" wrapText="1"/>
    </xf>
    <xf numFmtId="0" fontId="2" fillId="0" borderId="0" xfId="0" applyFont="1" applyAlignment="1" applyProtection="1">
      <alignment horizontal="left" vertical="center"/>
      <protection locked="0"/>
    </xf>
    <xf numFmtId="0" fontId="5" fillId="0" borderId="0" xfId="0" applyFont="1" applyAlignment="1" applyProtection="1">
      <alignment horizontal="right"/>
      <protection locked="0"/>
    </xf>
    <xf numFmtId="0" fontId="5" fillId="0" borderId="0" xfId="0" applyFont="1" applyAlignment="1" applyProtection="1">
      <alignment vertical="top" indent="1"/>
      <protection locked="0"/>
    </xf>
    <xf numFmtId="0" fontId="3" fillId="3" borderId="13" xfId="0" applyFont="1" applyFill="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13" xfId="0" applyFont="1" applyBorder="1" applyAlignment="1" applyProtection="1">
      <alignment vertical="top" wrapText="1" indent="1"/>
      <protection locked="0"/>
    </xf>
    <xf numFmtId="0" fontId="3" fillId="0" borderId="19" xfId="0" applyFont="1" applyBorder="1" applyProtection="1">
      <protection locked="0"/>
    </xf>
    <xf numFmtId="0" fontId="5" fillId="0" borderId="34" xfId="0" applyFont="1" applyBorder="1" applyProtection="1">
      <protection locked="0"/>
    </xf>
    <xf numFmtId="0" fontId="5" fillId="0" borderId="4" xfId="0" applyFont="1" applyBorder="1" applyAlignment="1" applyProtection="1">
      <alignment vertical="top" indent="1"/>
      <protection locked="0"/>
    </xf>
    <xf numFmtId="0" fontId="3" fillId="0" borderId="19" xfId="0" applyFont="1" applyBorder="1"/>
    <xf numFmtId="0" fontId="5" fillId="0" borderId="34" xfId="0" applyFont="1" applyBorder="1"/>
    <xf numFmtId="2" fontId="5" fillId="0" borderId="13" xfId="0" applyNumberFormat="1" applyFont="1" applyBorder="1" applyAlignment="1">
      <alignment vertical="top" indent="1"/>
    </xf>
    <xf numFmtId="0" fontId="2" fillId="0" borderId="0" xfId="0" applyFont="1" applyAlignment="1" applyProtection="1">
      <alignment horizontal="center" vertical="center"/>
      <protection locked="0"/>
    </xf>
    <xf numFmtId="0" fontId="5" fillId="0" borderId="0" xfId="0" applyFont="1" applyProtection="1">
      <protection locked="0"/>
    </xf>
    <xf numFmtId="2" fontId="5" fillId="0" borderId="0" xfId="0" applyNumberFormat="1" applyFont="1" applyProtection="1">
      <protection locked="0"/>
    </xf>
    <xf numFmtId="0" fontId="5" fillId="0" borderId="0" xfId="0" applyFont="1" applyAlignment="1" applyProtection="1">
      <alignment horizontal="center"/>
      <protection locked="0"/>
    </xf>
    <xf numFmtId="0" fontId="2" fillId="0" borderId="38" xfId="0" applyFont="1" applyBorder="1" applyAlignment="1" applyProtection="1">
      <alignment horizontal="center"/>
      <protection locked="0"/>
    </xf>
    <xf numFmtId="0" fontId="5" fillId="0" borderId="39" xfId="0" applyFont="1" applyBorder="1" applyProtection="1">
      <protection locked="0"/>
    </xf>
    <xf numFmtId="0" fontId="3" fillId="0" borderId="26" xfId="0" applyFont="1" applyBorder="1" applyAlignment="1" applyProtection="1">
      <alignment horizontal="right"/>
      <protection locked="0"/>
    </xf>
    <xf numFmtId="0" fontId="3" fillId="0" borderId="27" xfId="0" applyFont="1" applyBorder="1" applyAlignment="1" applyProtection="1">
      <alignment horizontal="right"/>
      <protection locked="0"/>
    </xf>
    <xf numFmtId="0" fontId="3" fillId="0" borderId="28" xfId="0" applyFont="1" applyBorder="1" applyAlignment="1" applyProtection="1">
      <alignment horizontal="right"/>
      <protection locked="0"/>
    </xf>
    <xf numFmtId="0" fontId="5" fillId="0" borderId="43" xfId="0" applyFont="1" applyBorder="1" applyAlignment="1">
      <alignment horizontal="left" vertical="center" wrapText="1"/>
    </xf>
    <xf numFmtId="0" fontId="5" fillId="0" borderId="45" xfId="0" applyFont="1" applyBorder="1" applyAlignment="1">
      <alignment horizontal="left" wrapText="1"/>
    </xf>
    <xf numFmtId="0" fontId="5" fillId="0" borderId="44" xfId="0" applyFont="1" applyBorder="1" applyAlignment="1">
      <alignment horizontal="left" wrapText="1"/>
    </xf>
    <xf numFmtId="0" fontId="2" fillId="0" borderId="38" xfId="0" applyFont="1" applyBorder="1" applyAlignment="1" applyProtection="1">
      <alignment horizontal="center" vertical="top" wrapText="1"/>
      <protection locked="0"/>
    </xf>
    <xf numFmtId="0" fontId="3" fillId="0" borderId="41" xfId="0" applyFont="1" applyBorder="1" applyAlignment="1" applyProtection="1">
      <alignment horizontal="center"/>
      <protection locked="0"/>
    </xf>
    <xf numFmtId="0" fontId="5" fillId="0" borderId="41" xfId="0" applyFont="1" applyBorder="1" applyProtection="1">
      <protection locked="0"/>
    </xf>
    <xf numFmtId="0" fontId="3" fillId="0" borderId="24" xfId="0" applyFont="1" applyBorder="1" applyAlignment="1" applyProtection="1">
      <alignment horizontal="center"/>
      <protection locked="0"/>
    </xf>
    <xf numFmtId="0" fontId="5" fillId="0" borderId="24" xfId="0" applyFont="1" applyBorder="1" applyProtection="1">
      <protection locked="0"/>
    </xf>
    <xf numFmtId="0" fontId="5" fillId="0" borderId="38" xfId="0" applyFont="1" applyBorder="1" applyAlignment="1">
      <alignment horizontal="center" vertical="top" wrapText="1"/>
    </xf>
    <xf numFmtId="0" fontId="5" fillId="0" borderId="40" xfId="0" applyFont="1" applyBorder="1"/>
    <xf numFmtId="0" fontId="5" fillId="0" borderId="38" xfId="0" applyFont="1" applyBorder="1" applyAlignment="1">
      <alignment horizontal="left" vertical="top" wrapText="1"/>
    </xf>
    <xf numFmtId="0" fontId="3" fillId="3" borderId="28"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0" borderId="19"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2" fillId="0" borderId="19" xfId="0" applyFont="1" applyBorder="1" applyAlignment="1" applyProtection="1">
      <alignment horizontal="left"/>
      <protection locked="0"/>
    </xf>
    <xf numFmtId="0" fontId="2" fillId="0" borderId="34" xfId="0" applyFont="1" applyBorder="1" applyAlignment="1" applyProtection="1">
      <alignment horizontal="left"/>
      <protection locked="0"/>
    </xf>
    <xf numFmtId="0" fontId="5" fillId="0" borderId="0" xfId="0" applyFont="1" applyAlignment="1" applyProtection="1">
      <alignment horizontal="left" wrapText="1"/>
      <protection locked="0"/>
    </xf>
    <xf numFmtId="0" fontId="3" fillId="0" borderId="36" xfId="0" applyFont="1" applyBorder="1" applyAlignment="1" applyProtection="1">
      <alignment horizontal="center"/>
      <protection locked="0"/>
    </xf>
    <xf numFmtId="0" fontId="3" fillId="3" borderId="6"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0" borderId="0" xfId="0" applyFont="1" applyAlignment="1" applyProtection="1">
      <alignment horizontal="center"/>
      <protection locked="0"/>
    </xf>
    <xf numFmtId="0" fontId="6" fillId="0" borderId="0" xfId="0" applyFont="1" applyAlignment="1" applyProtection="1">
      <alignment horizontal="center" vertical="top"/>
      <protection locked="0"/>
    </xf>
    <xf numFmtId="0" fontId="4" fillId="0" borderId="19" xfId="0" applyFont="1" applyBorder="1" applyAlignment="1">
      <alignmen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4" fillId="0" borderId="16" xfId="0" applyFont="1" applyBorder="1" applyAlignment="1">
      <alignment vertical="top" wrapText="1"/>
    </xf>
    <xf numFmtId="0" fontId="3" fillId="0" borderId="0" xfId="0" applyFont="1" applyAlignment="1">
      <alignment horizontal="center"/>
    </xf>
    <xf numFmtId="0" fontId="4" fillId="0" borderId="33" xfId="0" applyFont="1" applyBorder="1" applyAlignment="1">
      <alignment horizontal="left" vertical="top" wrapText="1"/>
    </xf>
    <xf numFmtId="0" fontId="4" fillId="0" borderId="19" xfId="0" applyFont="1" applyBorder="1" applyAlignment="1">
      <alignment horizontal="left" vertical="top" wrapText="1"/>
    </xf>
    <xf numFmtId="0" fontId="4" fillId="0" borderId="34" xfId="0" applyFont="1" applyBorder="1" applyAlignment="1">
      <alignment horizontal="left" vertical="top" wrapText="1"/>
    </xf>
    <xf numFmtId="0" fontId="6" fillId="0" borderId="0" xfId="0" applyFont="1" applyAlignment="1">
      <alignment horizontal="center" vertical="top"/>
    </xf>
    <xf numFmtId="0" fontId="2" fillId="3" borderId="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30" xfId="0" applyFont="1" applyBorder="1" applyAlignment="1">
      <alignment vertical="top" wrapText="1"/>
    </xf>
    <xf numFmtId="0" fontId="4" fillId="0" borderId="31" xfId="0" applyFont="1" applyBorder="1" applyAlignment="1">
      <alignment vertical="top" wrapText="1"/>
    </xf>
    <xf numFmtId="0" fontId="2" fillId="0" borderId="2" xfId="0" applyFont="1" applyBorder="1" applyAlignment="1">
      <alignment horizontal="right" vertical="top" wrapText="1"/>
    </xf>
    <xf numFmtId="0" fontId="2" fillId="0" borderId="3" xfId="0" applyFont="1" applyBorder="1" applyAlignment="1">
      <alignment horizontal="right" vertical="top" wrapText="1"/>
    </xf>
    <xf numFmtId="0" fontId="2" fillId="0" borderId="4" xfId="0" applyFont="1" applyBorder="1" applyAlignment="1">
      <alignment horizontal="right" vertical="top" wrapText="1"/>
    </xf>
    <xf numFmtId="0" fontId="2" fillId="0" borderId="18" xfId="0" applyFont="1" applyBorder="1" applyAlignment="1">
      <alignment horizontal="right" vertical="top" wrapText="1"/>
    </xf>
    <xf numFmtId="0" fontId="2" fillId="0" borderId="19" xfId="0" applyFont="1" applyBorder="1" applyAlignment="1">
      <alignment horizontal="right" vertical="top" wrapText="1"/>
    </xf>
    <xf numFmtId="0" fontId="2" fillId="0" borderId="20" xfId="0" applyFont="1" applyBorder="1" applyAlignment="1">
      <alignment horizontal="right" vertical="top" wrapText="1"/>
    </xf>
    <xf numFmtId="0" fontId="3" fillId="0" borderId="9"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C8C-A26A-435F-B655-6CAD95E3E0E7}">
  <dimension ref="A1:H93"/>
  <sheetViews>
    <sheetView zoomScale="93" zoomScaleNormal="93" workbookViewId="0">
      <selection activeCell="G91" sqref="G91:G92"/>
    </sheetView>
  </sheetViews>
  <sheetFormatPr defaultColWidth="9.140625" defaultRowHeight="15.75" x14ac:dyDescent="0.25"/>
  <cols>
    <col min="1" max="1" width="6.5703125" style="5" customWidth="1"/>
    <col min="2" max="2" width="80" style="5" customWidth="1"/>
    <col min="3" max="3" width="10.5703125" style="5" customWidth="1"/>
    <col min="4" max="4" width="10.42578125" style="7" customWidth="1"/>
    <col min="5" max="5" width="12.5703125" style="8" customWidth="1"/>
    <col min="6" max="6" width="18.28515625" style="9" customWidth="1"/>
    <col min="7" max="8" width="13.42578125" style="5" customWidth="1"/>
    <col min="9" max="16384" width="9.140625" style="5"/>
  </cols>
  <sheetData>
    <row r="1" spans="1:8" ht="15.75" customHeight="1" x14ac:dyDescent="0.25">
      <c r="A1" s="129" t="s">
        <v>0</v>
      </c>
      <c r="B1" s="130"/>
      <c r="C1" s="130"/>
      <c r="D1" s="130"/>
      <c r="E1" s="131"/>
      <c r="F1" s="130"/>
    </row>
    <row r="2" spans="1:8" ht="15.75" customHeight="1" x14ac:dyDescent="0.25">
      <c r="A2" s="4"/>
      <c r="B2" s="132" t="s">
        <v>1</v>
      </c>
      <c r="C2" s="132"/>
      <c r="D2" s="132"/>
      <c r="E2" s="132"/>
      <c r="F2" s="132"/>
    </row>
    <row r="3" spans="1:8" ht="15.75" customHeight="1" thickBot="1" x14ac:dyDescent="0.3">
      <c r="A3" s="4"/>
    </row>
    <row r="4" spans="1:8" ht="33" customHeight="1" thickBot="1" x14ac:dyDescent="0.3">
      <c r="A4" s="10" t="s">
        <v>2</v>
      </c>
      <c r="B4" s="10" t="s">
        <v>3</v>
      </c>
      <c r="C4" s="10" t="s">
        <v>4</v>
      </c>
      <c r="D4" s="10" t="s">
        <v>5</v>
      </c>
      <c r="E4" s="11" t="s">
        <v>6</v>
      </c>
      <c r="F4" s="10" t="s">
        <v>7</v>
      </c>
      <c r="G4" s="149" t="s">
        <v>8</v>
      </c>
      <c r="H4" s="150"/>
    </row>
    <row r="5" spans="1:8" ht="16.5" thickBot="1" x14ac:dyDescent="0.3">
      <c r="A5" s="13">
        <v>1</v>
      </c>
      <c r="B5" s="13">
        <v>2</v>
      </c>
      <c r="C5" s="13">
        <v>3</v>
      </c>
      <c r="D5" s="13">
        <v>4</v>
      </c>
      <c r="E5" s="14">
        <v>5</v>
      </c>
      <c r="F5" s="15">
        <v>6</v>
      </c>
      <c r="G5" s="16" t="s">
        <v>9</v>
      </c>
      <c r="H5" s="16" t="s">
        <v>10</v>
      </c>
    </row>
    <row r="6" spans="1:8" x14ac:dyDescent="0.25">
      <c r="A6" s="133" t="s">
        <v>11</v>
      </c>
      <c r="B6" s="134"/>
      <c r="C6" s="134"/>
      <c r="D6" s="134"/>
      <c r="E6" s="134"/>
      <c r="F6" s="134"/>
      <c r="G6" s="17"/>
      <c r="H6" s="18"/>
    </row>
    <row r="7" spans="1:8" ht="30" customHeight="1" x14ac:dyDescent="0.25">
      <c r="A7" s="85" t="s">
        <v>12</v>
      </c>
      <c r="B7" s="86" t="s">
        <v>13</v>
      </c>
      <c r="C7" s="85" t="s">
        <v>14</v>
      </c>
      <c r="D7" s="87" t="s">
        <v>15</v>
      </c>
      <c r="E7" s="88">
        <v>262</v>
      </c>
      <c r="F7" s="89"/>
      <c r="G7" s="19"/>
      <c r="H7" s="3">
        <f>IFERROR(E7*G7,0)</f>
        <v>0</v>
      </c>
    </row>
    <row r="8" spans="1:8" x14ac:dyDescent="0.25">
      <c r="A8" s="85" t="s">
        <v>16</v>
      </c>
      <c r="B8" s="86" t="s">
        <v>17</v>
      </c>
      <c r="C8" s="85"/>
      <c r="D8" s="87" t="s">
        <v>18</v>
      </c>
      <c r="E8" s="88">
        <v>3277</v>
      </c>
      <c r="F8" s="89"/>
      <c r="G8" s="19"/>
      <c r="H8" s="3">
        <f t="shared" ref="H8:H13" si="0">IFERROR(E8*G8,0)</f>
        <v>0</v>
      </c>
    </row>
    <row r="9" spans="1:8" x14ac:dyDescent="0.25">
      <c r="A9" s="85" t="s">
        <v>19</v>
      </c>
      <c r="B9" s="86" t="s">
        <v>20</v>
      </c>
      <c r="C9" s="85"/>
      <c r="D9" s="87" t="s">
        <v>18</v>
      </c>
      <c r="E9" s="88">
        <v>1185</v>
      </c>
      <c r="F9" s="89"/>
      <c r="G9" s="19"/>
      <c r="H9" s="3">
        <f t="shared" si="0"/>
        <v>0</v>
      </c>
    </row>
    <row r="10" spans="1:8" ht="30" customHeight="1" x14ac:dyDescent="0.25">
      <c r="A10" s="85" t="s">
        <v>21</v>
      </c>
      <c r="B10" s="86" t="s">
        <v>22</v>
      </c>
      <c r="C10" s="85" t="s">
        <v>14</v>
      </c>
      <c r="D10" s="87" t="s">
        <v>15</v>
      </c>
      <c r="E10" s="88">
        <v>800</v>
      </c>
      <c r="F10" s="89"/>
      <c r="G10" s="19"/>
      <c r="H10" s="3">
        <f t="shared" si="0"/>
        <v>0</v>
      </c>
    </row>
    <row r="11" spans="1:8" x14ac:dyDescent="0.25">
      <c r="A11" s="85" t="s">
        <v>23</v>
      </c>
      <c r="B11" s="86" t="s">
        <v>24</v>
      </c>
      <c r="C11" s="85"/>
      <c r="D11" s="87" t="s">
        <v>18</v>
      </c>
      <c r="E11" s="88">
        <v>430</v>
      </c>
      <c r="F11" s="89"/>
      <c r="G11" s="19"/>
      <c r="H11" s="3">
        <f t="shared" si="0"/>
        <v>0</v>
      </c>
    </row>
    <row r="12" spans="1:8" x14ac:dyDescent="0.25">
      <c r="A12" s="85" t="s">
        <v>25</v>
      </c>
      <c r="B12" s="86" t="s">
        <v>26</v>
      </c>
      <c r="C12" s="85"/>
      <c r="D12" s="87" t="s">
        <v>18</v>
      </c>
      <c r="E12" s="88">
        <v>11000</v>
      </c>
      <c r="F12" s="89"/>
      <c r="G12" s="19"/>
      <c r="H12" s="3">
        <f t="shared" si="0"/>
        <v>0</v>
      </c>
    </row>
    <row r="13" spans="1:8" ht="48.75" customHeight="1" x14ac:dyDescent="0.25">
      <c r="A13" s="85" t="s">
        <v>27</v>
      </c>
      <c r="B13" s="86" t="s">
        <v>28</v>
      </c>
      <c r="C13" s="85"/>
      <c r="D13" s="87" t="s">
        <v>29</v>
      </c>
      <c r="E13" s="88">
        <v>700</v>
      </c>
      <c r="F13" s="89" t="s">
        <v>30</v>
      </c>
      <c r="G13" s="19"/>
      <c r="H13" s="3">
        <f t="shared" si="0"/>
        <v>0</v>
      </c>
    </row>
    <row r="14" spans="1:8" x14ac:dyDescent="0.25">
      <c r="A14" s="133" t="s">
        <v>31</v>
      </c>
      <c r="B14" s="134"/>
      <c r="C14" s="134"/>
      <c r="D14" s="134"/>
      <c r="E14" s="134"/>
      <c r="F14" s="134"/>
      <c r="G14" s="19"/>
      <c r="H14" s="20"/>
    </row>
    <row r="15" spans="1:8" x14ac:dyDescent="0.25">
      <c r="A15" s="85" t="s">
        <v>32</v>
      </c>
      <c r="B15" s="86" t="s">
        <v>33</v>
      </c>
      <c r="C15" s="85" t="s">
        <v>34</v>
      </c>
      <c r="D15" s="87" t="s">
        <v>35</v>
      </c>
      <c r="E15" s="88">
        <v>1370</v>
      </c>
      <c r="F15" s="89"/>
      <c r="G15" s="19"/>
      <c r="H15" s="3">
        <f>IFERROR(E15*G15,0)</f>
        <v>0</v>
      </c>
    </row>
    <row r="16" spans="1:8" x14ac:dyDescent="0.25">
      <c r="A16" s="85" t="s">
        <v>36</v>
      </c>
      <c r="B16" s="86" t="s">
        <v>37</v>
      </c>
      <c r="C16" s="85" t="s">
        <v>34</v>
      </c>
      <c r="D16" s="87" t="s">
        <v>35</v>
      </c>
      <c r="E16" s="88">
        <v>390</v>
      </c>
      <c r="F16" s="89"/>
      <c r="G16" s="19"/>
      <c r="H16" s="3">
        <f t="shared" ref="H16:H78" si="1">IFERROR(E16*G16,0)</f>
        <v>0</v>
      </c>
    </row>
    <row r="17" spans="1:8" x14ac:dyDescent="0.25">
      <c r="A17" s="85" t="s">
        <v>38</v>
      </c>
      <c r="B17" s="86" t="s">
        <v>39</v>
      </c>
      <c r="C17" s="85" t="s">
        <v>34</v>
      </c>
      <c r="D17" s="87" t="s">
        <v>35</v>
      </c>
      <c r="E17" s="88">
        <v>110</v>
      </c>
      <c r="F17" s="89"/>
      <c r="G17" s="19"/>
      <c r="H17" s="3">
        <f t="shared" si="1"/>
        <v>0</v>
      </c>
    </row>
    <row r="18" spans="1:8" x14ac:dyDescent="0.25">
      <c r="A18" s="85" t="s">
        <v>40</v>
      </c>
      <c r="B18" s="86" t="s">
        <v>41</v>
      </c>
      <c r="C18" s="85" t="s">
        <v>34</v>
      </c>
      <c r="D18" s="87" t="s">
        <v>18</v>
      </c>
      <c r="E18" s="88">
        <v>56.1</v>
      </c>
      <c r="F18" s="89"/>
      <c r="G18" s="19"/>
      <c r="H18" s="3">
        <f t="shared" si="1"/>
        <v>0</v>
      </c>
    </row>
    <row r="19" spans="1:8" ht="80.25" customHeight="1" x14ac:dyDescent="0.25">
      <c r="A19" s="85" t="s">
        <v>42</v>
      </c>
      <c r="B19" s="86" t="s">
        <v>43</v>
      </c>
      <c r="C19" s="85" t="s">
        <v>44</v>
      </c>
      <c r="D19" s="87" t="s">
        <v>15</v>
      </c>
      <c r="E19" s="88">
        <v>1760</v>
      </c>
      <c r="F19" s="89" t="s">
        <v>45</v>
      </c>
      <c r="G19" s="19"/>
      <c r="H19" s="3">
        <f t="shared" si="1"/>
        <v>0</v>
      </c>
    </row>
    <row r="20" spans="1:8" ht="81.75" customHeight="1" x14ac:dyDescent="0.25">
      <c r="A20" s="85" t="s">
        <v>46</v>
      </c>
      <c r="B20" s="86" t="s">
        <v>47</v>
      </c>
      <c r="C20" s="85" t="s">
        <v>44</v>
      </c>
      <c r="D20" s="87" t="s">
        <v>15</v>
      </c>
      <c r="E20" s="88">
        <v>225</v>
      </c>
      <c r="F20" s="89" t="s">
        <v>48</v>
      </c>
      <c r="G20" s="19"/>
      <c r="H20" s="3">
        <f t="shared" si="1"/>
        <v>0</v>
      </c>
    </row>
    <row r="21" spans="1:8" ht="97.5" customHeight="1" x14ac:dyDescent="0.25">
      <c r="A21" s="85" t="s">
        <v>49</v>
      </c>
      <c r="B21" s="86" t="s">
        <v>50</v>
      </c>
      <c r="C21" s="85" t="s">
        <v>44</v>
      </c>
      <c r="D21" s="87" t="s">
        <v>15</v>
      </c>
      <c r="E21" s="88">
        <v>130</v>
      </c>
      <c r="F21" s="89" t="s">
        <v>51</v>
      </c>
      <c r="G21" s="19"/>
      <c r="H21" s="3">
        <f t="shared" si="1"/>
        <v>0</v>
      </c>
    </row>
    <row r="22" spans="1:8" ht="96" customHeight="1" x14ac:dyDescent="0.25">
      <c r="A22" s="85" t="s">
        <v>52</v>
      </c>
      <c r="B22" s="86" t="s">
        <v>53</v>
      </c>
      <c r="C22" s="85" t="s">
        <v>44</v>
      </c>
      <c r="D22" s="87" t="s">
        <v>15</v>
      </c>
      <c r="E22" s="88">
        <v>2340</v>
      </c>
      <c r="F22" s="89" t="s">
        <v>51</v>
      </c>
      <c r="G22" s="19"/>
      <c r="H22" s="3">
        <f>IFERROR(E22*G22,0)</f>
        <v>0</v>
      </c>
    </row>
    <row r="23" spans="1:8" ht="90" customHeight="1" x14ac:dyDescent="0.25">
      <c r="A23" s="146" t="s">
        <v>54</v>
      </c>
      <c r="B23" s="148" t="s">
        <v>55</v>
      </c>
      <c r="C23" s="146" t="s">
        <v>44</v>
      </c>
      <c r="D23" s="87" t="s">
        <v>56</v>
      </c>
      <c r="E23" s="88">
        <v>90</v>
      </c>
      <c r="F23" s="138" t="s">
        <v>51</v>
      </c>
      <c r="G23" s="19"/>
      <c r="H23" s="3">
        <f t="shared" si="1"/>
        <v>0</v>
      </c>
    </row>
    <row r="24" spans="1:8" ht="40.5" customHeight="1" x14ac:dyDescent="0.25">
      <c r="A24" s="147"/>
      <c r="B24" s="147"/>
      <c r="C24" s="147"/>
      <c r="D24" s="90" t="s">
        <v>57</v>
      </c>
      <c r="E24" s="91">
        <v>50</v>
      </c>
      <c r="F24" s="140"/>
      <c r="G24" s="19"/>
      <c r="H24" s="3">
        <f>IFERROR(E24*G24,0)</f>
        <v>0</v>
      </c>
    </row>
    <row r="25" spans="1:8" ht="63" customHeight="1" x14ac:dyDescent="0.25">
      <c r="A25" s="85" t="s">
        <v>58</v>
      </c>
      <c r="B25" s="86" t="s">
        <v>59</v>
      </c>
      <c r="C25" s="85" t="s">
        <v>44</v>
      </c>
      <c r="D25" s="87" t="s">
        <v>15</v>
      </c>
      <c r="E25" s="88">
        <v>35</v>
      </c>
      <c r="F25" s="89" t="s">
        <v>60</v>
      </c>
      <c r="G25" s="19"/>
      <c r="H25" s="3">
        <f t="shared" si="1"/>
        <v>0</v>
      </c>
    </row>
    <row r="26" spans="1:8" ht="30" customHeight="1" x14ac:dyDescent="0.25">
      <c r="A26" s="85" t="s">
        <v>61</v>
      </c>
      <c r="B26" s="86" t="s">
        <v>62</v>
      </c>
      <c r="C26" s="85"/>
      <c r="D26" s="87" t="s">
        <v>63</v>
      </c>
      <c r="E26" s="88" t="s">
        <v>64</v>
      </c>
      <c r="F26" s="89"/>
      <c r="G26" s="21"/>
      <c r="H26" s="3">
        <f t="shared" si="1"/>
        <v>0</v>
      </c>
    </row>
    <row r="27" spans="1:8" ht="34.5" customHeight="1" x14ac:dyDescent="0.25">
      <c r="A27" s="85" t="s">
        <v>65</v>
      </c>
      <c r="B27" s="86" t="s">
        <v>66</v>
      </c>
      <c r="C27" s="85"/>
      <c r="D27" s="87" t="s">
        <v>15</v>
      </c>
      <c r="E27" s="88">
        <v>44</v>
      </c>
      <c r="F27" s="89"/>
      <c r="G27" s="19"/>
      <c r="H27" s="3">
        <f>IFERROR(E27*G27,0)</f>
        <v>0</v>
      </c>
    </row>
    <row r="28" spans="1:8" ht="49.5" customHeight="1" x14ac:dyDescent="0.25">
      <c r="A28" s="85" t="s">
        <v>67</v>
      </c>
      <c r="B28" s="86" t="s">
        <v>68</v>
      </c>
      <c r="C28" s="85" t="s">
        <v>69</v>
      </c>
      <c r="D28" s="87" t="s">
        <v>15</v>
      </c>
      <c r="E28" s="88">
        <v>1306</v>
      </c>
      <c r="F28" s="89" t="s">
        <v>70</v>
      </c>
      <c r="G28" s="19"/>
      <c r="H28" s="3">
        <f t="shared" si="1"/>
        <v>0</v>
      </c>
    </row>
    <row r="29" spans="1:8" ht="49.5" customHeight="1" x14ac:dyDescent="0.25">
      <c r="A29" s="85" t="s">
        <v>71</v>
      </c>
      <c r="B29" s="86" t="s">
        <v>72</v>
      </c>
      <c r="C29" s="85" t="s">
        <v>69</v>
      </c>
      <c r="D29" s="87" t="s">
        <v>18</v>
      </c>
      <c r="E29" s="88">
        <v>55</v>
      </c>
      <c r="F29" s="89" t="s">
        <v>73</v>
      </c>
      <c r="G29" s="19"/>
      <c r="H29" s="3">
        <f t="shared" si="1"/>
        <v>0</v>
      </c>
    </row>
    <row r="30" spans="1:8" ht="45" customHeight="1" x14ac:dyDescent="0.25">
      <c r="A30" s="85" t="s">
        <v>74</v>
      </c>
      <c r="B30" s="86" t="s">
        <v>75</v>
      </c>
      <c r="C30" s="85" t="s">
        <v>76</v>
      </c>
      <c r="D30" s="87" t="s">
        <v>15</v>
      </c>
      <c r="E30" s="87">
        <v>5047</v>
      </c>
      <c r="F30" s="89" t="s">
        <v>77</v>
      </c>
      <c r="G30" s="19"/>
      <c r="H30" s="3">
        <f t="shared" si="1"/>
        <v>0</v>
      </c>
    </row>
    <row r="31" spans="1:8" x14ac:dyDescent="0.25">
      <c r="A31" s="133" t="s">
        <v>78</v>
      </c>
      <c r="B31" s="134"/>
      <c r="C31" s="134"/>
      <c r="D31" s="134"/>
      <c r="E31" s="134"/>
      <c r="F31" s="134"/>
      <c r="G31" s="19"/>
      <c r="H31" s="20"/>
    </row>
    <row r="32" spans="1:8" x14ac:dyDescent="0.25">
      <c r="A32" s="92" t="s">
        <v>12</v>
      </c>
      <c r="B32" s="93" t="s">
        <v>79</v>
      </c>
      <c r="C32" s="85"/>
      <c r="D32" s="87"/>
      <c r="E32" s="87"/>
      <c r="F32" s="89"/>
      <c r="G32" s="19"/>
      <c r="H32" s="20"/>
    </row>
    <row r="33" spans="1:8" x14ac:dyDescent="0.25">
      <c r="A33" s="85"/>
      <c r="B33" s="86" t="s">
        <v>80</v>
      </c>
      <c r="C33" s="85"/>
      <c r="D33" s="87" t="s">
        <v>18</v>
      </c>
      <c r="E33" s="87">
        <v>0.9</v>
      </c>
      <c r="F33" s="89"/>
      <c r="G33" s="19"/>
      <c r="H33" s="3">
        <f t="shared" si="1"/>
        <v>0</v>
      </c>
    </row>
    <row r="34" spans="1:8" x14ac:dyDescent="0.25">
      <c r="A34" s="85"/>
      <c r="B34" s="86" t="s">
        <v>81</v>
      </c>
      <c r="C34" s="85"/>
      <c r="D34" s="87" t="s">
        <v>82</v>
      </c>
      <c r="E34" s="87">
        <v>140</v>
      </c>
      <c r="F34" s="89"/>
      <c r="G34" s="19"/>
      <c r="H34" s="3">
        <f t="shared" si="1"/>
        <v>0</v>
      </c>
    </row>
    <row r="35" spans="1:8" ht="30" customHeight="1" x14ac:dyDescent="0.25">
      <c r="A35" s="85"/>
      <c r="B35" s="86" t="s">
        <v>83</v>
      </c>
      <c r="C35" s="85"/>
      <c r="D35" s="87" t="s">
        <v>84</v>
      </c>
      <c r="E35" s="94" t="s">
        <v>85</v>
      </c>
      <c r="F35" s="89"/>
      <c r="G35" s="19"/>
      <c r="H35" s="3">
        <f t="shared" si="1"/>
        <v>0</v>
      </c>
    </row>
    <row r="36" spans="1:8" ht="30" customHeight="1" x14ac:dyDescent="0.25">
      <c r="A36" s="85"/>
      <c r="B36" s="86" t="s">
        <v>86</v>
      </c>
      <c r="C36" s="85"/>
      <c r="D36" s="87" t="s">
        <v>84</v>
      </c>
      <c r="E36" s="87" t="s">
        <v>87</v>
      </c>
      <c r="F36" s="89"/>
      <c r="G36" s="19"/>
      <c r="H36" s="3">
        <f t="shared" si="1"/>
        <v>0</v>
      </c>
    </row>
    <row r="37" spans="1:8" x14ac:dyDescent="0.25">
      <c r="A37" s="85"/>
      <c r="B37" s="86" t="s">
        <v>88</v>
      </c>
      <c r="C37" s="85"/>
      <c r="D37" s="87" t="s">
        <v>89</v>
      </c>
      <c r="E37" s="87">
        <v>16</v>
      </c>
      <c r="F37" s="89"/>
      <c r="G37" s="19"/>
      <c r="H37" s="3">
        <f t="shared" si="1"/>
        <v>0</v>
      </c>
    </row>
    <row r="38" spans="1:8" ht="30" customHeight="1" x14ac:dyDescent="0.25">
      <c r="A38" s="85"/>
      <c r="B38" s="86" t="s">
        <v>90</v>
      </c>
      <c r="C38" s="85"/>
      <c r="D38" s="87" t="s">
        <v>91</v>
      </c>
      <c r="E38" s="87" t="s">
        <v>92</v>
      </c>
      <c r="F38" s="89"/>
      <c r="G38" s="19"/>
      <c r="H38" s="3">
        <f t="shared" si="1"/>
        <v>0</v>
      </c>
    </row>
    <row r="39" spans="1:8" x14ac:dyDescent="0.25">
      <c r="A39" s="85"/>
      <c r="B39" s="86" t="s">
        <v>93</v>
      </c>
      <c r="C39" s="85"/>
      <c r="D39" s="87" t="s">
        <v>89</v>
      </c>
      <c r="E39" s="87">
        <v>32</v>
      </c>
      <c r="F39" s="89"/>
      <c r="G39" s="19"/>
      <c r="H39" s="3">
        <f t="shared" si="1"/>
        <v>0</v>
      </c>
    </row>
    <row r="40" spans="1:8" x14ac:dyDescent="0.25">
      <c r="A40" s="92" t="s">
        <v>16</v>
      </c>
      <c r="B40" s="93" t="s">
        <v>94</v>
      </c>
      <c r="C40" s="85"/>
      <c r="D40" s="87"/>
      <c r="E40" s="87"/>
      <c r="F40" s="95"/>
      <c r="G40" s="19"/>
      <c r="H40" s="3"/>
    </row>
    <row r="41" spans="1:8" x14ac:dyDescent="0.25">
      <c r="A41" s="85"/>
      <c r="B41" s="86" t="s">
        <v>80</v>
      </c>
      <c r="C41" s="85"/>
      <c r="D41" s="87" t="s">
        <v>18</v>
      </c>
      <c r="E41" s="87">
        <v>1.8</v>
      </c>
      <c r="F41" s="89"/>
      <c r="G41" s="19"/>
      <c r="H41" s="3">
        <f t="shared" si="1"/>
        <v>0</v>
      </c>
    </row>
    <row r="42" spans="1:8" x14ac:dyDescent="0.25">
      <c r="A42" s="85"/>
      <c r="B42" s="86" t="s">
        <v>81</v>
      </c>
      <c r="C42" s="85"/>
      <c r="D42" s="87" t="s">
        <v>82</v>
      </c>
      <c r="E42" s="87">
        <v>240</v>
      </c>
      <c r="F42" s="138" t="s">
        <v>95</v>
      </c>
      <c r="G42" s="19"/>
      <c r="H42" s="3">
        <f t="shared" si="1"/>
        <v>0</v>
      </c>
    </row>
    <row r="43" spans="1:8" ht="30" customHeight="1" x14ac:dyDescent="0.25">
      <c r="A43" s="85"/>
      <c r="B43" s="86" t="s">
        <v>96</v>
      </c>
      <c r="C43" s="85"/>
      <c r="D43" s="87" t="s">
        <v>84</v>
      </c>
      <c r="E43" s="87" t="s">
        <v>97</v>
      </c>
      <c r="F43" s="139"/>
      <c r="G43" s="19"/>
      <c r="H43" s="3">
        <f t="shared" si="1"/>
        <v>0</v>
      </c>
    </row>
    <row r="44" spans="1:8" ht="30" customHeight="1" x14ac:dyDescent="0.25">
      <c r="A44" s="85"/>
      <c r="B44" s="86" t="s">
        <v>86</v>
      </c>
      <c r="C44" s="85"/>
      <c r="D44" s="87" t="s">
        <v>84</v>
      </c>
      <c r="E44" s="87" t="s">
        <v>98</v>
      </c>
      <c r="F44" s="139"/>
      <c r="G44" s="19"/>
      <c r="H44" s="3">
        <f t="shared" si="1"/>
        <v>0</v>
      </c>
    </row>
    <row r="45" spans="1:8" x14ac:dyDescent="0.25">
      <c r="A45" s="85"/>
      <c r="B45" s="86" t="s">
        <v>88</v>
      </c>
      <c r="C45" s="85"/>
      <c r="D45" s="87" t="s">
        <v>89</v>
      </c>
      <c r="E45" s="87">
        <v>28</v>
      </c>
      <c r="F45" s="139"/>
      <c r="G45" s="19"/>
      <c r="H45" s="3">
        <f t="shared" si="1"/>
        <v>0</v>
      </c>
    </row>
    <row r="46" spans="1:8" ht="30" customHeight="1" x14ac:dyDescent="0.25">
      <c r="A46" s="96"/>
      <c r="B46" s="97" t="s">
        <v>90</v>
      </c>
      <c r="C46" s="85"/>
      <c r="D46" s="87" t="s">
        <v>91</v>
      </c>
      <c r="E46" s="87" t="s">
        <v>99</v>
      </c>
      <c r="F46" s="139"/>
      <c r="G46" s="19"/>
      <c r="H46" s="3">
        <f t="shared" si="1"/>
        <v>0</v>
      </c>
    </row>
    <row r="47" spans="1:8" x14ac:dyDescent="0.25">
      <c r="A47" s="96"/>
      <c r="B47" s="97" t="s">
        <v>93</v>
      </c>
      <c r="C47" s="85"/>
      <c r="D47" s="87" t="s">
        <v>89</v>
      </c>
      <c r="E47" s="87">
        <v>56</v>
      </c>
      <c r="F47" s="140"/>
      <c r="G47" s="19"/>
      <c r="H47" s="3">
        <f t="shared" si="1"/>
        <v>0</v>
      </c>
    </row>
    <row r="48" spans="1:8" ht="30" customHeight="1" x14ac:dyDescent="0.25">
      <c r="A48" s="92" t="s">
        <v>19</v>
      </c>
      <c r="B48" s="93" t="s">
        <v>100</v>
      </c>
      <c r="C48" s="85"/>
      <c r="D48" s="87"/>
      <c r="E48" s="87"/>
      <c r="F48" s="89"/>
      <c r="G48" s="19"/>
      <c r="H48" s="3"/>
    </row>
    <row r="49" spans="1:8" x14ac:dyDescent="0.25">
      <c r="A49" s="96"/>
      <c r="B49" s="97" t="s">
        <v>80</v>
      </c>
      <c r="C49" s="85"/>
      <c r="D49" s="87" t="s">
        <v>18</v>
      </c>
      <c r="E49" s="88">
        <v>60</v>
      </c>
      <c r="F49" s="89"/>
      <c r="G49" s="19"/>
      <c r="H49" s="3">
        <f t="shared" si="1"/>
        <v>0</v>
      </c>
    </row>
    <row r="50" spans="1:8" x14ac:dyDescent="0.25">
      <c r="A50" s="96"/>
      <c r="B50" s="97" t="s">
        <v>81</v>
      </c>
      <c r="C50" s="85"/>
      <c r="D50" s="87" t="s">
        <v>82</v>
      </c>
      <c r="E50" s="87">
        <v>4000</v>
      </c>
      <c r="F50" s="89"/>
      <c r="G50" s="19"/>
      <c r="H50" s="3">
        <f t="shared" si="1"/>
        <v>0</v>
      </c>
    </row>
    <row r="51" spans="1:8" ht="63" x14ac:dyDescent="0.25">
      <c r="A51" s="96"/>
      <c r="B51" s="97" t="s">
        <v>101</v>
      </c>
      <c r="C51" s="85"/>
      <c r="D51" s="87" t="s">
        <v>102</v>
      </c>
      <c r="E51" s="88" t="s">
        <v>103</v>
      </c>
      <c r="F51" s="89" t="s">
        <v>104</v>
      </c>
      <c r="G51" s="19"/>
      <c r="H51" s="3">
        <f t="shared" si="1"/>
        <v>0</v>
      </c>
    </row>
    <row r="52" spans="1:8" ht="78.75" customHeight="1" x14ac:dyDescent="0.25">
      <c r="A52" s="96"/>
      <c r="B52" s="97" t="s">
        <v>105</v>
      </c>
      <c r="C52" s="85" t="s">
        <v>106</v>
      </c>
      <c r="D52" s="87" t="s">
        <v>15</v>
      </c>
      <c r="E52" s="88">
        <v>115</v>
      </c>
      <c r="F52" s="89" t="s">
        <v>107</v>
      </c>
      <c r="G52" s="19"/>
      <c r="H52" s="3">
        <f t="shared" si="1"/>
        <v>0</v>
      </c>
    </row>
    <row r="53" spans="1:8" x14ac:dyDescent="0.25">
      <c r="A53" s="96" t="s">
        <v>21</v>
      </c>
      <c r="B53" s="97" t="s">
        <v>108</v>
      </c>
      <c r="C53" s="85"/>
      <c r="D53" s="87"/>
      <c r="E53" s="87"/>
      <c r="F53" s="89"/>
      <c r="G53" s="19"/>
      <c r="H53" s="3"/>
    </row>
    <row r="54" spans="1:8" ht="31.5" x14ac:dyDescent="0.25">
      <c r="A54" s="96"/>
      <c r="B54" s="97" t="s">
        <v>96</v>
      </c>
      <c r="C54" s="85"/>
      <c r="D54" s="87" t="s">
        <v>84</v>
      </c>
      <c r="E54" s="94" t="s">
        <v>109</v>
      </c>
      <c r="F54" s="89"/>
      <c r="G54" s="19"/>
      <c r="H54" s="3">
        <f t="shared" si="1"/>
        <v>0</v>
      </c>
    </row>
    <row r="55" spans="1:8" ht="31.5" x14ac:dyDescent="0.25">
      <c r="A55" s="96"/>
      <c r="B55" s="97" t="s">
        <v>86</v>
      </c>
      <c r="C55" s="85"/>
      <c r="D55" s="87" t="s">
        <v>84</v>
      </c>
      <c r="E55" s="87" t="s">
        <v>110</v>
      </c>
      <c r="F55" s="89"/>
      <c r="G55" s="19"/>
      <c r="H55" s="3">
        <f t="shared" si="1"/>
        <v>0</v>
      </c>
    </row>
    <row r="56" spans="1:8" x14ac:dyDescent="0.25">
      <c r="A56" s="96"/>
      <c r="B56" s="97" t="s">
        <v>88</v>
      </c>
      <c r="C56" s="85"/>
      <c r="D56" s="87" t="s">
        <v>89</v>
      </c>
      <c r="E56" s="87">
        <v>44</v>
      </c>
      <c r="F56" s="89"/>
      <c r="G56" s="19"/>
      <c r="H56" s="3">
        <f t="shared" si="1"/>
        <v>0</v>
      </c>
    </row>
    <row r="57" spans="1:8" ht="31.5" x14ac:dyDescent="0.25">
      <c r="A57" s="96"/>
      <c r="B57" s="97" t="s">
        <v>90</v>
      </c>
      <c r="C57" s="85"/>
      <c r="D57" s="87" t="s">
        <v>91</v>
      </c>
      <c r="E57" s="87" t="s">
        <v>111</v>
      </c>
      <c r="F57" s="89"/>
      <c r="G57" s="19"/>
      <c r="H57" s="3">
        <f t="shared" si="1"/>
        <v>0</v>
      </c>
    </row>
    <row r="58" spans="1:8" x14ac:dyDescent="0.25">
      <c r="A58" s="96"/>
      <c r="B58" s="97" t="s">
        <v>93</v>
      </c>
      <c r="C58" s="85"/>
      <c r="D58" s="87" t="s">
        <v>89</v>
      </c>
      <c r="E58" s="87">
        <v>88</v>
      </c>
      <c r="F58" s="89"/>
      <c r="G58" s="19"/>
      <c r="H58" s="3">
        <f t="shared" si="1"/>
        <v>0</v>
      </c>
    </row>
    <row r="59" spans="1:8" ht="78.75" customHeight="1" x14ac:dyDescent="0.25">
      <c r="A59" s="98"/>
      <c r="B59" s="97" t="s">
        <v>105</v>
      </c>
      <c r="C59" s="85" t="s">
        <v>106</v>
      </c>
      <c r="D59" s="87" t="s">
        <v>15</v>
      </c>
      <c r="E59" s="88">
        <v>18</v>
      </c>
      <c r="F59" s="89"/>
      <c r="G59" s="19"/>
      <c r="H59" s="3">
        <f t="shared" si="1"/>
        <v>0</v>
      </c>
    </row>
    <row r="60" spans="1:8" x14ac:dyDescent="0.25">
      <c r="A60" s="141" t="s">
        <v>112</v>
      </c>
      <c r="B60" s="134"/>
      <c r="C60" s="134"/>
      <c r="D60" s="134"/>
      <c r="E60" s="134"/>
      <c r="F60" s="134"/>
      <c r="G60" s="19"/>
      <c r="H60" s="20"/>
    </row>
    <row r="61" spans="1:8" x14ac:dyDescent="0.25">
      <c r="A61" s="85" t="s">
        <v>12</v>
      </c>
      <c r="B61" s="86" t="s">
        <v>113</v>
      </c>
      <c r="C61" s="85" t="s">
        <v>114</v>
      </c>
      <c r="D61" s="87" t="s">
        <v>115</v>
      </c>
      <c r="E61" s="87">
        <v>7</v>
      </c>
      <c r="F61" s="89"/>
      <c r="G61" s="19"/>
      <c r="H61" s="3">
        <f t="shared" si="1"/>
        <v>0</v>
      </c>
    </row>
    <row r="62" spans="1:8" x14ac:dyDescent="0.25">
      <c r="A62" s="85" t="s">
        <v>16</v>
      </c>
      <c r="B62" s="86" t="s">
        <v>116</v>
      </c>
      <c r="C62" s="85"/>
      <c r="D62" s="87" t="s">
        <v>115</v>
      </c>
      <c r="E62" s="87">
        <v>1</v>
      </c>
      <c r="F62" s="89"/>
      <c r="G62" s="19"/>
      <c r="H62" s="3">
        <f t="shared" si="1"/>
        <v>0</v>
      </c>
    </row>
    <row r="63" spans="1:8" ht="30" customHeight="1" x14ac:dyDescent="0.25">
      <c r="A63" s="85" t="s">
        <v>19</v>
      </c>
      <c r="B63" s="86" t="s">
        <v>117</v>
      </c>
      <c r="C63" s="85"/>
      <c r="D63" s="87" t="s">
        <v>18</v>
      </c>
      <c r="E63" s="87">
        <v>0.04</v>
      </c>
      <c r="F63" s="89"/>
      <c r="G63" s="19"/>
      <c r="H63" s="3">
        <f t="shared" si="1"/>
        <v>0</v>
      </c>
    </row>
    <row r="64" spans="1:8" x14ac:dyDescent="0.25">
      <c r="A64" s="85" t="s">
        <v>21</v>
      </c>
      <c r="B64" s="86" t="s">
        <v>118</v>
      </c>
      <c r="C64" s="85" t="s">
        <v>114</v>
      </c>
      <c r="D64" s="87" t="s">
        <v>115</v>
      </c>
      <c r="E64" s="87">
        <v>1</v>
      </c>
      <c r="F64" s="89"/>
      <c r="G64" s="19"/>
      <c r="H64" s="3">
        <f t="shared" si="1"/>
        <v>0</v>
      </c>
    </row>
    <row r="65" spans="1:8" x14ac:dyDescent="0.25">
      <c r="A65" s="85" t="s">
        <v>23</v>
      </c>
      <c r="B65" s="86" t="s">
        <v>119</v>
      </c>
      <c r="C65" s="85" t="s">
        <v>114</v>
      </c>
      <c r="D65" s="87" t="s">
        <v>115</v>
      </c>
      <c r="E65" s="87">
        <v>1</v>
      </c>
      <c r="F65" s="89"/>
      <c r="G65" s="19"/>
      <c r="H65" s="3">
        <f t="shared" si="1"/>
        <v>0</v>
      </c>
    </row>
    <row r="66" spans="1:8" x14ac:dyDescent="0.25">
      <c r="A66" s="85" t="s">
        <v>25</v>
      </c>
      <c r="B66" s="86" t="s">
        <v>120</v>
      </c>
      <c r="C66" s="85"/>
      <c r="D66" s="87" t="s">
        <v>115</v>
      </c>
      <c r="E66" s="87">
        <v>6</v>
      </c>
      <c r="F66" s="89"/>
      <c r="G66" s="19"/>
      <c r="H66" s="3">
        <f t="shared" si="1"/>
        <v>0</v>
      </c>
    </row>
    <row r="67" spans="1:8" x14ac:dyDescent="0.25">
      <c r="A67" s="85" t="s">
        <v>27</v>
      </c>
      <c r="B67" s="86" t="s">
        <v>121</v>
      </c>
      <c r="C67" s="85" t="s">
        <v>114</v>
      </c>
      <c r="D67" s="87" t="s">
        <v>115</v>
      </c>
      <c r="E67" s="87">
        <v>9</v>
      </c>
      <c r="F67" s="89"/>
      <c r="G67" s="19"/>
      <c r="H67" s="3">
        <f t="shared" si="1"/>
        <v>0</v>
      </c>
    </row>
    <row r="68" spans="1:8" ht="30" customHeight="1" x14ac:dyDescent="0.25">
      <c r="A68" s="85" t="s">
        <v>32</v>
      </c>
      <c r="B68" s="86" t="s">
        <v>122</v>
      </c>
      <c r="C68" s="85" t="s">
        <v>114</v>
      </c>
      <c r="D68" s="87" t="s">
        <v>115</v>
      </c>
      <c r="E68" s="87">
        <v>8</v>
      </c>
      <c r="F68" s="89"/>
      <c r="G68" s="19"/>
      <c r="H68" s="3">
        <f t="shared" si="1"/>
        <v>0</v>
      </c>
    </row>
    <row r="69" spans="1:8" ht="30" customHeight="1" x14ac:dyDescent="0.25">
      <c r="A69" s="85" t="s">
        <v>36</v>
      </c>
      <c r="B69" s="86" t="s">
        <v>123</v>
      </c>
      <c r="C69" s="85" t="s">
        <v>114</v>
      </c>
      <c r="D69" s="87" t="s">
        <v>115</v>
      </c>
      <c r="E69" s="87">
        <v>4</v>
      </c>
      <c r="F69" s="89"/>
      <c r="G69" s="19"/>
      <c r="H69" s="3">
        <f t="shared" si="1"/>
        <v>0</v>
      </c>
    </row>
    <row r="70" spans="1:8" x14ac:dyDescent="0.25">
      <c r="A70" s="85" t="s">
        <v>38</v>
      </c>
      <c r="B70" s="86" t="s">
        <v>124</v>
      </c>
      <c r="C70" s="85" t="s">
        <v>114</v>
      </c>
      <c r="D70" s="87" t="s">
        <v>115</v>
      </c>
      <c r="E70" s="87">
        <v>7</v>
      </c>
      <c r="F70" s="89"/>
      <c r="G70" s="19"/>
      <c r="H70" s="3">
        <f t="shared" si="1"/>
        <v>0</v>
      </c>
    </row>
    <row r="71" spans="1:8" x14ac:dyDescent="0.25">
      <c r="A71" s="85" t="s">
        <v>40</v>
      </c>
      <c r="B71" s="86" t="s">
        <v>125</v>
      </c>
      <c r="C71" s="85"/>
      <c r="D71" s="87" t="s">
        <v>18</v>
      </c>
      <c r="E71" s="87">
        <v>6.5</v>
      </c>
      <c r="F71" s="89"/>
      <c r="G71" s="19"/>
      <c r="H71" s="3">
        <f t="shared" si="1"/>
        <v>0</v>
      </c>
    </row>
    <row r="72" spans="1:8" x14ac:dyDescent="0.25">
      <c r="A72" s="142" t="s">
        <v>126</v>
      </c>
      <c r="B72" s="143"/>
      <c r="C72" s="143"/>
      <c r="D72" s="143"/>
      <c r="E72" s="143"/>
      <c r="F72" s="143"/>
      <c r="G72" s="19"/>
      <c r="H72" s="20"/>
    </row>
    <row r="73" spans="1:8" ht="45.75" customHeight="1" x14ac:dyDescent="0.25">
      <c r="A73" s="99" t="s">
        <v>12</v>
      </c>
      <c r="B73" s="64" t="s">
        <v>127</v>
      </c>
      <c r="C73" s="99" t="s">
        <v>128</v>
      </c>
      <c r="D73" s="100" t="s">
        <v>129</v>
      </c>
      <c r="E73" s="101">
        <v>98</v>
      </c>
      <c r="F73" s="102" t="s">
        <v>130</v>
      </c>
      <c r="G73" s="19"/>
      <c r="H73" s="3">
        <f t="shared" si="1"/>
        <v>0</v>
      </c>
    </row>
    <row r="74" spans="1:8" ht="30" customHeight="1" x14ac:dyDescent="0.25">
      <c r="A74" s="99" t="s">
        <v>16</v>
      </c>
      <c r="B74" s="64" t="s">
        <v>131</v>
      </c>
      <c r="C74" s="99" t="s">
        <v>128</v>
      </c>
      <c r="D74" s="100" t="s">
        <v>35</v>
      </c>
      <c r="E74" s="101">
        <v>725</v>
      </c>
      <c r="F74" s="102"/>
      <c r="G74" s="19"/>
      <c r="H74" s="3">
        <f t="shared" si="1"/>
        <v>0</v>
      </c>
    </row>
    <row r="75" spans="1:8" x14ac:dyDescent="0.25">
      <c r="A75" s="144" t="s">
        <v>132</v>
      </c>
      <c r="B75" s="145"/>
      <c r="C75" s="145"/>
      <c r="D75" s="145"/>
      <c r="E75" s="145"/>
      <c r="F75" s="145"/>
      <c r="G75" s="19"/>
      <c r="H75" s="20"/>
    </row>
    <row r="76" spans="1:8" ht="47.25" x14ac:dyDescent="0.25">
      <c r="A76" s="85" t="s">
        <v>12</v>
      </c>
      <c r="B76" s="86" t="s">
        <v>133</v>
      </c>
      <c r="C76" s="85" t="s">
        <v>134</v>
      </c>
      <c r="D76" s="87" t="s">
        <v>89</v>
      </c>
      <c r="E76" s="87">
        <v>12</v>
      </c>
      <c r="F76" s="89" t="s">
        <v>135</v>
      </c>
      <c r="G76" s="19"/>
      <c r="H76" s="3">
        <f t="shared" si="1"/>
        <v>0</v>
      </c>
    </row>
    <row r="77" spans="1:8" ht="47.25" x14ac:dyDescent="0.25">
      <c r="A77" s="85" t="s">
        <v>16</v>
      </c>
      <c r="B77" s="86" t="s">
        <v>136</v>
      </c>
      <c r="C77" s="85" t="s">
        <v>137</v>
      </c>
      <c r="D77" s="87" t="s">
        <v>89</v>
      </c>
      <c r="E77" s="87">
        <v>4</v>
      </c>
      <c r="F77" s="89" t="s">
        <v>135</v>
      </c>
      <c r="G77" s="19"/>
      <c r="H77" s="3">
        <f t="shared" si="1"/>
        <v>0</v>
      </c>
    </row>
    <row r="78" spans="1:8" ht="47.25" x14ac:dyDescent="0.25">
      <c r="A78" s="85" t="s">
        <v>19</v>
      </c>
      <c r="B78" s="86" t="s">
        <v>138</v>
      </c>
      <c r="C78" s="85" t="s">
        <v>139</v>
      </c>
      <c r="D78" s="87" t="s">
        <v>89</v>
      </c>
      <c r="E78" s="87">
        <v>14</v>
      </c>
      <c r="F78" s="89" t="s">
        <v>135</v>
      </c>
      <c r="G78" s="19"/>
      <c r="H78" s="3">
        <f t="shared" si="1"/>
        <v>0</v>
      </c>
    </row>
    <row r="79" spans="1:8" ht="63" x14ac:dyDescent="0.25">
      <c r="A79" s="85" t="s">
        <v>21</v>
      </c>
      <c r="B79" s="86" t="s">
        <v>140</v>
      </c>
      <c r="C79" s="85" t="s">
        <v>141</v>
      </c>
      <c r="D79" s="87" t="s">
        <v>89</v>
      </c>
      <c r="E79" s="87">
        <v>628</v>
      </c>
      <c r="F79" s="89" t="s">
        <v>142</v>
      </c>
      <c r="G79" s="19"/>
      <c r="H79" s="3">
        <f t="shared" ref="H79:H92" si="2">IFERROR(E79*G79,0)</f>
        <v>0</v>
      </c>
    </row>
    <row r="80" spans="1:8" ht="47.25" x14ac:dyDescent="0.25">
      <c r="A80" s="85" t="s">
        <v>23</v>
      </c>
      <c r="B80" s="86" t="s">
        <v>143</v>
      </c>
      <c r="C80" s="85" t="s">
        <v>144</v>
      </c>
      <c r="D80" s="87" t="s">
        <v>89</v>
      </c>
      <c r="E80" s="87">
        <v>10</v>
      </c>
      <c r="F80" s="89" t="s">
        <v>145</v>
      </c>
      <c r="G80" s="19"/>
      <c r="H80" s="3">
        <f t="shared" si="2"/>
        <v>0</v>
      </c>
    </row>
    <row r="81" spans="1:8" ht="47.25" x14ac:dyDescent="0.25">
      <c r="A81" s="85" t="s">
        <v>25</v>
      </c>
      <c r="B81" s="86" t="s">
        <v>146</v>
      </c>
      <c r="C81" s="85" t="s">
        <v>147</v>
      </c>
      <c r="D81" s="87" t="s">
        <v>89</v>
      </c>
      <c r="E81" s="87">
        <v>22</v>
      </c>
      <c r="F81" s="89" t="s">
        <v>135</v>
      </c>
      <c r="G81" s="19"/>
      <c r="H81" s="3">
        <f t="shared" si="2"/>
        <v>0</v>
      </c>
    </row>
    <row r="82" spans="1:8" ht="47.25" x14ac:dyDescent="0.25">
      <c r="A82" s="85" t="s">
        <v>27</v>
      </c>
      <c r="B82" s="86" t="s">
        <v>148</v>
      </c>
      <c r="C82" s="85" t="s">
        <v>149</v>
      </c>
      <c r="D82" s="87" t="s">
        <v>89</v>
      </c>
      <c r="E82" s="87">
        <v>7</v>
      </c>
      <c r="F82" s="89" t="s">
        <v>135</v>
      </c>
      <c r="G82" s="19"/>
      <c r="H82" s="3">
        <f t="shared" si="2"/>
        <v>0</v>
      </c>
    </row>
    <row r="83" spans="1:8" ht="47.25" x14ac:dyDescent="0.25">
      <c r="A83" s="85" t="s">
        <v>32</v>
      </c>
      <c r="B83" s="86" t="s">
        <v>150</v>
      </c>
      <c r="C83" s="85" t="s">
        <v>151</v>
      </c>
      <c r="D83" s="87" t="s">
        <v>89</v>
      </c>
      <c r="E83" s="87">
        <v>12</v>
      </c>
      <c r="F83" s="89" t="s">
        <v>135</v>
      </c>
      <c r="G83" s="19"/>
      <c r="H83" s="3">
        <f t="shared" si="2"/>
        <v>0</v>
      </c>
    </row>
    <row r="84" spans="1:8" ht="63" x14ac:dyDescent="0.25">
      <c r="A84" s="85" t="s">
        <v>36</v>
      </c>
      <c r="B84" s="86" t="s">
        <v>152</v>
      </c>
      <c r="C84" s="85" t="s">
        <v>153</v>
      </c>
      <c r="D84" s="87" t="s">
        <v>89</v>
      </c>
      <c r="E84" s="87">
        <v>153</v>
      </c>
      <c r="F84" s="89" t="s">
        <v>154</v>
      </c>
      <c r="G84" s="19"/>
      <c r="H84" s="3">
        <f t="shared" si="2"/>
        <v>0</v>
      </c>
    </row>
    <row r="85" spans="1:8" ht="63" x14ac:dyDescent="0.25">
      <c r="A85" s="85" t="s">
        <v>38</v>
      </c>
      <c r="B85" s="86" t="s">
        <v>155</v>
      </c>
      <c r="C85" s="85" t="s">
        <v>156</v>
      </c>
      <c r="D85" s="87" t="s">
        <v>89</v>
      </c>
      <c r="E85" s="87">
        <v>35</v>
      </c>
      <c r="F85" s="89" t="s">
        <v>154</v>
      </c>
      <c r="G85" s="19"/>
      <c r="H85" s="3">
        <f t="shared" si="2"/>
        <v>0</v>
      </c>
    </row>
    <row r="86" spans="1:8" ht="63" x14ac:dyDescent="0.25">
      <c r="A86" s="85" t="s">
        <v>40</v>
      </c>
      <c r="B86" s="86" t="s">
        <v>157</v>
      </c>
      <c r="C86" s="85" t="s">
        <v>158</v>
      </c>
      <c r="D86" s="87" t="s">
        <v>89</v>
      </c>
      <c r="E86" s="87">
        <v>855</v>
      </c>
      <c r="F86" s="89" t="s">
        <v>142</v>
      </c>
      <c r="G86" s="19"/>
      <c r="H86" s="3">
        <f t="shared" si="2"/>
        <v>0</v>
      </c>
    </row>
    <row r="87" spans="1:8" ht="63" x14ac:dyDescent="0.25">
      <c r="A87" s="103" t="s">
        <v>42</v>
      </c>
      <c r="B87" s="104" t="s">
        <v>159</v>
      </c>
      <c r="C87" s="103" t="s">
        <v>160</v>
      </c>
      <c r="D87" s="105" t="s">
        <v>89</v>
      </c>
      <c r="E87" s="105">
        <v>823</v>
      </c>
      <c r="F87" s="106" t="s">
        <v>161</v>
      </c>
      <c r="G87" s="19"/>
      <c r="H87" s="3">
        <f t="shared" si="2"/>
        <v>0</v>
      </c>
    </row>
    <row r="88" spans="1:8" ht="78.75" x14ac:dyDescent="0.25">
      <c r="A88" s="99" t="s">
        <v>46</v>
      </c>
      <c r="B88" s="64" t="s">
        <v>162</v>
      </c>
      <c r="C88" s="107" t="s">
        <v>163</v>
      </c>
      <c r="D88" s="105" t="s">
        <v>89</v>
      </c>
      <c r="E88" s="108">
        <v>60</v>
      </c>
      <c r="F88" s="109" t="s">
        <v>164</v>
      </c>
      <c r="G88" s="19"/>
      <c r="H88" s="3">
        <f t="shared" si="2"/>
        <v>0</v>
      </c>
    </row>
    <row r="89" spans="1:8" ht="78.75" x14ac:dyDescent="0.25">
      <c r="A89" s="99" t="s">
        <v>49</v>
      </c>
      <c r="B89" s="64" t="s">
        <v>165</v>
      </c>
      <c r="C89" s="107" t="s">
        <v>166</v>
      </c>
      <c r="D89" s="105" t="s">
        <v>89</v>
      </c>
      <c r="E89" s="108">
        <v>258</v>
      </c>
      <c r="F89" s="109" t="s">
        <v>167</v>
      </c>
      <c r="G89" s="19"/>
      <c r="H89" s="3">
        <f t="shared" si="2"/>
        <v>0</v>
      </c>
    </row>
    <row r="90" spans="1:8" ht="63" x14ac:dyDescent="0.25">
      <c r="A90" s="99" t="s">
        <v>52</v>
      </c>
      <c r="B90" s="64" t="s">
        <v>168</v>
      </c>
      <c r="C90" s="107" t="s">
        <v>169</v>
      </c>
      <c r="D90" s="105" t="s">
        <v>89</v>
      </c>
      <c r="E90" s="108">
        <v>1</v>
      </c>
      <c r="F90" s="109" t="s">
        <v>170</v>
      </c>
      <c r="G90" s="19"/>
      <c r="H90" s="3">
        <f t="shared" si="2"/>
        <v>0</v>
      </c>
    </row>
    <row r="91" spans="1:8" ht="63" x14ac:dyDescent="0.25">
      <c r="A91" s="99" t="s">
        <v>54</v>
      </c>
      <c r="B91" s="64" t="s">
        <v>171</v>
      </c>
      <c r="C91" s="107" t="s">
        <v>172</v>
      </c>
      <c r="D91" s="105" t="s">
        <v>89</v>
      </c>
      <c r="E91" s="108">
        <v>16</v>
      </c>
      <c r="F91" s="109" t="s">
        <v>173</v>
      </c>
      <c r="G91" s="19"/>
      <c r="H91" s="3">
        <f>IFERROR(E91*G91,0)</f>
        <v>0</v>
      </c>
    </row>
    <row r="92" spans="1:8" ht="63" x14ac:dyDescent="0.25">
      <c r="A92" s="110" t="s">
        <v>58</v>
      </c>
      <c r="B92" s="111" t="s">
        <v>174</v>
      </c>
      <c r="C92" s="112" t="s">
        <v>175</v>
      </c>
      <c r="D92" s="113" t="s">
        <v>89</v>
      </c>
      <c r="E92" s="114">
        <v>24</v>
      </c>
      <c r="F92" s="115" t="s">
        <v>167</v>
      </c>
      <c r="G92" s="22"/>
      <c r="H92" s="3">
        <f t="shared" si="2"/>
        <v>0</v>
      </c>
    </row>
    <row r="93" spans="1:8" s="23" customFormat="1" x14ac:dyDescent="0.25">
      <c r="A93" s="135" t="s">
        <v>176</v>
      </c>
      <c r="B93" s="136"/>
      <c r="C93" s="136"/>
      <c r="D93" s="136"/>
      <c r="E93" s="136"/>
      <c r="F93" s="136"/>
      <c r="G93" s="137"/>
      <c r="H93" s="2">
        <f>SUM(H7:H92)</f>
        <v>0</v>
      </c>
    </row>
  </sheetData>
  <sheetProtection algorithmName="SHA-512" hashValue="FgH5+wkZD30x33Fkih52S0+M+L8DC4lLyDY1IK3B9s/wuY52qpU/WLpCstr7aDJCEVzejS8nehlyYrAAYXa+gw==" saltValue="qNTNEipBCrQfPg05HzkVhw==" spinCount="100000" sheet="1" objects="1" scenarios="1"/>
  <mergeCells count="15">
    <mergeCell ref="A1:F1"/>
    <mergeCell ref="B2:F2"/>
    <mergeCell ref="A6:F6"/>
    <mergeCell ref="A14:F14"/>
    <mergeCell ref="A93:G93"/>
    <mergeCell ref="A31:F31"/>
    <mergeCell ref="F42:F47"/>
    <mergeCell ref="A60:F60"/>
    <mergeCell ref="A72:F72"/>
    <mergeCell ref="A75:F75"/>
    <mergeCell ref="A23:A24"/>
    <mergeCell ref="B23:B24"/>
    <mergeCell ref="C23:C24"/>
    <mergeCell ref="F23:F24"/>
    <mergeCell ref="G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7438-850A-4687-9810-049C086A5144}">
  <dimension ref="A1:H24"/>
  <sheetViews>
    <sheetView tabSelected="1" workbookViewId="0">
      <selection activeCell="F7" sqref="F7"/>
    </sheetView>
  </sheetViews>
  <sheetFormatPr defaultColWidth="9.140625" defaultRowHeight="15.75" x14ac:dyDescent="0.25"/>
  <cols>
    <col min="1" max="1" width="5" style="6" customWidth="1"/>
    <col min="2" max="2" width="43.5703125" style="5" customWidth="1"/>
    <col min="3" max="3" width="9.140625" style="6"/>
    <col min="4" max="5" width="9.140625" style="7"/>
    <col min="6" max="6" width="14" style="5" customWidth="1"/>
    <col min="7" max="7" width="13.140625" style="5" customWidth="1"/>
    <col min="8" max="8" width="14.7109375" style="118" customWidth="1"/>
    <col min="9" max="16384" width="9.140625" style="5"/>
  </cols>
  <sheetData>
    <row r="1" spans="1:8" ht="15.75" customHeight="1" x14ac:dyDescent="0.25">
      <c r="A1" s="116" t="s">
        <v>0</v>
      </c>
      <c r="B1" s="4"/>
      <c r="C1" s="4"/>
      <c r="D1" s="4"/>
      <c r="E1" s="4"/>
      <c r="F1" s="4"/>
      <c r="G1" s="4"/>
      <c r="H1" s="4"/>
    </row>
    <row r="2" spans="1:8" ht="15.75" customHeight="1" x14ac:dyDescent="0.25">
      <c r="A2" s="6" t="s">
        <v>177</v>
      </c>
      <c r="B2" s="117"/>
      <c r="D2" s="6"/>
      <c r="E2" s="6"/>
      <c r="F2" s="6"/>
      <c r="G2" s="6"/>
      <c r="H2" s="6"/>
    </row>
    <row r="3" spans="1:8" ht="16.5" thickBot="1" x14ac:dyDescent="0.3"/>
    <row r="4" spans="1:8" ht="32.25" customHeight="1" x14ac:dyDescent="0.25">
      <c r="A4" s="12" t="s">
        <v>178</v>
      </c>
      <c r="B4" s="119" t="s">
        <v>179</v>
      </c>
      <c r="C4" s="50" t="s">
        <v>4</v>
      </c>
      <c r="D4" s="12" t="s">
        <v>5</v>
      </c>
      <c r="E4" s="50" t="s">
        <v>6</v>
      </c>
      <c r="F4" s="50" t="s">
        <v>180</v>
      </c>
      <c r="G4" s="12" t="s">
        <v>8</v>
      </c>
      <c r="H4" s="12"/>
    </row>
    <row r="5" spans="1:8" x14ac:dyDescent="0.25">
      <c r="A5" s="120">
        <v>1</v>
      </c>
      <c r="B5" s="120">
        <v>2</v>
      </c>
      <c r="C5" s="120">
        <v>3</v>
      </c>
      <c r="D5" s="120">
        <v>4</v>
      </c>
      <c r="E5" s="120">
        <v>5</v>
      </c>
      <c r="F5" s="121">
        <v>6</v>
      </c>
      <c r="G5" s="16" t="s">
        <v>9</v>
      </c>
      <c r="H5" s="122" t="s">
        <v>10</v>
      </c>
    </row>
    <row r="6" spans="1:8" x14ac:dyDescent="0.25">
      <c r="A6" s="63">
        <v>1</v>
      </c>
      <c r="B6" s="126" t="s">
        <v>181</v>
      </c>
      <c r="C6" s="63"/>
      <c r="D6" s="84"/>
      <c r="E6" s="84"/>
      <c r="F6" s="127"/>
      <c r="G6" s="17"/>
      <c r="H6" s="125"/>
    </row>
    <row r="7" spans="1:8" ht="63" x14ac:dyDescent="0.25">
      <c r="A7" s="63" t="s">
        <v>182</v>
      </c>
      <c r="B7" s="64" t="s">
        <v>183</v>
      </c>
      <c r="C7" s="107" t="s">
        <v>184</v>
      </c>
      <c r="D7" s="84" t="s">
        <v>35</v>
      </c>
      <c r="E7" s="84">
        <v>55.4</v>
      </c>
      <c r="F7" s="127"/>
      <c r="G7" s="19"/>
      <c r="H7" s="3">
        <f>IFERROR(E7*G7,0)</f>
        <v>0</v>
      </c>
    </row>
    <row r="8" spans="1:8" ht="63" x14ac:dyDescent="0.25">
      <c r="A8" s="63" t="s">
        <v>185</v>
      </c>
      <c r="B8" s="64" t="s">
        <v>186</v>
      </c>
      <c r="C8" s="107" t="s">
        <v>184</v>
      </c>
      <c r="D8" s="84" t="s">
        <v>35</v>
      </c>
      <c r="E8" s="84">
        <v>91.6</v>
      </c>
      <c r="F8" s="127"/>
      <c r="G8" s="19"/>
      <c r="H8" s="3">
        <f t="shared" ref="H8:H23" si="0">IFERROR(E8*G8,0)</f>
        <v>0</v>
      </c>
    </row>
    <row r="9" spans="1:8" ht="31.5" x14ac:dyDescent="0.25">
      <c r="A9" s="63" t="s">
        <v>187</v>
      </c>
      <c r="B9" s="64" t="s">
        <v>188</v>
      </c>
      <c r="C9" s="63" t="s">
        <v>189</v>
      </c>
      <c r="D9" s="84" t="s">
        <v>115</v>
      </c>
      <c r="E9" s="84">
        <v>2</v>
      </c>
      <c r="F9" s="127"/>
      <c r="G9" s="19"/>
      <c r="H9" s="3">
        <f t="shared" si="0"/>
        <v>0</v>
      </c>
    </row>
    <row r="10" spans="1:8" x14ac:dyDescent="0.25">
      <c r="A10" s="63" t="s">
        <v>190</v>
      </c>
      <c r="B10" s="64" t="s">
        <v>191</v>
      </c>
      <c r="C10" s="63" t="s">
        <v>189</v>
      </c>
      <c r="D10" s="84" t="s">
        <v>115</v>
      </c>
      <c r="E10" s="84">
        <v>2</v>
      </c>
      <c r="F10" s="127"/>
      <c r="G10" s="19"/>
      <c r="H10" s="3">
        <f t="shared" si="0"/>
        <v>0</v>
      </c>
    </row>
    <row r="11" spans="1:8" x14ac:dyDescent="0.25">
      <c r="A11" s="56">
        <v>2</v>
      </c>
      <c r="B11" s="123" t="s">
        <v>192</v>
      </c>
      <c r="C11" s="56"/>
      <c r="D11" s="81"/>
      <c r="E11" s="81"/>
      <c r="F11" s="124"/>
      <c r="G11" s="19"/>
      <c r="H11" s="20"/>
    </row>
    <row r="12" spans="1:8" ht="47.25" x14ac:dyDescent="0.25">
      <c r="A12" s="63" t="s">
        <v>193</v>
      </c>
      <c r="B12" s="64" t="s">
        <v>194</v>
      </c>
      <c r="C12" s="107" t="s">
        <v>195</v>
      </c>
      <c r="D12" s="84" t="s">
        <v>35</v>
      </c>
      <c r="E12" s="84">
        <v>143</v>
      </c>
      <c r="F12" s="127"/>
      <c r="G12" s="19"/>
      <c r="H12" s="3">
        <f t="shared" si="0"/>
        <v>0</v>
      </c>
    </row>
    <row r="13" spans="1:8" ht="31.5" x14ac:dyDescent="0.25">
      <c r="A13" s="63" t="s">
        <v>196</v>
      </c>
      <c r="B13" s="64" t="s">
        <v>197</v>
      </c>
      <c r="C13" s="107" t="s">
        <v>198</v>
      </c>
      <c r="D13" s="84" t="s">
        <v>115</v>
      </c>
      <c r="E13" s="84">
        <v>2</v>
      </c>
      <c r="F13" s="127"/>
      <c r="G13" s="19"/>
      <c r="H13" s="3">
        <f t="shared" si="0"/>
        <v>0</v>
      </c>
    </row>
    <row r="14" spans="1:8" ht="31.5" x14ac:dyDescent="0.25">
      <c r="A14" s="63" t="s">
        <v>199</v>
      </c>
      <c r="B14" s="64" t="s">
        <v>200</v>
      </c>
      <c r="C14" s="107" t="s">
        <v>198</v>
      </c>
      <c r="D14" s="84" t="s">
        <v>115</v>
      </c>
      <c r="E14" s="84">
        <v>4</v>
      </c>
      <c r="F14" s="127"/>
      <c r="G14" s="19"/>
      <c r="H14" s="3">
        <f t="shared" si="0"/>
        <v>0</v>
      </c>
    </row>
    <row r="15" spans="1:8" ht="31.5" x14ac:dyDescent="0.25">
      <c r="A15" s="63" t="s">
        <v>201</v>
      </c>
      <c r="B15" s="64" t="s">
        <v>202</v>
      </c>
      <c r="C15" s="107" t="s">
        <v>198</v>
      </c>
      <c r="D15" s="84" t="s">
        <v>115</v>
      </c>
      <c r="E15" s="84">
        <v>1</v>
      </c>
      <c r="F15" s="127"/>
      <c r="G15" s="19"/>
      <c r="H15" s="3">
        <f t="shared" si="0"/>
        <v>0</v>
      </c>
    </row>
    <row r="16" spans="1:8" x14ac:dyDescent="0.25">
      <c r="A16" s="56">
        <v>3</v>
      </c>
      <c r="B16" s="123" t="s">
        <v>203</v>
      </c>
      <c r="C16" s="56"/>
      <c r="D16" s="81"/>
      <c r="E16" s="81"/>
      <c r="F16" s="124"/>
      <c r="G16" s="19"/>
      <c r="H16" s="20"/>
    </row>
    <row r="17" spans="1:8" ht="47.25" x14ac:dyDescent="0.25">
      <c r="A17" s="63" t="s">
        <v>204</v>
      </c>
      <c r="B17" s="64" t="s">
        <v>205</v>
      </c>
      <c r="C17" s="107" t="s">
        <v>195</v>
      </c>
      <c r="D17" s="84" t="s">
        <v>35</v>
      </c>
      <c r="E17" s="84">
        <v>30</v>
      </c>
      <c r="F17" s="127"/>
      <c r="G17" s="19"/>
      <c r="H17" s="3">
        <f t="shared" si="0"/>
        <v>0</v>
      </c>
    </row>
    <row r="18" spans="1:8" ht="47.25" x14ac:dyDescent="0.25">
      <c r="A18" s="63" t="s">
        <v>206</v>
      </c>
      <c r="B18" s="64" t="s">
        <v>194</v>
      </c>
      <c r="C18" s="107" t="s">
        <v>195</v>
      </c>
      <c r="D18" s="84" t="s">
        <v>35</v>
      </c>
      <c r="E18" s="84">
        <v>41</v>
      </c>
      <c r="F18" s="127"/>
      <c r="G18" s="19"/>
      <c r="H18" s="3">
        <f t="shared" si="0"/>
        <v>0</v>
      </c>
    </row>
    <row r="19" spans="1:8" ht="47.25" x14ac:dyDescent="0.25">
      <c r="A19" s="63" t="s">
        <v>207</v>
      </c>
      <c r="B19" s="64" t="s">
        <v>208</v>
      </c>
      <c r="C19" s="107" t="s">
        <v>195</v>
      </c>
      <c r="D19" s="84" t="s">
        <v>35</v>
      </c>
      <c r="E19" s="84">
        <v>98.5</v>
      </c>
      <c r="F19" s="127"/>
      <c r="G19" s="19"/>
      <c r="H19" s="3">
        <f t="shared" si="0"/>
        <v>0</v>
      </c>
    </row>
    <row r="20" spans="1:8" ht="47.25" x14ac:dyDescent="0.25">
      <c r="A20" s="63" t="s">
        <v>209</v>
      </c>
      <c r="B20" s="64" t="s">
        <v>210</v>
      </c>
      <c r="C20" s="107" t="s">
        <v>211</v>
      </c>
      <c r="D20" s="84" t="s">
        <v>35</v>
      </c>
      <c r="E20" s="84">
        <v>266</v>
      </c>
      <c r="F20" s="127"/>
      <c r="G20" s="19"/>
      <c r="H20" s="3">
        <f t="shared" si="0"/>
        <v>0</v>
      </c>
    </row>
    <row r="21" spans="1:8" ht="31.5" x14ac:dyDescent="0.25">
      <c r="A21" s="63" t="s">
        <v>212</v>
      </c>
      <c r="B21" s="64" t="s">
        <v>213</v>
      </c>
      <c r="C21" s="107" t="s">
        <v>198</v>
      </c>
      <c r="D21" s="84" t="s">
        <v>115</v>
      </c>
      <c r="E21" s="84">
        <v>23</v>
      </c>
      <c r="F21" s="127"/>
      <c r="G21" s="19"/>
      <c r="H21" s="3">
        <f t="shared" si="0"/>
        <v>0</v>
      </c>
    </row>
    <row r="22" spans="1:8" ht="47.25" x14ac:dyDescent="0.25">
      <c r="A22" s="63" t="s">
        <v>214</v>
      </c>
      <c r="B22" s="64" t="s">
        <v>215</v>
      </c>
      <c r="C22" s="107" t="s">
        <v>198</v>
      </c>
      <c r="D22" s="84" t="s">
        <v>115</v>
      </c>
      <c r="E22" s="84">
        <v>8</v>
      </c>
      <c r="F22" s="127"/>
      <c r="G22" s="19"/>
      <c r="H22" s="3">
        <f t="shared" si="0"/>
        <v>0</v>
      </c>
    </row>
    <row r="23" spans="1:8" ht="48" thickBot="1" x14ac:dyDescent="0.3">
      <c r="A23" s="63" t="s">
        <v>216</v>
      </c>
      <c r="B23" s="66" t="s">
        <v>217</v>
      </c>
      <c r="C23" s="107" t="s">
        <v>218</v>
      </c>
      <c r="D23" s="84" t="s">
        <v>115</v>
      </c>
      <c r="E23" s="84">
        <v>1</v>
      </c>
      <c r="F23" s="127"/>
      <c r="G23" s="22"/>
      <c r="H23" s="3">
        <f t="shared" si="0"/>
        <v>0</v>
      </c>
    </row>
    <row r="24" spans="1:8" s="23" customFormat="1" ht="16.5" thickBot="1" x14ac:dyDescent="0.3">
      <c r="A24" s="135" t="s">
        <v>176</v>
      </c>
      <c r="B24" s="136"/>
      <c r="C24" s="136"/>
      <c r="D24" s="136"/>
      <c r="E24" s="136"/>
      <c r="F24" s="136"/>
      <c r="G24" s="137"/>
      <c r="H24" s="128">
        <f>SUM(H7:H23)</f>
        <v>0</v>
      </c>
    </row>
  </sheetData>
  <sheetProtection algorithmName="SHA-512" hashValue="IbyTxD93VfLV84Py7YHHpthzlUfJM3JFlEz3O7ymFIK/mBX72gQXX3U8oSVUhu5Som7cqdwnOnYDUIIol8ZnrA==" saltValue="wzgARVFPw1MUjlD5Wn1tqQ==" spinCount="100000" sheet="1" objects="1" scenarios="1"/>
  <mergeCells count="1">
    <mergeCell ref="A24:G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014F-D4A8-426B-ADDB-55B94F31B986}">
  <dimension ref="A1:H78"/>
  <sheetViews>
    <sheetView zoomScale="112" zoomScaleNormal="112" workbookViewId="0">
      <selection activeCell="F66" sqref="F66"/>
    </sheetView>
  </sheetViews>
  <sheetFormatPr defaultColWidth="9.140625" defaultRowHeight="15.75" x14ac:dyDescent="0.25"/>
  <cols>
    <col min="1" max="1" width="4.7109375" style="6" customWidth="1"/>
    <col min="2" max="2" width="52.85546875" style="5" customWidth="1"/>
    <col min="3" max="5" width="9.140625" style="6"/>
    <col min="6" max="6" width="10" style="6" customWidth="1"/>
    <col min="7" max="7" width="13.42578125" style="5" customWidth="1"/>
    <col min="8" max="8" width="12.42578125" style="5" customWidth="1"/>
    <col min="9" max="16384" width="9.140625" style="5"/>
  </cols>
  <sheetData>
    <row r="1" spans="1:8" x14ac:dyDescent="0.25">
      <c r="A1" s="129" t="s">
        <v>0</v>
      </c>
      <c r="B1" s="129"/>
      <c r="C1" s="129"/>
      <c r="D1" s="129"/>
      <c r="E1" s="129"/>
      <c r="F1" s="129"/>
      <c r="G1" s="129"/>
      <c r="H1" s="129"/>
    </row>
    <row r="2" spans="1:8" x14ac:dyDescent="0.25">
      <c r="A2" s="132" t="s">
        <v>219</v>
      </c>
      <c r="B2" s="132"/>
      <c r="C2" s="132"/>
      <c r="D2" s="132"/>
      <c r="E2" s="132"/>
      <c r="F2" s="132"/>
      <c r="G2" s="132"/>
      <c r="H2" s="132"/>
    </row>
    <row r="3" spans="1:8" ht="16.5" thickBot="1" x14ac:dyDescent="0.3"/>
    <row r="4" spans="1:8" ht="32.25" thickBot="1" x14ac:dyDescent="0.3">
      <c r="A4" s="50" t="s">
        <v>220</v>
      </c>
      <c r="B4" s="50" t="s">
        <v>221</v>
      </c>
      <c r="C4" s="50" t="s">
        <v>222</v>
      </c>
      <c r="D4" s="50" t="s">
        <v>6</v>
      </c>
      <c r="E4" s="12" t="s">
        <v>5</v>
      </c>
      <c r="F4" s="50" t="s">
        <v>180</v>
      </c>
      <c r="G4" s="150" t="s">
        <v>8</v>
      </c>
      <c r="H4" s="150"/>
    </row>
    <row r="5" spans="1:8" ht="16.5" thickBot="1" x14ac:dyDescent="0.3">
      <c r="A5" s="51"/>
      <c r="B5" s="52"/>
      <c r="C5" s="51"/>
      <c r="D5" s="51"/>
      <c r="E5" s="51"/>
      <c r="F5" s="53"/>
      <c r="G5" s="16" t="s">
        <v>9</v>
      </c>
      <c r="H5" s="16" t="s">
        <v>10</v>
      </c>
    </row>
    <row r="6" spans="1:8" x14ac:dyDescent="0.25">
      <c r="A6" s="152" t="s">
        <v>223</v>
      </c>
      <c r="B6" s="156"/>
      <c r="C6" s="156"/>
      <c r="D6" s="156"/>
      <c r="E6" s="156"/>
      <c r="F6" s="156"/>
      <c r="G6" s="54"/>
      <c r="H6" s="55"/>
    </row>
    <row r="7" spans="1:8" ht="31.5" x14ac:dyDescent="0.25">
      <c r="A7" s="63">
        <v>1</v>
      </c>
      <c r="B7" s="64" t="s">
        <v>224</v>
      </c>
      <c r="C7" s="63" t="s">
        <v>225</v>
      </c>
      <c r="D7" s="63">
        <v>1</v>
      </c>
      <c r="E7" s="63" t="s">
        <v>226</v>
      </c>
      <c r="F7" s="65"/>
      <c r="G7" s="19"/>
      <c r="H7" s="3">
        <f>IFERROR(D7*G7,0)</f>
        <v>0</v>
      </c>
    </row>
    <row r="8" spans="1:8" x14ac:dyDescent="0.25">
      <c r="A8" s="63">
        <v>2</v>
      </c>
      <c r="B8" s="66" t="s">
        <v>227</v>
      </c>
      <c r="C8" s="63"/>
      <c r="D8" s="63">
        <v>1</v>
      </c>
      <c r="E8" s="63" t="s">
        <v>226</v>
      </c>
      <c r="F8" s="65"/>
      <c r="G8" s="19"/>
      <c r="H8" s="3">
        <f t="shared" ref="H8:H20" si="0">IFERROR(D8*G8,0)</f>
        <v>0</v>
      </c>
    </row>
    <row r="9" spans="1:8" x14ac:dyDescent="0.25">
      <c r="A9" s="63">
        <v>3</v>
      </c>
      <c r="B9" s="66" t="s">
        <v>228</v>
      </c>
      <c r="C9" s="63" t="s">
        <v>229</v>
      </c>
      <c r="D9" s="63">
        <v>1</v>
      </c>
      <c r="E9" s="63" t="s">
        <v>226</v>
      </c>
      <c r="F9" s="65"/>
      <c r="G9" s="19"/>
      <c r="H9" s="3">
        <f t="shared" si="0"/>
        <v>0</v>
      </c>
    </row>
    <row r="10" spans="1:8" ht="31.5" customHeight="1" x14ac:dyDescent="0.25">
      <c r="A10" s="63">
        <v>4</v>
      </c>
      <c r="B10" s="64" t="s">
        <v>230</v>
      </c>
      <c r="C10" s="63" t="s">
        <v>231</v>
      </c>
      <c r="D10" s="63">
        <v>1</v>
      </c>
      <c r="E10" s="63" t="s">
        <v>226</v>
      </c>
      <c r="F10" s="65"/>
      <c r="G10" s="19"/>
      <c r="H10" s="3">
        <f t="shared" si="0"/>
        <v>0</v>
      </c>
    </row>
    <row r="11" spans="1:8" ht="36" customHeight="1" x14ac:dyDescent="0.25">
      <c r="A11" s="63">
        <v>5</v>
      </c>
      <c r="B11" s="64" t="s">
        <v>232</v>
      </c>
      <c r="C11" s="63" t="s">
        <v>233</v>
      </c>
      <c r="D11" s="63">
        <v>1</v>
      </c>
      <c r="E11" s="63" t="s">
        <v>226</v>
      </c>
      <c r="F11" s="65"/>
      <c r="G11" s="19"/>
      <c r="H11" s="3">
        <f t="shared" si="0"/>
        <v>0</v>
      </c>
    </row>
    <row r="12" spans="1:8" ht="189" customHeight="1" x14ac:dyDescent="0.25">
      <c r="A12" s="63">
        <v>6</v>
      </c>
      <c r="B12" s="64" t="s">
        <v>234</v>
      </c>
      <c r="C12" s="63" t="s">
        <v>235</v>
      </c>
      <c r="D12" s="63">
        <v>1</v>
      </c>
      <c r="E12" s="63" t="s">
        <v>226</v>
      </c>
      <c r="F12" s="65"/>
      <c r="G12" s="19"/>
      <c r="H12" s="3">
        <f t="shared" si="0"/>
        <v>0</v>
      </c>
    </row>
    <row r="13" spans="1:8" x14ac:dyDescent="0.25">
      <c r="A13" s="63">
        <v>7</v>
      </c>
      <c r="B13" s="66" t="s">
        <v>236</v>
      </c>
      <c r="C13" s="63"/>
      <c r="D13" s="63">
        <v>1</v>
      </c>
      <c r="E13" s="63" t="s">
        <v>226</v>
      </c>
      <c r="F13" s="65"/>
      <c r="G13" s="19"/>
      <c r="H13" s="3">
        <f t="shared" si="0"/>
        <v>0</v>
      </c>
    </row>
    <row r="14" spans="1:8" x14ac:dyDescent="0.25">
      <c r="A14" s="63">
        <v>8</v>
      </c>
      <c r="B14" s="66" t="s">
        <v>237</v>
      </c>
      <c r="C14" s="63"/>
      <c r="D14" s="63">
        <v>1</v>
      </c>
      <c r="E14" s="63" t="s">
        <v>226</v>
      </c>
      <c r="F14" s="65"/>
      <c r="G14" s="19"/>
      <c r="H14" s="3">
        <f t="shared" si="0"/>
        <v>0</v>
      </c>
    </row>
    <row r="15" spans="1:8" x14ac:dyDescent="0.25">
      <c r="A15" s="63">
        <v>9</v>
      </c>
      <c r="B15" s="66" t="s">
        <v>238</v>
      </c>
      <c r="C15" s="63"/>
      <c r="D15" s="63">
        <v>1</v>
      </c>
      <c r="E15" s="63" t="s">
        <v>226</v>
      </c>
      <c r="F15" s="65"/>
      <c r="G15" s="19"/>
      <c r="H15" s="3">
        <f t="shared" si="0"/>
        <v>0</v>
      </c>
    </row>
    <row r="16" spans="1:8" x14ac:dyDescent="0.25">
      <c r="A16" s="151" t="s">
        <v>239</v>
      </c>
      <c r="B16" s="151"/>
      <c r="C16" s="151"/>
      <c r="D16" s="151"/>
      <c r="E16" s="151"/>
      <c r="F16" s="152"/>
      <c r="G16" s="19"/>
      <c r="H16" s="20"/>
    </row>
    <row r="17" spans="1:8" ht="220.5" x14ac:dyDescent="0.25">
      <c r="A17" s="63">
        <v>10</v>
      </c>
      <c r="B17" s="64" t="s">
        <v>240</v>
      </c>
      <c r="C17" s="63" t="s">
        <v>241</v>
      </c>
      <c r="D17" s="63">
        <v>19</v>
      </c>
      <c r="E17" s="63" t="s">
        <v>226</v>
      </c>
      <c r="F17" s="65"/>
      <c r="G17" s="19"/>
      <c r="H17" s="3">
        <f t="shared" si="0"/>
        <v>0</v>
      </c>
    </row>
    <row r="18" spans="1:8" ht="31.5" x14ac:dyDescent="0.25">
      <c r="A18" s="63">
        <v>11</v>
      </c>
      <c r="B18" s="64" t="s">
        <v>242</v>
      </c>
      <c r="C18" s="63" t="s">
        <v>243</v>
      </c>
      <c r="D18" s="63">
        <v>19</v>
      </c>
      <c r="E18" s="63" t="s">
        <v>226</v>
      </c>
      <c r="F18" s="65"/>
      <c r="G18" s="19"/>
      <c r="H18" s="3">
        <f t="shared" si="0"/>
        <v>0</v>
      </c>
    </row>
    <row r="19" spans="1:8" ht="31.5" x14ac:dyDescent="0.25">
      <c r="A19" s="63">
        <v>12</v>
      </c>
      <c r="B19" s="64" t="s">
        <v>244</v>
      </c>
      <c r="C19" s="63"/>
      <c r="D19" s="63">
        <v>1</v>
      </c>
      <c r="E19" s="63" t="s">
        <v>226</v>
      </c>
      <c r="F19" s="65"/>
      <c r="G19" s="19"/>
      <c r="H19" s="3">
        <f t="shared" si="0"/>
        <v>0</v>
      </c>
    </row>
    <row r="20" spans="1:8" ht="31.5" x14ac:dyDescent="0.25">
      <c r="A20" s="63">
        <v>13</v>
      </c>
      <c r="B20" s="64" t="s">
        <v>245</v>
      </c>
      <c r="C20" s="63"/>
      <c r="D20" s="63">
        <v>1</v>
      </c>
      <c r="E20" s="63" t="s">
        <v>226</v>
      </c>
      <c r="F20" s="65"/>
      <c r="G20" s="19"/>
      <c r="H20" s="3">
        <f t="shared" si="0"/>
        <v>0</v>
      </c>
    </row>
    <row r="21" spans="1:8" x14ac:dyDescent="0.25">
      <c r="A21" s="63">
        <v>14</v>
      </c>
      <c r="B21" s="66" t="s">
        <v>236</v>
      </c>
      <c r="C21" s="63"/>
      <c r="D21" s="63">
        <v>1</v>
      </c>
      <c r="E21" s="63" t="s">
        <v>226</v>
      </c>
      <c r="F21" s="65"/>
      <c r="G21" s="19"/>
      <c r="H21" s="3">
        <f>IFERROR(D21*G21,0)</f>
        <v>0</v>
      </c>
    </row>
    <row r="22" spans="1:8" x14ac:dyDescent="0.25">
      <c r="A22" s="151" t="s">
        <v>246</v>
      </c>
      <c r="B22" s="151"/>
      <c r="C22" s="151"/>
      <c r="D22" s="151"/>
      <c r="E22" s="151"/>
      <c r="F22" s="152"/>
      <c r="G22" s="19"/>
      <c r="H22" s="20"/>
    </row>
    <row r="23" spans="1:8" ht="47.25" x14ac:dyDescent="0.25">
      <c r="A23" s="63">
        <v>15</v>
      </c>
      <c r="B23" s="64" t="s">
        <v>247</v>
      </c>
      <c r="C23" s="63" t="s">
        <v>248</v>
      </c>
      <c r="D23" s="63">
        <v>2</v>
      </c>
      <c r="E23" s="63" t="s">
        <v>226</v>
      </c>
      <c r="F23" s="65"/>
      <c r="G23" s="19"/>
      <c r="H23" s="3">
        <f>IFERROR(D23*G23,0)</f>
        <v>0</v>
      </c>
    </row>
    <row r="24" spans="1:8" ht="47.25" x14ac:dyDescent="0.25">
      <c r="A24" s="63">
        <v>16</v>
      </c>
      <c r="B24" s="64" t="s">
        <v>249</v>
      </c>
      <c r="C24" s="63" t="s">
        <v>250</v>
      </c>
      <c r="D24" s="63">
        <v>2</v>
      </c>
      <c r="E24" s="63" t="s">
        <v>226</v>
      </c>
      <c r="F24" s="65"/>
      <c r="G24" s="19"/>
      <c r="H24" s="3">
        <f t="shared" ref="H24:H36" si="1">IFERROR(D24*G24,0)</f>
        <v>0</v>
      </c>
    </row>
    <row r="25" spans="1:8" ht="47.25" x14ac:dyDescent="0.25">
      <c r="A25" s="63">
        <v>17</v>
      </c>
      <c r="B25" s="64" t="s">
        <v>251</v>
      </c>
      <c r="C25" s="63" t="s">
        <v>252</v>
      </c>
      <c r="D25" s="63">
        <v>2</v>
      </c>
      <c r="E25" s="63" t="s">
        <v>226</v>
      </c>
      <c r="F25" s="65"/>
      <c r="G25" s="19"/>
      <c r="H25" s="3">
        <f t="shared" si="1"/>
        <v>0</v>
      </c>
    </row>
    <row r="26" spans="1:8" ht="31.5" x14ac:dyDescent="0.25">
      <c r="A26" s="63">
        <v>18</v>
      </c>
      <c r="B26" s="64" t="s">
        <v>244</v>
      </c>
      <c r="C26" s="63"/>
      <c r="D26" s="63">
        <v>1</v>
      </c>
      <c r="E26" s="63" t="s">
        <v>226</v>
      </c>
      <c r="F26" s="65"/>
      <c r="G26" s="19"/>
      <c r="H26" s="3">
        <f t="shared" si="1"/>
        <v>0</v>
      </c>
    </row>
    <row r="27" spans="1:8" x14ac:dyDescent="0.25">
      <c r="A27" s="63">
        <v>19</v>
      </c>
      <c r="B27" s="66" t="s">
        <v>253</v>
      </c>
      <c r="C27" s="63"/>
      <c r="D27" s="63">
        <v>1</v>
      </c>
      <c r="E27" s="63" t="s">
        <v>226</v>
      </c>
      <c r="F27" s="65"/>
      <c r="G27" s="19"/>
      <c r="H27" s="3">
        <f t="shared" si="1"/>
        <v>0</v>
      </c>
    </row>
    <row r="28" spans="1:8" ht="31.5" x14ac:dyDescent="0.25">
      <c r="A28" s="63">
        <v>20</v>
      </c>
      <c r="B28" s="64" t="s">
        <v>254</v>
      </c>
      <c r="C28" s="63" t="s">
        <v>255</v>
      </c>
      <c r="D28" s="63">
        <v>2</v>
      </c>
      <c r="E28" s="63" t="s">
        <v>226</v>
      </c>
      <c r="F28" s="65"/>
      <c r="G28" s="19"/>
      <c r="H28" s="3">
        <f t="shared" si="1"/>
        <v>0</v>
      </c>
    </row>
    <row r="29" spans="1:8" x14ac:dyDescent="0.25">
      <c r="A29" s="63">
        <v>21</v>
      </c>
      <c r="B29" s="66" t="s">
        <v>256</v>
      </c>
      <c r="C29" s="63" t="s">
        <v>257</v>
      </c>
      <c r="D29" s="63">
        <v>2</v>
      </c>
      <c r="E29" s="63" t="s">
        <v>226</v>
      </c>
      <c r="F29" s="65"/>
      <c r="G29" s="19"/>
      <c r="H29" s="3">
        <f t="shared" si="1"/>
        <v>0</v>
      </c>
    </row>
    <row r="30" spans="1:8" x14ac:dyDescent="0.25">
      <c r="A30" s="63">
        <v>22</v>
      </c>
      <c r="B30" s="66" t="s">
        <v>258</v>
      </c>
      <c r="C30" s="63"/>
      <c r="D30" s="63">
        <v>2</v>
      </c>
      <c r="E30" s="63" t="s">
        <v>226</v>
      </c>
      <c r="F30" s="65"/>
      <c r="G30" s="19"/>
      <c r="H30" s="3">
        <f t="shared" si="1"/>
        <v>0</v>
      </c>
    </row>
    <row r="31" spans="1:8" x14ac:dyDescent="0.25">
      <c r="A31" s="151" t="s">
        <v>259</v>
      </c>
      <c r="B31" s="151"/>
      <c r="C31" s="151"/>
      <c r="D31" s="151"/>
      <c r="E31" s="151"/>
      <c r="F31" s="152"/>
      <c r="G31" s="19"/>
      <c r="H31" s="20"/>
    </row>
    <row r="32" spans="1:8" ht="78.75" x14ac:dyDescent="0.25">
      <c r="A32" s="63">
        <v>23</v>
      </c>
      <c r="B32" s="64" t="s">
        <v>260</v>
      </c>
      <c r="C32" s="63" t="s">
        <v>261</v>
      </c>
      <c r="D32" s="63">
        <v>1</v>
      </c>
      <c r="E32" s="63" t="s">
        <v>226</v>
      </c>
      <c r="F32" s="65"/>
      <c r="G32" s="19"/>
      <c r="H32" s="3">
        <f t="shared" si="1"/>
        <v>0</v>
      </c>
    </row>
    <row r="33" spans="1:8" x14ac:dyDescent="0.25">
      <c r="A33" s="63">
        <v>24</v>
      </c>
      <c r="B33" s="66" t="s">
        <v>262</v>
      </c>
      <c r="C33" s="63" t="s">
        <v>263</v>
      </c>
      <c r="D33" s="63">
        <v>1</v>
      </c>
      <c r="E33" s="63" t="s">
        <v>226</v>
      </c>
      <c r="F33" s="65"/>
      <c r="G33" s="19"/>
      <c r="H33" s="3">
        <f t="shared" si="1"/>
        <v>0</v>
      </c>
    </row>
    <row r="34" spans="1:8" x14ac:dyDescent="0.25">
      <c r="A34" s="63">
        <v>25</v>
      </c>
      <c r="B34" s="66" t="s">
        <v>264</v>
      </c>
      <c r="C34" s="63" t="s">
        <v>265</v>
      </c>
      <c r="D34" s="63">
        <v>1</v>
      </c>
      <c r="E34" s="63" t="s">
        <v>226</v>
      </c>
      <c r="F34" s="65"/>
      <c r="G34" s="19"/>
      <c r="H34" s="3">
        <f t="shared" si="1"/>
        <v>0</v>
      </c>
    </row>
    <row r="35" spans="1:8" x14ac:dyDescent="0.25">
      <c r="A35" s="63">
        <v>26</v>
      </c>
      <c r="B35" s="66" t="s">
        <v>266</v>
      </c>
      <c r="C35" s="63" t="s">
        <v>267</v>
      </c>
      <c r="D35" s="63">
        <v>1</v>
      </c>
      <c r="E35" s="63" t="s">
        <v>226</v>
      </c>
      <c r="F35" s="65"/>
      <c r="G35" s="19"/>
      <c r="H35" s="3">
        <f t="shared" si="1"/>
        <v>0</v>
      </c>
    </row>
    <row r="36" spans="1:8" ht="47.25" x14ac:dyDescent="0.25">
      <c r="A36" s="63">
        <v>27</v>
      </c>
      <c r="B36" s="64" t="s">
        <v>268</v>
      </c>
      <c r="C36" s="63" t="s">
        <v>269</v>
      </c>
      <c r="D36" s="63">
        <v>1</v>
      </c>
      <c r="E36" s="63" t="s">
        <v>226</v>
      </c>
      <c r="F36" s="65"/>
      <c r="G36" s="19"/>
      <c r="H36" s="3">
        <f t="shared" si="1"/>
        <v>0</v>
      </c>
    </row>
    <row r="37" spans="1:8" ht="47.25" x14ac:dyDescent="0.25">
      <c r="A37" s="67">
        <v>28</v>
      </c>
      <c r="B37" s="68" t="s">
        <v>270</v>
      </c>
      <c r="C37" s="67" t="s">
        <v>269</v>
      </c>
      <c r="D37" s="67">
        <v>1</v>
      </c>
      <c r="E37" s="67" t="s">
        <v>226</v>
      </c>
      <c r="F37" s="69"/>
      <c r="G37" s="58"/>
      <c r="H37" s="3">
        <f>IFERROR(D37*G37,0)</f>
        <v>0</v>
      </c>
    </row>
    <row r="38" spans="1:8" x14ac:dyDescent="0.25">
      <c r="A38" s="153" t="s">
        <v>271</v>
      </c>
      <c r="B38" s="153"/>
      <c r="C38" s="153"/>
      <c r="D38" s="153"/>
      <c r="E38" s="153"/>
      <c r="F38" s="154"/>
      <c r="G38" s="19"/>
      <c r="H38" s="20"/>
    </row>
    <row r="39" spans="1:8" x14ac:dyDescent="0.25">
      <c r="A39" s="59"/>
      <c r="B39" s="60" t="s">
        <v>272</v>
      </c>
      <c r="C39" s="59"/>
      <c r="D39" s="59"/>
      <c r="E39" s="59"/>
      <c r="F39" s="61"/>
      <c r="G39" s="19"/>
      <c r="H39" s="20"/>
    </row>
    <row r="40" spans="1:8" x14ac:dyDescent="0.25">
      <c r="A40" s="70"/>
      <c r="B40" s="71" t="s">
        <v>273</v>
      </c>
      <c r="C40" s="70" t="s">
        <v>274</v>
      </c>
      <c r="D40" s="70">
        <v>200</v>
      </c>
      <c r="E40" s="70" t="s">
        <v>275</v>
      </c>
      <c r="F40" s="72"/>
      <c r="G40" s="19"/>
      <c r="H40" s="3">
        <f>IFERROR(D40*G40,0)</f>
        <v>0</v>
      </c>
    </row>
    <row r="41" spans="1:8" ht="94.5" x14ac:dyDescent="0.25">
      <c r="A41" s="70" t="s">
        <v>12</v>
      </c>
      <c r="B41" s="73" t="s">
        <v>276</v>
      </c>
      <c r="C41" s="70" t="s">
        <v>274</v>
      </c>
      <c r="D41" s="70">
        <v>105</v>
      </c>
      <c r="E41" s="70" t="s">
        <v>277</v>
      </c>
      <c r="F41" s="72"/>
      <c r="G41" s="19"/>
      <c r="H41" s="3">
        <f t="shared" ref="H41:H57" si="2">IFERROR(D41*G41,0)</f>
        <v>0</v>
      </c>
    </row>
    <row r="42" spans="1:8" x14ac:dyDescent="0.25">
      <c r="A42" s="70" t="s">
        <v>16</v>
      </c>
      <c r="B42" s="71" t="s">
        <v>278</v>
      </c>
      <c r="C42" s="70"/>
      <c r="D42" s="70">
        <v>85</v>
      </c>
      <c r="E42" s="70" t="s">
        <v>277</v>
      </c>
      <c r="F42" s="72"/>
      <c r="G42" s="19"/>
      <c r="H42" s="3">
        <f t="shared" si="2"/>
        <v>0</v>
      </c>
    </row>
    <row r="43" spans="1:8" ht="31.5" x14ac:dyDescent="0.25">
      <c r="A43" s="70" t="s">
        <v>19</v>
      </c>
      <c r="B43" s="73" t="s">
        <v>279</v>
      </c>
      <c r="C43" s="70" t="s">
        <v>280</v>
      </c>
      <c r="D43" s="70">
        <v>610</v>
      </c>
      <c r="E43" s="70" t="s">
        <v>82</v>
      </c>
      <c r="F43" s="72"/>
      <c r="G43" s="19"/>
      <c r="H43" s="3">
        <f t="shared" si="2"/>
        <v>0</v>
      </c>
    </row>
    <row r="44" spans="1:8" x14ac:dyDescent="0.25">
      <c r="A44" s="70" t="s">
        <v>204</v>
      </c>
      <c r="B44" s="71" t="s">
        <v>281</v>
      </c>
      <c r="C44" s="70" t="s">
        <v>280</v>
      </c>
      <c r="D44" s="70">
        <v>610</v>
      </c>
      <c r="E44" s="70" t="s">
        <v>82</v>
      </c>
      <c r="F44" s="72"/>
      <c r="G44" s="19"/>
      <c r="H44" s="3">
        <f t="shared" si="2"/>
        <v>0</v>
      </c>
    </row>
    <row r="45" spans="1:8" x14ac:dyDescent="0.25">
      <c r="A45" s="70" t="s">
        <v>206</v>
      </c>
      <c r="B45" s="71" t="s">
        <v>282</v>
      </c>
      <c r="C45" s="70" t="s">
        <v>280</v>
      </c>
      <c r="D45" s="70">
        <v>200</v>
      </c>
      <c r="E45" s="70" t="s">
        <v>82</v>
      </c>
      <c r="F45" s="72"/>
      <c r="G45" s="19"/>
      <c r="H45" s="3">
        <f t="shared" si="2"/>
        <v>0</v>
      </c>
    </row>
    <row r="46" spans="1:8" x14ac:dyDescent="0.25">
      <c r="A46" s="70" t="s">
        <v>207</v>
      </c>
      <c r="B46" s="71" t="s">
        <v>283</v>
      </c>
      <c r="C46" s="70" t="s">
        <v>280</v>
      </c>
      <c r="D46" s="70">
        <v>186</v>
      </c>
      <c r="E46" s="70" t="s">
        <v>82</v>
      </c>
      <c r="F46" s="72"/>
      <c r="G46" s="19"/>
      <c r="H46" s="3">
        <f t="shared" si="2"/>
        <v>0</v>
      </c>
    </row>
    <row r="47" spans="1:8" ht="31.5" x14ac:dyDescent="0.25">
      <c r="A47" s="70" t="s">
        <v>21</v>
      </c>
      <c r="B47" s="73" t="s">
        <v>284</v>
      </c>
      <c r="C47" s="70" t="s">
        <v>285</v>
      </c>
      <c r="D47" s="70">
        <v>78.5</v>
      </c>
      <c r="E47" s="70" t="s">
        <v>277</v>
      </c>
      <c r="F47" s="72"/>
      <c r="G47" s="19"/>
      <c r="H47" s="3">
        <f t="shared" si="2"/>
        <v>0</v>
      </c>
    </row>
    <row r="48" spans="1:8" ht="31.5" x14ac:dyDescent="0.25">
      <c r="A48" s="70" t="s">
        <v>23</v>
      </c>
      <c r="B48" s="73" t="s">
        <v>286</v>
      </c>
      <c r="C48" s="70"/>
      <c r="D48" s="70">
        <v>78.5</v>
      </c>
      <c r="E48" s="70" t="s">
        <v>277</v>
      </c>
      <c r="F48" s="72"/>
      <c r="G48" s="19"/>
      <c r="H48" s="3">
        <f t="shared" si="2"/>
        <v>0</v>
      </c>
    </row>
    <row r="49" spans="1:8" ht="31.5" x14ac:dyDescent="0.25">
      <c r="A49" s="70" t="s">
        <v>25</v>
      </c>
      <c r="B49" s="73" t="s">
        <v>287</v>
      </c>
      <c r="C49" s="70"/>
      <c r="D49" s="70" t="s">
        <v>288</v>
      </c>
      <c r="E49" s="70" t="s">
        <v>277</v>
      </c>
      <c r="F49" s="72"/>
      <c r="G49" s="19"/>
      <c r="H49" s="3">
        <f t="shared" si="2"/>
        <v>0</v>
      </c>
    </row>
    <row r="50" spans="1:8" ht="31.5" x14ac:dyDescent="0.25">
      <c r="A50" s="70" t="s">
        <v>27</v>
      </c>
      <c r="B50" s="73" t="s">
        <v>289</v>
      </c>
      <c r="C50" s="70"/>
      <c r="D50" s="70">
        <v>19</v>
      </c>
      <c r="E50" s="70" t="s">
        <v>89</v>
      </c>
      <c r="F50" s="72"/>
      <c r="G50" s="19"/>
      <c r="H50" s="3">
        <f t="shared" si="2"/>
        <v>0</v>
      </c>
    </row>
    <row r="51" spans="1:8" x14ac:dyDescent="0.25">
      <c r="A51" s="59"/>
      <c r="B51" s="62"/>
      <c r="C51" s="59"/>
      <c r="D51" s="59"/>
      <c r="E51" s="59"/>
      <c r="F51" s="61"/>
      <c r="G51" s="19"/>
      <c r="H51" s="20"/>
    </row>
    <row r="52" spans="1:8" x14ac:dyDescent="0.25">
      <c r="A52" s="59"/>
      <c r="B52" s="60" t="s">
        <v>290</v>
      </c>
      <c r="C52" s="59"/>
      <c r="D52" s="59"/>
      <c r="E52" s="59"/>
      <c r="F52" s="61"/>
      <c r="G52" s="19"/>
      <c r="H52" s="20"/>
    </row>
    <row r="53" spans="1:8" x14ac:dyDescent="0.25">
      <c r="A53" s="70"/>
      <c r="B53" s="71" t="s">
        <v>291</v>
      </c>
      <c r="C53" s="70" t="s">
        <v>274</v>
      </c>
      <c r="D53" s="70">
        <v>190</v>
      </c>
      <c r="E53" s="70" t="s">
        <v>275</v>
      </c>
      <c r="F53" s="72"/>
      <c r="G53" s="19"/>
      <c r="H53" s="3">
        <f t="shared" si="2"/>
        <v>0</v>
      </c>
    </row>
    <row r="54" spans="1:8" ht="31.5" x14ac:dyDescent="0.25">
      <c r="A54" s="70"/>
      <c r="B54" s="73" t="s">
        <v>292</v>
      </c>
      <c r="C54" s="70" t="s">
        <v>274</v>
      </c>
      <c r="D54" s="70">
        <v>16</v>
      </c>
      <c r="E54" s="70" t="s">
        <v>277</v>
      </c>
      <c r="F54" s="72"/>
      <c r="G54" s="19"/>
      <c r="H54" s="3">
        <f t="shared" si="2"/>
        <v>0</v>
      </c>
    </row>
    <row r="55" spans="1:8" ht="31.5" x14ac:dyDescent="0.25">
      <c r="A55" s="70"/>
      <c r="B55" s="73" t="s">
        <v>293</v>
      </c>
      <c r="C55" s="70" t="s">
        <v>280</v>
      </c>
      <c r="D55" s="70">
        <v>3.3</v>
      </c>
      <c r="E55" s="70" t="s">
        <v>275</v>
      </c>
      <c r="F55" s="72"/>
      <c r="G55" s="19"/>
      <c r="H55" s="3">
        <f t="shared" si="2"/>
        <v>0</v>
      </c>
    </row>
    <row r="56" spans="1:8" x14ac:dyDescent="0.25">
      <c r="A56" s="70"/>
      <c r="B56" s="71" t="s">
        <v>294</v>
      </c>
      <c r="C56" s="70" t="s">
        <v>280</v>
      </c>
      <c r="D56" s="70">
        <v>112</v>
      </c>
      <c r="E56" s="70" t="s">
        <v>82</v>
      </c>
      <c r="F56" s="72"/>
      <c r="G56" s="19"/>
      <c r="H56" s="3">
        <f t="shared" si="2"/>
        <v>0</v>
      </c>
    </row>
    <row r="57" spans="1:8" ht="31.5" x14ac:dyDescent="0.25">
      <c r="A57" s="70"/>
      <c r="B57" s="73" t="s">
        <v>295</v>
      </c>
      <c r="C57" s="70" t="s">
        <v>274</v>
      </c>
      <c r="D57" s="70">
        <v>150</v>
      </c>
      <c r="E57" s="70" t="s">
        <v>275</v>
      </c>
      <c r="F57" s="72"/>
      <c r="G57" s="19"/>
      <c r="H57" s="3">
        <f t="shared" si="2"/>
        <v>0</v>
      </c>
    </row>
    <row r="58" spans="1:8" x14ac:dyDescent="0.25">
      <c r="A58" s="70"/>
      <c r="B58" s="71" t="s">
        <v>296</v>
      </c>
      <c r="C58" s="70"/>
      <c r="D58" s="70">
        <v>1</v>
      </c>
      <c r="E58" s="70" t="s">
        <v>226</v>
      </c>
      <c r="F58" s="72"/>
      <c r="G58" s="19"/>
      <c r="H58" s="3">
        <f>IFERROR(D58*G58,0)</f>
        <v>0</v>
      </c>
    </row>
    <row r="59" spans="1:8" x14ac:dyDescent="0.25">
      <c r="A59" s="70"/>
      <c r="B59" s="71"/>
      <c r="C59" s="70"/>
      <c r="D59" s="70"/>
      <c r="E59" s="70"/>
      <c r="F59" s="72"/>
      <c r="G59" s="19"/>
      <c r="H59" s="3"/>
    </row>
    <row r="60" spans="1:8" x14ac:dyDescent="0.25">
      <c r="A60" s="70"/>
      <c r="B60" s="74" t="s">
        <v>297</v>
      </c>
      <c r="C60" s="70"/>
      <c r="D60" s="70"/>
      <c r="E60" s="70"/>
      <c r="F60" s="72"/>
      <c r="G60" s="19"/>
      <c r="H60" s="3">
        <f t="shared" ref="H60:H70" si="3">IFERROR(D60*G60,0)</f>
        <v>0</v>
      </c>
    </row>
    <row r="61" spans="1:8" x14ac:dyDescent="0.25">
      <c r="A61" s="70"/>
      <c r="B61" s="71" t="s">
        <v>298</v>
      </c>
      <c r="C61" s="70" t="s">
        <v>274</v>
      </c>
      <c r="D61" s="70">
        <v>240</v>
      </c>
      <c r="E61" s="70" t="s">
        <v>275</v>
      </c>
      <c r="F61" s="72"/>
      <c r="G61" s="19"/>
      <c r="H61" s="3">
        <f t="shared" si="3"/>
        <v>0</v>
      </c>
    </row>
    <row r="62" spans="1:8" ht="31.5" x14ac:dyDescent="0.25">
      <c r="A62" s="70"/>
      <c r="B62" s="73" t="s">
        <v>299</v>
      </c>
      <c r="C62" s="70" t="s">
        <v>274</v>
      </c>
      <c r="D62" s="70">
        <v>20</v>
      </c>
      <c r="E62" s="70" t="s">
        <v>277</v>
      </c>
      <c r="F62" s="72"/>
      <c r="G62" s="19"/>
      <c r="H62" s="3">
        <f t="shared" si="3"/>
        <v>0</v>
      </c>
    </row>
    <row r="63" spans="1:8" x14ac:dyDescent="0.25">
      <c r="A63" s="70"/>
      <c r="B63" s="71" t="s">
        <v>300</v>
      </c>
      <c r="C63" s="70" t="s">
        <v>280</v>
      </c>
      <c r="D63" s="70">
        <v>1.8</v>
      </c>
      <c r="E63" s="70" t="s">
        <v>275</v>
      </c>
      <c r="F63" s="72"/>
      <c r="G63" s="19"/>
      <c r="H63" s="3">
        <f t="shared" si="3"/>
        <v>0</v>
      </c>
    </row>
    <row r="64" spans="1:8" ht="48.75" customHeight="1" x14ac:dyDescent="0.25">
      <c r="A64" s="70"/>
      <c r="B64" s="73" t="s">
        <v>301</v>
      </c>
      <c r="C64" s="70" t="s">
        <v>280</v>
      </c>
      <c r="D64" s="70">
        <v>15.3</v>
      </c>
      <c r="E64" s="70" t="s">
        <v>275</v>
      </c>
      <c r="F64" s="72"/>
      <c r="G64" s="19"/>
      <c r="H64" s="3">
        <f t="shared" si="3"/>
        <v>0</v>
      </c>
    </row>
    <row r="65" spans="1:8" x14ac:dyDescent="0.25">
      <c r="A65" s="70"/>
      <c r="B65" s="71" t="s">
        <v>302</v>
      </c>
      <c r="C65" s="70"/>
      <c r="D65" s="70">
        <v>1380</v>
      </c>
      <c r="E65" s="70" t="s">
        <v>82</v>
      </c>
      <c r="F65" s="72"/>
      <c r="G65" s="19"/>
      <c r="H65" s="3">
        <f t="shared" si="3"/>
        <v>0</v>
      </c>
    </row>
    <row r="66" spans="1:8" ht="31.5" x14ac:dyDescent="0.25">
      <c r="A66" s="70"/>
      <c r="B66" s="73" t="s">
        <v>303</v>
      </c>
      <c r="C66" s="70"/>
      <c r="D66" s="70">
        <v>16</v>
      </c>
      <c r="E66" s="70" t="s">
        <v>35</v>
      </c>
      <c r="F66" s="72"/>
      <c r="G66" s="19"/>
      <c r="H66" s="3">
        <f t="shared" si="3"/>
        <v>0</v>
      </c>
    </row>
    <row r="67" spans="1:8" ht="31.5" x14ac:dyDescent="0.25">
      <c r="A67" s="70"/>
      <c r="B67" s="73" t="s">
        <v>304</v>
      </c>
      <c r="C67" s="70"/>
      <c r="D67" s="70">
        <v>0.26</v>
      </c>
      <c r="E67" s="70" t="s">
        <v>275</v>
      </c>
      <c r="F67" s="72"/>
      <c r="G67" s="19"/>
      <c r="H67" s="3">
        <f t="shared" si="3"/>
        <v>0</v>
      </c>
    </row>
    <row r="68" spans="1:8" ht="31.5" x14ac:dyDescent="0.25">
      <c r="A68" s="70"/>
      <c r="B68" s="73" t="s">
        <v>305</v>
      </c>
      <c r="C68" s="70" t="s">
        <v>285</v>
      </c>
      <c r="D68" s="70">
        <v>26</v>
      </c>
      <c r="E68" s="70" t="s">
        <v>277</v>
      </c>
      <c r="F68" s="72"/>
      <c r="G68" s="19"/>
      <c r="H68" s="3">
        <f t="shared" si="3"/>
        <v>0</v>
      </c>
    </row>
    <row r="69" spans="1:8" x14ac:dyDescent="0.25">
      <c r="A69" s="70"/>
      <c r="B69" s="71" t="s">
        <v>306</v>
      </c>
      <c r="C69" s="70"/>
      <c r="D69" s="70">
        <v>1</v>
      </c>
      <c r="E69" s="70" t="s">
        <v>115</v>
      </c>
      <c r="F69" s="72"/>
      <c r="G69" s="19"/>
      <c r="H69" s="3">
        <f t="shared" si="3"/>
        <v>0</v>
      </c>
    </row>
    <row r="70" spans="1:8" x14ac:dyDescent="0.25">
      <c r="A70" s="70"/>
      <c r="B70" s="71" t="s">
        <v>307</v>
      </c>
      <c r="C70" s="70"/>
      <c r="D70" s="70">
        <v>1</v>
      </c>
      <c r="E70" s="70" t="s">
        <v>115</v>
      </c>
      <c r="F70" s="72"/>
      <c r="G70" s="19"/>
      <c r="H70" s="3">
        <f t="shared" si="3"/>
        <v>0</v>
      </c>
    </row>
    <row r="71" spans="1:8" x14ac:dyDescent="0.25">
      <c r="A71" s="70"/>
      <c r="B71" s="71" t="s">
        <v>308</v>
      </c>
      <c r="C71" s="70" t="s">
        <v>274</v>
      </c>
      <c r="D71" s="70">
        <v>210</v>
      </c>
      <c r="E71" s="70" t="s">
        <v>275</v>
      </c>
      <c r="F71" s="72"/>
      <c r="G71" s="19"/>
      <c r="H71" s="3">
        <f>IFERROR(D71*G71,0)</f>
        <v>0</v>
      </c>
    </row>
    <row r="72" spans="1:8" x14ac:dyDescent="0.25">
      <c r="A72" s="59"/>
      <c r="B72" s="62"/>
      <c r="C72" s="59"/>
      <c r="D72" s="59"/>
      <c r="E72" s="59"/>
      <c r="F72" s="61"/>
      <c r="G72" s="19"/>
      <c r="H72" s="3"/>
    </row>
    <row r="73" spans="1:8" x14ac:dyDescent="0.25">
      <c r="A73" s="59"/>
      <c r="B73" s="60" t="s">
        <v>309</v>
      </c>
      <c r="C73" s="59"/>
      <c r="D73" s="59"/>
      <c r="E73" s="59"/>
      <c r="F73" s="61"/>
      <c r="G73" s="19"/>
      <c r="H73" s="3"/>
    </row>
    <row r="74" spans="1:8" x14ac:dyDescent="0.25">
      <c r="A74" s="59"/>
      <c r="B74" s="71" t="s">
        <v>310</v>
      </c>
      <c r="C74" s="70" t="s">
        <v>280</v>
      </c>
      <c r="D74" s="70">
        <v>4</v>
      </c>
      <c r="E74" s="70" t="s">
        <v>275</v>
      </c>
      <c r="F74" s="72"/>
      <c r="G74" s="22"/>
      <c r="H74" s="3">
        <f>IFERROR(D74*G74,0)</f>
        <v>0</v>
      </c>
    </row>
    <row r="75" spans="1:8" s="23" customFormat="1" x14ac:dyDescent="0.25">
      <c r="A75" s="135" t="s">
        <v>176</v>
      </c>
      <c r="B75" s="136"/>
      <c r="C75" s="136"/>
      <c r="D75" s="136"/>
      <c r="E75" s="136"/>
      <c r="F75" s="136"/>
      <c r="G75" s="137"/>
      <c r="H75" s="2">
        <f>SUM(H7:H74)</f>
        <v>0</v>
      </c>
    </row>
    <row r="76" spans="1:8" ht="31.5" customHeight="1" x14ac:dyDescent="0.25"/>
    <row r="77" spans="1:8" ht="29.25" customHeight="1" x14ac:dyDescent="0.25"/>
    <row r="78" spans="1:8" ht="81.75" customHeight="1" x14ac:dyDescent="0.25">
      <c r="B78" s="155" t="s">
        <v>311</v>
      </c>
      <c r="C78" s="155"/>
      <c r="D78" s="155"/>
      <c r="E78" s="155"/>
      <c r="F78" s="155"/>
      <c r="G78" s="155"/>
    </row>
  </sheetData>
  <sheetProtection algorithmName="SHA-512" hashValue="zeqvSA23j2qXhxefNNII/swc8pTo/4hVsTn60RGhbAgcOnrMd9p37iLRh2fFYV3hSO36YBgL2tl/T4ohPGkEsw==" saltValue="Xg9i6hRz6tBnSKqaJXiKCw==" spinCount="100000" sheet="1" objects="1" scenarios="1"/>
  <mergeCells count="10">
    <mergeCell ref="A1:H1"/>
    <mergeCell ref="A2:H2"/>
    <mergeCell ref="G4:H4"/>
    <mergeCell ref="A6:F6"/>
    <mergeCell ref="A16:F16"/>
    <mergeCell ref="A22:F22"/>
    <mergeCell ref="A31:F31"/>
    <mergeCell ref="A38:F38"/>
    <mergeCell ref="B78:G78"/>
    <mergeCell ref="A75:G7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49CEF-DA08-4C8C-9196-23FACA1BCA93}">
  <dimension ref="A1:H72"/>
  <sheetViews>
    <sheetView workbookViewId="0">
      <selection activeCell="H15" sqref="H15"/>
    </sheetView>
  </sheetViews>
  <sheetFormatPr defaultColWidth="9.140625" defaultRowHeight="15.75" x14ac:dyDescent="0.25"/>
  <cols>
    <col min="1" max="1" width="5.28515625" style="7" customWidth="1"/>
    <col min="2" max="2" width="48.28515625" style="5" customWidth="1"/>
    <col min="3" max="5" width="9.140625" style="6"/>
    <col min="6" max="6" width="11.42578125" style="6" customWidth="1"/>
    <col min="7" max="7" width="10.28515625" style="5" customWidth="1"/>
    <col min="8" max="8" width="10.85546875" style="5" customWidth="1"/>
    <col min="9" max="16384" width="9.140625" style="5"/>
  </cols>
  <sheetData>
    <row r="1" spans="1:8" x14ac:dyDescent="0.25">
      <c r="A1" s="129" t="s">
        <v>0</v>
      </c>
      <c r="B1" s="129"/>
      <c r="C1" s="129"/>
      <c r="D1" s="129"/>
      <c r="E1" s="129"/>
      <c r="F1" s="129"/>
      <c r="G1" s="129"/>
      <c r="H1" s="129"/>
    </row>
    <row r="2" spans="1:8" x14ac:dyDescent="0.25">
      <c r="A2" s="132" t="s">
        <v>312</v>
      </c>
      <c r="B2" s="132"/>
      <c r="C2" s="132"/>
      <c r="D2" s="132"/>
      <c r="E2" s="132"/>
      <c r="F2" s="132"/>
      <c r="G2" s="132"/>
      <c r="H2" s="132"/>
    </row>
    <row r="3" spans="1:8" ht="16.5" thickBot="1" x14ac:dyDescent="0.3"/>
    <row r="4" spans="1:8" ht="36.75" customHeight="1" thickBot="1" x14ac:dyDescent="0.3">
      <c r="A4" s="12" t="s">
        <v>178</v>
      </c>
      <c r="B4" s="75" t="s">
        <v>313</v>
      </c>
      <c r="C4" s="76" t="s">
        <v>222</v>
      </c>
      <c r="D4" s="75" t="s">
        <v>5</v>
      </c>
      <c r="E4" s="76" t="s">
        <v>6</v>
      </c>
      <c r="F4" s="75" t="s">
        <v>7</v>
      </c>
      <c r="G4" s="157" t="s">
        <v>8</v>
      </c>
      <c r="H4" s="158"/>
    </row>
    <row r="5" spans="1:8" ht="32.25" thickBot="1" x14ac:dyDescent="0.3">
      <c r="A5" s="77"/>
      <c r="B5" s="78"/>
      <c r="C5" s="79"/>
      <c r="D5" s="79"/>
      <c r="E5" s="79"/>
      <c r="F5" s="80"/>
      <c r="G5" s="16" t="s">
        <v>9</v>
      </c>
      <c r="H5" s="16" t="s">
        <v>10</v>
      </c>
    </row>
    <row r="6" spans="1:8" x14ac:dyDescent="0.25">
      <c r="A6" s="81" t="s">
        <v>12</v>
      </c>
      <c r="B6" s="82" t="s">
        <v>314</v>
      </c>
      <c r="C6" s="56"/>
      <c r="D6" s="56"/>
      <c r="E6" s="56"/>
      <c r="F6" s="57"/>
      <c r="G6" s="54"/>
      <c r="H6" s="55"/>
    </row>
    <row r="7" spans="1:8" x14ac:dyDescent="0.25">
      <c r="A7" s="84" t="s">
        <v>16</v>
      </c>
      <c r="B7" s="66" t="s">
        <v>315</v>
      </c>
      <c r="C7" s="63" t="s">
        <v>316</v>
      </c>
      <c r="D7" s="63" t="s">
        <v>35</v>
      </c>
      <c r="E7" s="63">
        <v>1174</v>
      </c>
      <c r="F7" s="57"/>
      <c r="G7" s="19"/>
      <c r="H7" s="3">
        <f>IFERROR(E7*G7,0)</f>
        <v>0</v>
      </c>
    </row>
    <row r="8" spans="1:8" x14ac:dyDescent="0.25">
      <c r="A8" s="84" t="s">
        <v>19</v>
      </c>
      <c r="B8" s="66" t="s">
        <v>317</v>
      </c>
      <c r="C8" s="63" t="s">
        <v>318</v>
      </c>
      <c r="D8" s="63" t="s">
        <v>35</v>
      </c>
      <c r="E8" s="63">
        <v>40</v>
      </c>
      <c r="F8" s="57"/>
      <c r="G8" s="19"/>
      <c r="H8" s="3">
        <f t="shared" ref="H8:H71" si="0">IFERROR(E8*G8,0)</f>
        <v>0</v>
      </c>
    </row>
    <row r="9" spans="1:8" x14ac:dyDescent="0.25">
      <c r="A9" s="84" t="s">
        <v>21</v>
      </c>
      <c r="B9" s="66" t="s">
        <v>319</v>
      </c>
      <c r="C9" s="63" t="s">
        <v>318</v>
      </c>
      <c r="D9" s="63" t="s">
        <v>35</v>
      </c>
      <c r="E9" s="63">
        <v>279</v>
      </c>
      <c r="F9" s="57"/>
      <c r="G9" s="19"/>
      <c r="H9" s="3">
        <f t="shared" si="0"/>
        <v>0</v>
      </c>
    </row>
    <row r="10" spans="1:8" x14ac:dyDescent="0.25">
      <c r="A10" s="81" t="s">
        <v>23</v>
      </c>
      <c r="B10" s="83" t="s">
        <v>320</v>
      </c>
      <c r="C10" s="56"/>
      <c r="D10" s="56"/>
      <c r="E10" s="56"/>
      <c r="F10" s="57"/>
      <c r="G10" s="19"/>
      <c r="H10" s="20"/>
    </row>
    <row r="11" spans="1:8" x14ac:dyDescent="0.25">
      <c r="A11" s="84" t="s">
        <v>25</v>
      </c>
      <c r="B11" s="66" t="s">
        <v>321</v>
      </c>
      <c r="C11" s="63" t="s">
        <v>322</v>
      </c>
      <c r="D11" s="63" t="s">
        <v>115</v>
      </c>
      <c r="E11" s="63">
        <v>112</v>
      </c>
      <c r="F11" s="65"/>
      <c r="G11" s="19"/>
      <c r="H11" s="3">
        <f t="shared" si="0"/>
        <v>0</v>
      </c>
    </row>
    <row r="12" spans="1:8" x14ac:dyDescent="0.25">
      <c r="A12" s="84" t="s">
        <v>27</v>
      </c>
      <c r="B12" s="66" t="s">
        <v>323</v>
      </c>
      <c r="C12" s="63" t="s">
        <v>324</v>
      </c>
      <c r="D12" s="63" t="s">
        <v>89</v>
      </c>
      <c r="E12" s="63">
        <v>448</v>
      </c>
      <c r="F12" s="65"/>
      <c r="G12" s="19"/>
      <c r="H12" s="3">
        <f t="shared" si="0"/>
        <v>0</v>
      </c>
    </row>
    <row r="13" spans="1:8" x14ac:dyDescent="0.25">
      <c r="A13" s="84" t="s">
        <v>32</v>
      </c>
      <c r="B13" s="66" t="s">
        <v>325</v>
      </c>
      <c r="C13" s="63" t="s">
        <v>326</v>
      </c>
      <c r="D13" s="63" t="s">
        <v>35</v>
      </c>
      <c r="E13" s="63">
        <v>34</v>
      </c>
      <c r="F13" s="65"/>
      <c r="G13" s="19"/>
      <c r="H13" s="3">
        <f t="shared" si="0"/>
        <v>0</v>
      </c>
    </row>
    <row r="14" spans="1:8" x14ac:dyDescent="0.25">
      <c r="A14" s="84" t="s">
        <v>36</v>
      </c>
      <c r="B14" s="66" t="s">
        <v>327</v>
      </c>
      <c r="C14" s="63" t="s">
        <v>326</v>
      </c>
      <c r="D14" s="63" t="s">
        <v>35</v>
      </c>
      <c r="E14" s="63">
        <v>898</v>
      </c>
      <c r="F14" s="65"/>
      <c r="G14" s="19"/>
      <c r="H14" s="3">
        <f t="shared" si="0"/>
        <v>0</v>
      </c>
    </row>
    <row r="15" spans="1:8" x14ac:dyDescent="0.25">
      <c r="A15" s="84" t="s">
        <v>38</v>
      </c>
      <c r="B15" s="66" t="s">
        <v>328</v>
      </c>
      <c r="C15" s="63" t="s">
        <v>326</v>
      </c>
      <c r="D15" s="63" t="s">
        <v>35</v>
      </c>
      <c r="E15" s="63">
        <v>52</v>
      </c>
      <c r="F15" s="65"/>
      <c r="G15" s="19"/>
      <c r="H15" s="3">
        <f t="shared" si="0"/>
        <v>0</v>
      </c>
    </row>
    <row r="16" spans="1:8" x14ac:dyDescent="0.25">
      <c r="A16" s="84" t="s">
        <v>40</v>
      </c>
      <c r="B16" s="66" t="s">
        <v>329</v>
      </c>
      <c r="C16" s="63" t="s">
        <v>330</v>
      </c>
      <c r="D16" s="63" t="s">
        <v>35</v>
      </c>
      <c r="E16" s="63">
        <v>932</v>
      </c>
      <c r="F16" s="65"/>
      <c r="G16" s="19"/>
      <c r="H16" s="3">
        <f t="shared" si="0"/>
        <v>0</v>
      </c>
    </row>
    <row r="17" spans="1:8" ht="63" x14ac:dyDescent="0.25">
      <c r="A17" s="84" t="s">
        <v>42</v>
      </c>
      <c r="B17" s="64" t="s">
        <v>331</v>
      </c>
      <c r="C17" s="63" t="s">
        <v>332</v>
      </c>
      <c r="D17" s="63" t="s">
        <v>115</v>
      </c>
      <c r="E17" s="63">
        <v>39</v>
      </c>
      <c r="F17" s="65" t="s">
        <v>333</v>
      </c>
      <c r="G17" s="19"/>
      <c r="H17" s="3">
        <f t="shared" si="0"/>
        <v>0</v>
      </c>
    </row>
    <row r="18" spans="1:8" ht="63" x14ac:dyDescent="0.25">
      <c r="A18" s="84" t="s">
        <v>46</v>
      </c>
      <c r="B18" s="64" t="s">
        <v>334</v>
      </c>
      <c r="C18" s="63" t="s">
        <v>332</v>
      </c>
      <c r="D18" s="63" t="s">
        <v>115</v>
      </c>
      <c r="E18" s="63">
        <v>1</v>
      </c>
      <c r="F18" s="65" t="s">
        <v>333</v>
      </c>
      <c r="G18" s="19"/>
      <c r="H18" s="3">
        <f t="shared" si="0"/>
        <v>0</v>
      </c>
    </row>
    <row r="19" spans="1:8" ht="31.5" x14ac:dyDescent="0.25">
      <c r="A19" s="84" t="s">
        <v>49</v>
      </c>
      <c r="B19" s="64" t="s">
        <v>335</v>
      </c>
      <c r="C19" s="63" t="s">
        <v>336</v>
      </c>
      <c r="D19" s="63" t="s">
        <v>115</v>
      </c>
      <c r="E19" s="63">
        <v>19</v>
      </c>
      <c r="F19" s="65" t="s">
        <v>333</v>
      </c>
      <c r="G19" s="19"/>
      <c r="H19" s="3">
        <f t="shared" si="0"/>
        <v>0</v>
      </c>
    </row>
    <row r="20" spans="1:8" ht="31.5" x14ac:dyDescent="0.25">
      <c r="A20" s="84" t="s">
        <v>52</v>
      </c>
      <c r="B20" s="64" t="s">
        <v>337</v>
      </c>
      <c r="C20" s="63" t="s">
        <v>338</v>
      </c>
      <c r="D20" s="63" t="s">
        <v>115</v>
      </c>
      <c r="E20" s="63">
        <v>4</v>
      </c>
      <c r="F20" s="65" t="s">
        <v>333</v>
      </c>
      <c r="G20" s="19"/>
      <c r="H20" s="3">
        <f t="shared" si="0"/>
        <v>0</v>
      </c>
    </row>
    <row r="21" spans="1:8" ht="31.5" x14ac:dyDescent="0.25">
      <c r="A21" s="84" t="s">
        <v>54</v>
      </c>
      <c r="B21" s="64" t="s">
        <v>339</v>
      </c>
      <c r="C21" s="63" t="s">
        <v>338</v>
      </c>
      <c r="D21" s="63" t="s">
        <v>115</v>
      </c>
      <c r="E21" s="63">
        <v>4</v>
      </c>
      <c r="F21" s="65" t="s">
        <v>333</v>
      </c>
      <c r="G21" s="19"/>
      <c r="H21" s="3">
        <f t="shared" si="0"/>
        <v>0</v>
      </c>
    </row>
    <row r="22" spans="1:8" ht="31.5" x14ac:dyDescent="0.25">
      <c r="A22" s="84" t="s">
        <v>58</v>
      </c>
      <c r="B22" s="64" t="s">
        <v>340</v>
      </c>
      <c r="C22" s="63" t="s">
        <v>338</v>
      </c>
      <c r="D22" s="63" t="s">
        <v>115</v>
      </c>
      <c r="E22" s="63">
        <v>8</v>
      </c>
      <c r="F22" s="65" t="s">
        <v>333</v>
      </c>
      <c r="G22" s="19"/>
      <c r="H22" s="3">
        <f t="shared" si="0"/>
        <v>0</v>
      </c>
    </row>
    <row r="23" spans="1:8" ht="31.5" x14ac:dyDescent="0.25">
      <c r="A23" s="84" t="s">
        <v>61</v>
      </c>
      <c r="B23" s="64" t="s">
        <v>341</v>
      </c>
      <c r="C23" s="63" t="s">
        <v>338</v>
      </c>
      <c r="D23" s="63" t="s">
        <v>115</v>
      </c>
      <c r="E23" s="63">
        <v>8</v>
      </c>
      <c r="F23" s="65" t="s">
        <v>333</v>
      </c>
      <c r="G23" s="19"/>
      <c r="H23" s="3">
        <f t="shared" si="0"/>
        <v>0</v>
      </c>
    </row>
    <row r="24" spans="1:8" x14ac:dyDescent="0.25">
      <c r="A24" s="84" t="s">
        <v>65</v>
      </c>
      <c r="B24" s="66" t="s">
        <v>342</v>
      </c>
      <c r="C24" s="63" t="s">
        <v>343</v>
      </c>
      <c r="D24" s="63" t="s">
        <v>89</v>
      </c>
      <c r="E24" s="63">
        <v>57</v>
      </c>
      <c r="F24" s="65"/>
      <c r="G24" s="19"/>
      <c r="H24" s="3">
        <f t="shared" si="0"/>
        <v>0</v>
      </c>
    </row>
    <row r="25" spans="1:8" x14ac:dyDescent="0.25">
      <c r="A25" s="84" t="s">
        <v>67</v>
      </c>
      <c r="B25" s="66" t="s">
        <v>344</v>
      </c>
      <c r="C25" s="63" t="s">
        <v>345</v>
      </c>
      <c r="D25" s="63" t="s">
        <v>115</v>
      </c>
      <c r="E25" s="63">
        <v>58</v>
      </c>
      <c r="F25" s="65"/>
      <c r="G25" s="19"/>
      <c r="H25" s="3">
        <f t="shared" si="0"/>
        <v>0</v>
      </c>
    </row>
    <row r="26" spans="1:8" x14ac:dyDescent="0.25">
      <c r="A26" s="84" t="s">
        <v>71</v>
      </c>
      <c r="B26" s="66" t="s">
        <v>346</v>
      </c>
      <c r="C26" s="63" t="s">
        <v>347</v>
      </c>
      <c r="D26" s="63" t="s">
        <v>115</v>
      </c>
      <c r="E26" s="63">
        <v>40</v>
      </c>
      <c r="F26" s="65" t="s">
        <v>333</v>
      </c>
      <c r="G26" s="19"/>
      <c r="H26" s="3">
        <f t="shared" si="0"/>
        <v>0</v>
      </c>
    </row>
    <row r="27" spans="1:8" x14ac:dyDescent="0.25">
      <c r="A27" s="84" t="s">
        <v>74</v>
      </c>
      <c r="B27" s="66" t="s">
        <v>348</v>
      </c>
      <c r="C27" s="63" t="s">
        <v>347</v>
      </c>
      <c r="D27" s="63" t="s">
        <v>115</v>
      </c>
      <c r="E27" s="63">
        <v>12</v>
      </c>
      <c r="F27" s="65" t="s">
        <v>333</v>
      </c>
      <c r="G27" s="19"/>
      <c r="H27" s="3">
        <f t="shared" si="0"/>
        <v>0</v>
      </c>
    </row>
    <row r="28" spans="1:8" x14ac:dyDescent="0.25">
      <c r="A28" s="84" t="s">
        <v>349</v>
      </c>
      <c r="B28" s="66" t="s">
        <v>350</v>
      </c>
      <c r="C28" s="63" t="s">
        <v>351</v>
      </c>
      <c r="D28" s="63" t="s">
        <v>89</v>
      </c>
      <c r="E28" s="63">
        <v>40</v>
      </c>
      <c r="F28" s="65" t="s">
        <v>352</v>
      </c>
      <c r="G28" s="19"/>
      <c r="H28" s="3">
        <f t="shared" si="0"/>
        <v>0</v>
      </c>
    </row>
    <row r="29" spans="1:8" x14ac:dyDescent="0.25">
      <c r="A29" s="84" t="s">
        <v>353</v>
      </c>
      <c r="B29" s="66" t="s">
        <v>354</v>
      </c>
      <c r="C29" s="63" t="s">
        <v>351</v>
      </c>
      <c r="D29" s="63" t="s">
        <v>89</v>
      </c>
      <c r="E29" s="63">
        <v>12</v>
      </c>
      <c r="F29" s="65" t="s">
        <v>355</v>
      </c>
      <c r="G29" s="19"/>
      <c r="H29" s="3">
        <f t="shared" si="0"/>
        <v>0</v>
      </c>
    </row>
    <row r="30" spans="1:8" x14ac:dyDescent="0.25">
      <c r="A30" s="84" t="s">
        <v>356</v>
      </c>
      <c r="B30" s="66" t="s">
        <v>357</v>
      </c>
      <c r="C30" s="63" t="s">
        <v>358</v>
      </c>
      <c r="D30" s="63" t="s">
        <v>89</v>
      </c>
      <c r="E30" s="63">
        <v>80</v>
      </c>
      <c r="F30" s="65"/>
      <c r="G30" s="19"/>
      <c r="H30" s="3">
        <f t="shared" si="0"/>
        <v>0</v>
      </c>
    </row>
    <row r="31" spans="1:8" x14ac:dyDescent="0.25">
      <c r="A31" s="84" t="s">
        <v>359</v>
      </c>
      <c r="B31" s="66" t="s">
        <v>360</v>
      </c>
      <c r="C31" s="63" t="s">
        <v>361</v>
      </c>
      <c r="D31" s="63" t="s">
        <v>115</v>
      </c>
      <c r="E31" s="63">
        <v>2</v>
      </c>
      <c r="F31" s="65"/>
      <c r="G31" s="19"/>
      <c r="H31" s="3">
        <f t="shared" si="0"/>
        <v>0</v>
      </c>
    </row>
    <row r="32" spans="1:8" x14ac:dyDescent="0.25">
      <c r="A32" s="84" t="s">
        <v>362</v>
      </c>
      <c r="B32" s="66" t="s">
        <v>363</v>
      </c>
      <c r="C32" s="63" t="s">
        <v>364</v>
      </c>
      <c r="D32" s="63" t="s">
        <v>89</v>
      </c>
      <c r="E32" s="63">
        <v>156</v>
      </c>
      <c r="F32" s="65"/>
      <c r="G32" s="19"/>
      <c r="H32" s="3">
        <f t="shared" si="0"/>
        <v>0</v>
      </c>
    </row>
    <row r="33" spans="1:8" x14ac:dyDescent="0.25">
      <c r="A33" s="84" t="s">
        <v>365</v>
      </c>
      <c r="B33" s="66" t="s">
        <v>366</v>
      </c>
      <c r="C33" s="63"/>
      <c r="D33" s="63" t="s">
        <v>89</v>
      </c>
      <c r="E33" s="63">
        <v>104</v>
      </c>
      <c r="F33" s="65"/>
      <c r="G33" s="19"/>
      <c r="H33" s="3">
        <f t="shared" si="0"/>
        <v>0</v>
      </c>
    </row>
    <row r="34" spans="1:8" x14ac:dyDescent="0.25">
      <c r="A34" s="84" t="s">
        <v>367</v>
      </c>
      <c r="B34" s="66" t="s">
        <v>368</v>
      </c>
      <c r="C34" s="63"/>
      <c r="D34" s="63" t="s">
        <v>35</v>
      </c>
      <c r="E34" s="63">
        <v>156</v>
      </c>
      <c r="F34" s="65"/>
      <c r="G34" s="19"/>
      <c r="H34" s="3">
        <f t="shared" si="0"/>
        <v>0</v>
      </c>
    </row>
    <row r="35" spans="1:8" x14ac:dyDescent="0.25">
      <c r="A35" s="84" t="s">
        <v>369</v>
      </c>
      <c r="B35" s="66" t="s">
        <v>370</v>
      </c>
      <c r="C35" s="63"/>
      <c r="D35" s="63" t="s">
        <v>89</v>
      </c>
      <c r="E35" s="63">
        <v>52</v>
      </c>
      <c r="F35" s="65"/>
      <c r="G35" s="19"/>
      <c r="H35" s="3">
        <f t="shared" si="0"/>
        <v>0</v>
      </c>
    </row>
    <row r="36" spans="1:8" x14ac:dyDescent="0.25">
      <c r="A36" s="84" t="s">
        <v>371</v>
      </c>
      <c r="B36" s="66" t="s">
        <v>372</v>
      </c>
      <c r="C36" s="63"/>
      <c r="D36" s="63" t="s">
        <v>89</v>
      </c>
      <c r="E36" s="63">
        <v>52</v>
      </c>
      <c r="F36" s="65"/>
      <c r="G36" s="19"/>
      <c r="H36" s="3">
        <f t="shared" si="0"/>
        <v>0</v>
      </c>
    </row>
    <row r="37" spans="1:8" x14ac:dyDescent="0.25">
      <c r="A37" s="84" t="s">
        <v>373</v>
      </c>
      <c r="B37" s="66" t="s">
        <v>374</v>
      </c>
      <c r="C37" s="63"/>
      <c r="D37" s="63" t="s">
        <v>89</v>
      </c>
      <c r="E37" s="63">
        <v>5</v>
      </c>
      <c r="F37" s="65"/>
      <c r="G37" s="19"/>
      <c r="H37" s="3">
        <f t="shared" si="0"/>
        <v>0</v>
      </c>
    </row>
    <row r="38" spans="1:8" x14ac:dyDescent="0.25">
      <c r="A38" s="84" t="s">
        <v>375</v>
      </c>
      <c r="B38" s="66" t="s">
        <v>376</v>
      </c>
      <c r="C38" s="63"/>
      <c r="D38" s="63" t="s">
        <v>89</v>
      </c>
      <c r="E38" s="63">
        <v>52</v>
      </c>
      <c r="F38" s="65"/>
      <c r="G38" s="19"/>
      <c r="H38" s="3">
        <f t="shared" si="0"/>
        <v>0</v>
      </c>
    </row>
    <row r="39" spans="1:8" x14ac:dyDescent="0.25">
      <c r="A39" s="84" t="s">
        <v>377</v>
      </c>
      <c r="B39" s="66" t="s">
        <v>378</v>
      </c>
      <c r="C39" s="63"/>
      <c r="D39" s="63" t="s">
        <v>89</v>
      </c>
      <c r="E39" s="63">
        <v>3</v>
      </c>
      <c r="F39" s="65"/>
      <c r="G39" s="19"/>
      <c r="H39" s="3">
        <f t="shared" si="0"/>
        <v>0</v>
      </c>
    </row>
    <row r="40" spans="1:8" x14ac:dyDescent="0.25">
      <c r="A40" s="81" t="s">
        <v>379</v>
      </c>
      <c r="B40" s="82" t="s">
        <v>380</v>
      </c>
      <c r="C40" s="56"/>
      <c r="D40" s="56"/>
      <c r="E40" s="56"/>
      <c r="F40" s="57"/>
      <c r="G40" s="19"/>
      <c r="H40" s="20"/>
    </row>
    <row r="41" spans="1:8" x14ac:dyDescent="0.25">
      <c r="A41" s="84" t="s">
        <v>381</v>
      </c>
      <c r="B41" s="66" t="s">
        <v>382</v>
      </c>
      <c r="C41" s="63"/>
      <c r="D41" s="63" t="s">
        <v>35</v>
      </c>
      <c r="E41" s="63">
        <v>984</v>
      </c>
      <c r="F41" s="65"/>
      <c r="G41" s="19"/>
      <c r="H41" s="3">
        <f t="shared" si="0"/>
        <v>0</v>
      </c>
    </row>
    <row r="42" spans="1:8" ht="31.5" x14ac:dyDescent="0.25">
      <c r="A42" s="84" t="s">
        <v>383</v>
      </c>
      <c r="B42" s="64" t="s">
        <v>384</v>
      </c>
      <c r="C42" s="63"/>
      <c r="D42" s="63" t="s">
        <v>35</v>
      </c>
      <c r="E42" s="63">
        <v>232</v>
      </c>
      <c r="F42" s="65"/>
      <c r="G42" s="19"/>
      <c r="H42" s="3">
        <f t="shared" si="0"/>
        <v>0</v>
      </c>
    </row>
    <row r="43" spans="1:8" ht="31.5" x14ac:dyDescent="0.25">
      <c r="A43" s="84" t="s">
        <v>385</v>
      </c>
      <c r="B43" s="64" t="s">
        <v>386</v>
      </c>
      <c r="C43" s="63"/>
      <c r="D43" s="63" t="s">
        <v>35</v>
      </c>
      <c r="E43" s="63">
        <v>700</v>
      </c>
      <c r="F43" s="65"/>
      <c r="G43" s="19"/>
      <c r="H43" s="3">
        <f t="shared" si="0"/>
        <v>0</v>
      </c>
    </row>
    <row r="44" spans="1:8" x14ac:dyDescent="0.25">
      <c r="A44" s="84" t="s">
        <v>387</v>
      </c>
      <c r="B44" s="66" t="s">
        <v>388</v>
      </c>
      <c r="C44" s="63"/>
      <c r="D44" s="63" t="s">
        <v>277</v>
      </c>
      <c r="E44" s="63">
        <v>12</v>
      </c>
      <c r="F44" s="65"/>
      <c r="G44" s="19"/>
      <c r="H44" s="3">
        <f t="shared" si="0"/>
        <v>0</v>
      </c>
    </row>
    <row r="45" spans="1:8" x14ac:dyDescent="0.25">
      <c r="A45" s="84" t="s">
        <v>389</v>
      </c>
      <c r="B45" s="66" t="s">
        <v>390</v>
      </c>
      <c r="C45" s="63"/>
      <c r="D45" s="63" t="s">
        <v>35</v>
      </c>
      <c r="E45" s="63">
        <v>932</v>
      </c>
      <c r="F45" s="65"/>
      <c r="G45" s="19"/>
      <c r="H45" s="3">
        <f t="shared" si="0"/>
        <v>0</v>
      </c>
    </row>
    <row r="46" spans="1:8" x14ac:dyDescent="0.25">
      <c r="A46" s="84" t="s">
        <v>391</v>
      </c>
      <c r="B46" s="66" t="s">
        <v>392</v>
      </c>
      <c r="C46" s="63"/>
      <c r="D46" s="63" t="s">
        <v>35</v>
      </c>
      <c r="E46" s="63">
        <v>34</v>
      </c>
      <c r="F46" s="65"/>
      <c r="G46" s="19"/>
      <c r="H46" s="3">
        <f t="shared" si="0"/>
        <v>0</v>
      </c>
    </row>
    <row r="47" spans="1:8" x14ac:dyDescent="0.25">
      <c r="A47" s="84" t="s">
        <v>393</v>
      </c>
      <c r="B47" s="66" t="s">
        <v>392</v>
      </c>
      <c r="C47" s="63"/>
      <c r="D47" s="63" t="s">
        <v>35</v>
      </c>
      <c r="E47" s="63">
        <v>898</v>
      </c>
      <c r="F47" s="65"/>
      <c r="G47" s="19"/>
      <c r="H47" s="3">
        <f t="shared" si="0"/>
        <v>0</v>
      </c>
    </row>
    <row r="48" spans="1:8" x14ac:dyDescent="0.25">
      <c r="A48" s="84" t="s">
        <v>394</v>
      </c>
      <c r="B48" s="66" t="s">
        <v>395</v>
      </c>
      <c r="C48" s="63"/>
      <c r="D48" s="63" t="s">
        <v>35</v>
      </c>
      <c r="E48" s="63">
        <v>52</v>
      </c>
      <c r="F48" s="65"/>
      <c r="G48" s="19"/>
      <c r="H48" s="3">
        <f t="shared" si="0"/>
        <v>0</v>
      </c>
    </row>
    <row r="49" spans="1:8" x14ac:dyDescent="0.25">
      <c r="A49" s="84" t="s">
        <v>396</v>
      </c>
      <c r="B49" s="66" t="s">
        <v>397</v>
      </c>
      <c r="C49" s="63"/>
      <c r="D49" s="63" t="s">
        <v>35</v>
      </c>
      <c r="E49" s="63">
        <v>984</v>
      </c>
      <c r="F49" s="65"/>
      <c r="G49" s="19"/>
      <c r="H49" s="3">
        <f t="shared" si="0"/>
        <v>0</v>
      </c>
    </row>
    <row r="50" spans="1:8" x14ac:dyDescent="0.25">
      <c r="A50" s="84" t="s">
        <v>398</v>
      </c>
      <c r="B50" s="66" t="s">
        <v>399</v>
      </c>
      <c r="C50" s="63"/>
      <c r="D50" s="63" t="s">
        <v>35</v>
      </c>
      <c r="E50" s="63">
        <v>230</v>
      </c>
      <c r="F50" s="65"/>
      <c r="G50" s="19"/>
      <c r="H50" s="3">
        <f t="shared" si="0"/>
        <v>0</v>
      </c>
    </row>
    <row r="51" spans="1:8" x14ac:dyDescent="0.25">
      <c r="A51" s="84" t="s">
        <v>400</v>
      </c>
      <c r="B51" s="66" t="s">
        <v>401</v>
      </c>
      <c r="C51" s="63"/>
      <c r="D51" s="63" t="s">
        <v>35</v>
      </c>
      <c r="E51" s="63">
        <v>279</v>
      </c>
      <c r="F51" s="65"/>
      <c r="G51" s="19"/>
      <c r="H51" s="3">
        <f t="shared" si="0"/>
        <v>0</v>
      </c>
    </row>
    <row r="52" spans="1:8" ht="31.5" x14ac:dyDescent="0.25">
      <c r="A52" s="84" t="s">
        <v>402</v>
      </c>
      <c r="B52" s="64" t="s">
        <v>403</v>
      </c>
      <c r="C52" s="63"/>
      <c r="D52" s="63" t="s">
        <v>35</v>
      </c>
      <c r="E52" s="63">
        <v>932</v>
      </c>
      <c r="F52" s="65"/>
      <c r="G52" s="19"/>
      <c r="H52" s="3">
        <f t="shared" si="0"/>
        <v>0</v>
      </c>
    </row>
    <row r="53" spans="1:8" x14ac:dyDescent="0.25">
      <c r="A53" s="84" t="s">
        <v>404</v>
      </c>
      <c r="B53" s="66" t="s">
        <v>405</v>
      </c>
      <c r="C53" s="63"/>
      <c r="D53" s="63" t="s">
        <v>115</v>
      </c>
      <c r="E53" s="63">
        <v>112</v>
      </c>
      <c r="F53" s="65"/>
      <c r="G53" s="19"/>
      <c r="H53" s="3">
        <f t="shared" si="0"/>
        <v>0</v>
      </c>
    </row>
    <row r="54" spans="1:8" x14ac:dyDescent="0.25">
      <c r="A54" s="84" t="s">
        <v>406</v>
      </c>
      <c r="B54" s="66" t="s">
        <v>407</v>
      </c>
      <c r="C54" s="63"/>
      <c r="D54" s="63" t="s">
        <v>89</v>
      </c>
      <c r="E54" s="63">
        <v>52</v>
      </c>
      <c r="F54" s="65"/>
      <c r="G54" s="19"/>
      <c r="H54" s="3">
        <f t="shared" si="0"/>
        <v>0</v>
      </c>
    </row>
    <row r="55" spans="1:8" x14ac:dyDescent="0.25">
      <c r="A55" s="84" t="s">
        <v>408</v>
      </c>
      <c r="B55" s="66" t="s">
        <v>409</v>
      </c>
      <c r="C55" s="63"/>
      <c r="D55" s="63" t="s">
        <v>89</v>
      </c>
      <c r="E55" s="63">
        <v>40</v>
      </c>
      <c r="F55" s="65"/>
      <c r="G55" s="19"/>
      <c r="H55" s="3">
        <f t="shared" si="0"/>
        <v>0</v>
      </c>
    </row>
    <row r="56" spans="1:8" x14ac:dyDescent="0.25">
      <c r="A56" s="84" t="s">
        <v>410</v>
      </c>
      <c r="B56" s="66" t="s">
        <v>411</v>
      </c>
      <c r="C56" s="63"/>
      <c r="D56" s="63" t="s">
        <v>89</v>
      </c>
      <c r="E56" s="63">
        <v>12</v>
      </c>
      <c r="F56" s="65"/>
      <c r="G56" s="19"/>
      <c r="H56" s="3">
        <f t="shared" si="0"/>
        <v>0</v>
      </c>
    </row>
    <row r="57" spans="1:8" x14ac:dyDescent="0.25">
      <c r="A57" s="84" t="s">
        <v>412</v>
      </c>
      <c r="B57" s="66" t="s">
        <v>413</v>
      </c>
      <c r="C57" s="63"/>
      <c r="D57" s="63" t="s">
        <v>89</v>
      </c>
      <c r="E57" s="63">
        <v>40</v>
      </c>
      <c r="F57" s="65"/>
      <c r="G57" s="19"/>
      <c r="H57" s="3">
        <f t="shared" si="0"/>
        <v>0</v>
      </c>
    </row>
    <row r="58" spans="1:8" x14ac:dyDescent="0.25">
      <c r="A58" s="84" t="s">
        <v>414</v>
      </c>
      <c r="B58" s="66" t="s">
        <v>415</v>
      </c>
      <c r="C58" s="63"/>
      <c r="D58" s="63" t="s">
        <v>89</v>
      </c>
      <c r="E58" s="63">
        <v>17</v>
      </c>
      <c r="F58" s="65"/>
      <c r="G58" s="19"/>
      <c r="H58" s="3">
        <f t="shared" si="0"/>
        <v>0</v>
      </c>
    </row>
    <row r="59" spans="1:8" x14ac:dyDescent="0.25">
      <c r="A59" s="84" t="s">
        <v>416</v>
      </c>
      <c r="B59" s="66" t="s">
        <v>417</v>
      </c>
      <c r="C59" s="63"/>
      <c r="D59" s="63" t="s">
        <v>89</v>
      </c>
      <c r="E59" s="63">
        <v>23</v>
      </c>
      <c r="F59" s="65"/>
      <c r="G59" s="19"/>
      <c r="H59" s="3">
        <f t="shared" si="0"/>
        <v>0</v>
      </c>
    </row>
    <row r="60" spans="1:8" x14ac:dyDescent="0.25">
      <c r="A60" s="84" t="s">
        <v>418</v>
      </c>
      <c r="B60" s="66" t="s">
        <v>419</v>
      </c>
      <c r="C60" s="63"/>
      <c r="D60" s="63" t="s">
        <v>115</v>
      </c>
      <c r="E60" s="63">
        <v>58</v>
      </c>
      <c r="F60" s="65"/>
      <c r="G60" s="19"/>
      <c r="H60" s="3">
        <f t="shared" si="0"/>
        <v>0</v>
      </c>
    </row>
    <row r="61" spans="1:8" x14ac:dyDescent="0.25">
      <c r="A61" s="84" t="s">
        <v>420</v>
      </c>
      <c r="B61" s="66" t="s">
        <v>421</v>
      </c>
      <c r="C61" s="63"/>
      <c r="D61" s="63" t="s">
        <v>89</v>
      </c>
      <c r="E61" s="63">
        <v>57</v>
      </c>
      <c r="F61" s="65"/>
      <c r="G61" s="19"/>
      <c r="H61" s="3">
        <f t="shared" si="0"/>
        <v>0</v>
      </c>
    </row>
    <row r="62" spans="1:8" x14ac:dyDescent="0.25">
      <c r="A62" s="84" t="s">
        <v>422</v>
      </c>
      <c r="B62" s="66" t="s">
        <v>423</v>
      </c>
      <c r="C62" s="63"/>
      <c r="D62" s="63" t="s">
        <v>275</v>
      </c>
      <c r="E62" s="63">
        <v>195.72</v>
      </c>
      <c r="F62" s="65"/>
      <c r="G62" s="19"/>
      <c r="H62" s="3">
        <f t="shared" si="0"/>
        <v>0</v>
      </c>
    </row>
    <row r="63" spans="1:8" x14ac:dyDescent="0.25">
      <c r="A63" s="84" t="s">
        <v>424</v>
      </c>
      <c r="B63" s="66" t="s">
        <v>425</v>
      </c>
      <c r="C63" s="63"/>
      <c r="D63" s="63" t="s">
        <v>277</v>
      </c>
      <c r="E63" s="63">
        <v>932</v>
      </c>
      <c r="F63" s="65"/>
      <c r="G63" s="19"/>
      <c r="H63" s="3">
        <f t="shared" si="0"/>
        <v>0</v>
      </c>
    </row>
    <row r="64" spans="1:8" x14ac:dyDescent="0.25">
      <c r="A64" s="84" t="s">
        <v>426</v>
      </c>
      <c r="B64" s="66" t="s">
        <v>427</v>
      </c>
      <c r="C64" s="63"/>
      <c r="D64" s="63" t="s">
        <v>89</v>
      </c>
      <c r="E64" s="63">
        <v>122</v>
      </c>
      <c r="F64" s="65"/>
      <c r="G64" s="19"/>
      <c r="H64" s="3">
        <f t="shared" si="0"/>
        <v>0</v>
      </c>
    </row>
    <row r="65" spans="1:8" x14ac:dyDescent="0.25">
      <c r="A65" s="84" t="s">
        <v>428</v>
      </c>
      <c r="B65" s="66" t="s">
        <v>429</v>
      </c>
      <c r="C65" s="63"/>
      <c r="D65" s="63" t="s">
        <v>115</v>
      </c>
      <c r="E65" s="63">
        <v>52</v>
      </c>
      <c r="F65" s="65"/>
      <c r="G65" s="19"/>
      <c r="H65" s="3">
        <f t="shared" si="0"/>
        <v>0</v>
      </c>
    </row>
    <row r="66" spans="1:8" x14ac:dyDescent="0.25">
      <c r="A66" s="84" t="s">
        <v>430</v>
      </c>
      <c r="B66" s="66" t="s">
        <v>431</v>
      </c>
      <c r="C66" s="63"/>
      <c r="D66" s="63" t="s">
        <v>115</v>
      </c>
      <c r="E66" s="63">
        <v>52</v>
      </c>
      <c r="F66" s="65"/>
      <c r="G66" s="19"/>
      <c r="H66" s="3">
        <f t="shared" si="0"/>
        <v>0</v>
      </c>
    </row>
    <row r="67" spans="1:8" x14ac:dyDescent="0.25">
      <c r="A67" s="84" t="s">
        <v>432</v>
      </c>
      <c r="B67" s="66" t="s">
        <v>433</v>
      </c>
      <c r="C67" s="63"/>
      <c r="D67" s="63" t="s">
        <v>89</v>
      </c>
      <c r="E67" s="63">
        <v>52</v>
      </c>
      <c r="F67" s="65"/>
      <c r="G67" s="19"/>
      <c r="H67" s="3">
        <f t="shared" si="0"/>
        <v>0</v>
      </c>
    </row>
    <row r="68" spans="1:8" x14ac:dyDescent="0.25">
      <c r="A68" s="84" t="s">
        <v>434</v>
      </c>
      <c r="B68" s="66" t="s">
        <v>435</v>
      </c>
      <c r="C68" s="63"/>
      <c r="D68" s="63" t="s">
        <v>115</v>
      </c>
      <c r="E68" s="63">
        <v>122</v>
      </c>
      <c r="F68" s="65"/>
      <c r="G68" s="19"/>
      <c r="H68" s="3">
        <f t="shared" si="0"/>
        <v>0</v>
      </c>
    </row>
    <row r="69" spans="1:8" ht="31.5" x14ac:dyDescent="0.25">
      <c r="A69" s="84" t="s">
        <v>436</v>
      </c>
      <c r="B69" s="64" t="s">
        <v>437</v>
      </c>
      <c r="C69" s="63"/>
      <c r="D69" s="63" t="s">
        <v>29</v>
      </c>
      <c r="E69" s="63">
        <v>22</v>
      </c>
      <c r="F69" s="65"/>
      <c r="G69" s="19"/>
      <c r="H69" s="3">
        <f t="shared" si="0"/>
        <v>0</v>
      </c>
    </row>
    <row r="70" spans="1:8" x14ac:dyDescent="0.25">
      <c r="A70" s="84" t="s">
        <v>438</v>
      </c>
      <c r="B70" s="66" t="s">
        <v>439</v>
      </c>
      <c r="C70" s="63"/>
      <c r="D70" s="63" t="s">
        <v>29</v>
      </c>
      <c r="E70" s="63">
        <v>2.5</v>
      </c>
      <c r="F70" s="65"/>
      <c r="G70" s="19"/>
      <c r="H70" s="3">
        <f t="shared" si="0"/>
        <v>0</v>
      </c>
    </row>
    <row r="71" spans="1:8" ht="16.5" thickBot="1" x14ac:dyDescent="0.3">
      <c r="A71" s="84" t="s">
        <v>440</v>
      </c>
      <c r="B71" s="66" t="s">
        <v>441</v>
      </c>
      <c r="C71" s="63"/>
      <c r="D71" s="63" t="s">
        <v>89</v>
      </c>
      <c r="E71" s="63">
        <v>3</v>
      </c>
      <c r="F71" s="65"/>
      <c r="G71" s="19"/>
      <c r="H71" s="3">
        <f t="shared" si="0"/>
        <v>0</v>
      </c>
    </row>
    <row r="72" spans="1:8" s="23" customFormat="1" ht="16.5" thickBot="1" x14ac:dyDescent="0.3">
      <c r="A72" s="135" t="s">
        <v>176</v>
      </c>
      <c r="B72" s="136"/>
      <c r="C72" s="136"/>
      <c r="D72" s="136"/>
      <c r="E72" s="136"/>
      <c r="F72" s="136"/>
      <c r="G72" s="137"/>
      <c r="H72" s="2">
        <f>SUM(H7:H71)</f>
        <v>0</v>
      </c>
    </row>
  </sheetData>
  <sheetProtection algorithmName="SHA-512" hashValue="juRbxfHzQUJbvNLYnA2ZKzOP1hpx9CwSl3RsqaK1DjCqwpKNe6lQIjyS+Q2ru6aM4hVo/WXaQhcqKP67TsPz9w==" saltValue="kcOZmVx45bH74jX0KhC4SA==" spinCount="100000" sheet="1" objects="1" scenarios="1"/>
  <mergeCells count="4">
    <mergeCell ref="A1:H1"/>
    <mergeCell ref="A2:H2"/>
    <mergeCell ref="G4:H4"/>
    <mergeCell ref="A72:G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B562-20A4-495E-A75D-8793438767EF}">
  <dimension ref="A1:I11"/>
  <sheetViews>
    <sheetView workbookViewId="0">
      <selection activeCell="H10" sqref="H10"/>
    </sheetView>
  </sheetViews>
  <sheetFormatPr defaultColWidth="8.85546875" defaultRowHeight="15" x14ac:dyDescent="0.25"/>
  <cols>
    <col min="1" max="3" width="8.85546875" style="24"/>
    <col min="4" max="4" width="38.5703125" style="24" customWidth="1"/>
    <col min="5" max="5" width="18.5703125" style="24" customWidth="1"/>
    <col min="6" max="6" width="8.85546875" style="24"/>
    <col min="7" max="7" width="11.7109375" style="24" customWidth="1"/>
    <col min="8" max="8" width="14" style="24" customWidth="1"/>
    <col min="9" max="16384" width="8.85546875" style="24"/>
  </cols>
  <sheetData>
    <row r="1" spans="1:9" ht="15.75" x14ac:dyDescent="0.25">
      <c r="A1" s="159" t="s">
        <v>0</v>
      </c>
      <c r="B1" s="159"/>
      <c r="C1" s="159"/>
      <c r="D1" s="159"/>
      <c r="E1" s="159"/>
      <c r="F1" s="159"/>
      <c r="G1" s="159"/>
      <c r="H1" s="159"/>
    </row>
    <row r="2" spans="1:9" s="23" customFormat="1" ht="15.75" x14ac:dyDescent="0.25">
      <c r="A2" s="160" t="s">
        <v>442</v>
      </c>
      <c r="B2" s="160"/>
      <c r="C2" s="160"/>
      <c r="D2" s="160"/>
      <c r="E2" s="160"/>
      <c r="F2" s="160"/>
      <c r="G2" s="160"/>
      <c r="H2" s="160"/>
      <c r="I2" s="25"/>
    </row>
    <row r="3" spans="1:9" s="23" customFormat="1" ht="16.5" thickBot="1" x14ac:dyDescent="0.3"/>
    <row r="4" spans="1:9" s="23" customFormat="1" ht="16.5" thickBot="1" x14ac:dyDescent="0.3">
      <c r="A4" s="166" t="s">
        <v>2</v>
      </c>
      <c r="B4" s="168" t="s">
        <v>221</v>
      </c>
      <c r="C4" s="169"/>
      <c r="D4" s="170"/>
      <c r="E4" s="174" t="s">
        <v>443</v>
      </c>
      <c r="F4" s="166" t="s">
        <v>6</v>
      </c>
      <c r="G4" s="157" t="s">
        <v>8</v>
      </c>
      <c r="H4" s="158"/>
    </row>
    <row r="5" spans="1:9" s="23" customFormat="1" ht="16.5" thickBot="1" x14ac:dyDescent="0.3">
      <c r="A5" s="167"/>
      <c r="B5" s="171"/>
      <c r="C5" s="172"/>
      <c r="D5" s="173"/>
      <c r="E5" s="175"/>
      <c r="F5" s="176"/>
      <c r="G5" s="12" t="s">
        <v>9</v>
      </c>
      <c r="H5" s="36" t="s">
        <v>10</v>
      </c>
    </row>
    <row r="6" spans="1:9" s="23" customFormat="1" ht="15.75" x14ac:dyDescent="0.25">
      <c r="A6" s="41" t="s">
        <v>12</v>
      </c>
      <c r="B6" s="177" t="s">
        <v>444</v>
      </c>
      <c r="C6" s="177"/>
      <c r="D6" s="177"/>
      <c r="E6" s="42" t="s">
        <v>445</v>
      </c>
      <c r="F6" s="43">
        <v>1</v>
      </c>
      <c r="G6" s="37"/>
      <c r="H6" s="3">
        <f>IFERROR(F6*G6,0)</f>
        <v>0</v>
      </c>
    </row>
    <row r="7" spans="1:9" s="23" customFormat="1" ht="15.75" x14ac:dyDescent="0.25">
      <c r="A7" s="44" t="s">
        <v>16</v>
      </c>
      <c r="B7" s="161" t="s">
        <v>446</v>
      </c>
      <c r="C7" s="161"/>
      <c r="D7" s="161"/>
      <c r="E7" s="45" t="s">
        <v>445</v>
      </c>
      <c r="F7" s="46">
        <v>1</v>
      </c>
      <c r="G7" s="38"/>
      <c r="H7" s="3">
        <f t="shared" ref="H7:H10" si="0">IFERROR(F7*G7,0)</f>
        <v>0</v>
      </c>
    </row>
    <row r="8" spans="1:9" s="23" customFormat="1" ht="31.15" customHeight="1" x14ac:dyDescent="0.25">
      <c r="A8" s="44" t="s">
        <v>19</v>
      </c>
      <c r="B8" s="161" t="s">
        <v>447</v>
      </c>
      <c r="C8" s="161"/>
      <c r="D8" s="161"/>
      <c r="E8" s="45" t="s">
        <v>445</v>
      </c>
      <c r="F8" s="46">
        <v>1</v>
      </c>
      <c r="G8" s="38"/>
      <c r="H8" s="3">
        <f t="shared" si="0"/>
        <v>0</v>
      </c>
    </row>
    <row r="9" spans="1:9" s="23" customFormat="1" ht="15.75" x14ac:dyDescent="0.25">
      <c r="A9" s="47" t="s">
        <v>21</v>
      </c>
      <c r="B9" s="162" t="s">
        <v>448</v>
      </c>
      <c r="C9" s="162"/>
      <c r="D9" s="162"/>
      <c r="E9" s="48" t="s">
        <v>445</v>
      </c>
      <c r="F9" s="49">
        <v>1</v>
      </c>
      <c r="G9" s="39"/>
      <c r="H9" s="3">
        <f t="shared" si="0"/>
        <v>0</v>
      </c>
    </row>
    <row r="10" spans="1:9" s="23" customFormat="1" ht="31.5" customHeight="1" x14ac:dyDescent="0.25">
      <c r="A10" s="47" t="s">
        <v>23</v>
      </c>
      <c r="B10" s="163" t="s">
        <v>449</v>
      </c>
      <c r="C10" s="164"/>
      <c r="D10" s="165"/>
      <c r="E10" s="48" t="s">
        <v>445</v>
      </c>
      <c r="F10" s="49">
        <v>1</v>
      </c>
      <c r="G10" s="40"/>
      <c r="H10" s="3">
        <f t="shared" si="0"/>
        <v>0</v>
      </c>
    </row>
    <row r="11" spans="1:9" s="23" customFormat="1" ht="15.75" x14ac:dyDescent="0.25">
      <c r="A11" s="135" t="s">
        <v>176</v>
      </c>
      <c r="B11" s="136"/>
      <c r="C11" s="136"/>
      <c r="D11" s="136"/>
      <c r="E11" s="136"/>
      <c r="F11" s="136"/>
      <c r="G11" s="137"/>
      <c r="H11" s="2">
        <f>SUM(H6:H10)</f>
        <v>0</v>
      </c>
    </row>
  </sheetData>
  <sheetProtection algorithmName="SHA-512" hashValue="oXUIpkfXWXVhkZnrMnF3m9sMKvkn2dC47bLtj16FWBShkZqTfvwnt7w+H84PxkBU9HtE2kglN3SAVstf/qAmqA==" saltValue="Mw81rF1e5cOXT04Ti4hhEg==" spinCount="100000" sheet="1" objects="1" scenarios="1"/>
  <mergeCells count="13">
    <mergeCell ref="A1:H1"/>
    <mergeCell ref="A2:H2"/>
    <mergeCell ref="A11:G11"/>
    <mergeCell ref="B7:D7"/>
    <mergeCell ref="B8:D8"/>
    <mergeCell ref="B9:D9"/>
    <mergeCell ref="B10:D10"/>
    <mergeCell ref="A4:A5"/>
    <mergeCell ref="B4:D5"/>
    <mergeCell ref="E4:E5"/>
    <mergeCell ref="F4:F5"/>
    <mergeCell ref="G4:H4"/>
    <mergeCell ref="B6:D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B060-CE6A-4120-8B3F-B96A400C71B4}">
  <dimension ref="A2:H14"/>
  <sheetViews>
    <sheetView workbookViewId="0">
      <selection activeCell="E10" sqref="E10"/>
    </sheetView>
  </sheetViews>
  <sheetFormatPr defaultColWidth="8.85546875" defaultRowHeight="15" x14ac:dyDescent="0.25"/>
  <cols>
    <col min="1" max="1" width="4.7109375" customWidth="1"/>
    <col min="4" max="4" width="47.5703125" customWidth="1"/>
    <col min="5" max="5" width="18.5703125" style="35" customWidth="1"/>
  </cols>
  <sheetData>
    <row r="2" spans="1:8" ht="15.75" x14ac:dyDescent="0.25">
      <c r="A2" s="178" t="s">
        <v>0</v>
      </c>
      <c r="B2" s="178"/>
      <c r="C2" s="178"/>
      <c r="D2" s="178"/>
      <c r="E2" s="178"/>
      <c r="F2" s="26"/>
      <c r="G2" s="26"/>
      <c r="H2" s="26"/>
    </row>
    <row r="3" spans="1:8" s="1" customFormat="1" ht="15.75" x14ac:dyDescent="0.25">
      <c r="A3" s="182" t="s">
        <v>450</v>
      </c>
      <c r="B3" s="182"/>
      <c r="C3" s="182"/>
      <c r="D3" s="182"/>
      <c r="E3" s="182"/>
      <c r="F3" s="27"/>
    </row>
    <row r="4" spans="1:8" s="1" customFormat="1" ht="16.5" thickBot="1" x14ac:dyDescent="0.3">
      <c r="E4" s="28"/>
    </row>
    <row r="5" spans="1:8" s="1" customFormat="1" ht="15.75" x14ac:dyDescent="0.25">
      <c r="A5" s="183" t="s">
        <v>2</v>
      </c>
      <c r="B5" s="185" t="s">
        <v>221</v>
      </c>
      <c r="C5" s="186"/>
      <c r="D5" s="187"/>
      <c r="E5" s="191" t="s">
        <v>451</v>
      </c>
    </row>
    <row r="6" spans="1:8" s="1" customFormat="1" ht="15.75" x14ac:dyDescent="0.25">
      <c r="A6" s="184"/>
      <c r="B6" s="188"/>
      <c r="C6" s="189"/>
      <c r="D6" s="190"/>
      <c r="E6" s="192"/>
    </row>
    <row r="7" spans="1:8" s="1" customFormat="1" ht="15.75" x14ac:dyDescent="0.25">
      <c r="A7" s="29">
        <v>1</v>
      </c>
      <c r="B7" s="193" t="s">
        <v>452</v>
      </c>
      <c r="C7" s="177"/>
      <c r="D7" s="194"/>
      <c r="E7" s="30">
        <f>SP!H93</f>
        <v>0</v>
      </c>
    </row>
    <row r="8" spans="1:8" s="1" customFormat="1" ht="15.75" x14ac:dyDescent="0.25">
      <c r="A8" s="31">
        <v>2</v>
      </c>
      <c r="B8" s="179" t="s">
        <v>453</v>
      </c>
      <c r="C8" s="180"/>
      <c r="D8" s="181"/>
      <c r="E8" s="32">
        <f>VN!H24</f>
        <v>0</v>
      </c>
    </row>
    <row r="9" spans="1:8" s="1" customFormat="1" ht="15.75" x14ac:dyDescent="0.25">
      <c r="A9" s="31">
        <v>3</v>
      </c>
      <c r="B9" s="204" t="s">
        <v>454</v>
      </c>
      <c r="C9" s="205"/>
      <c r="D9" s="206"/>
      <c r="E9" s="32">
        <f>FT!H75</f>
        <v>0</v>
      </c>
    </row>
    <row r="10" spans="1:8" s="1" customFormat="1" ht="15.75" x14ac:dyDescent="0.25">
      <c r="A10" s="31">
        <v>4</v>
      </c>
      <c r="B10" s="179" t="s">
        <v>455</v>
      </c>
      <c r="C10" s="180"/>
      <c r="D10" s="181"/>
      <c r="E10" s="32">
        <f>GA!H72</f>
        <v>0</v>
      </c>
    </row>
    <row r="11" spans="1:8" s="1" customFormat="1" ht="16.5" thickBot="1" x14ac:dyDescent="0.3">
      <c r="A11" s="33">
        <v>5</v>
      </c>
      <c r="B11" s="165" t="s">
        <v>456</v>
      </c>
      <c r="C11" s="162"/>
      <c r="D11" s="163"/>
      <c r="E11" s="32">
        <f>'Kiti darbai'!H11</f>
        <v>0</v>
      </c>
    </row>
    <row r="12" spans="1:8" s="1" customFormat="1" ht="15.75" x14ac:dyDescent="0.25">
      <c r="A12" s="195" t="s">
        <v>457</v>
      </c>
      <c r="B12" s="196"/>
      <c r="C12" s="196"/>
      <c r="D12" s="197"/>
      <c r="E12" s="32">
        <f>SUM(E7:E11)</f>
        <v>0</v>
      </c>
    </row>
    <row r="13" spans="1:8" s="1" customFormat="1" ht="15.75" x14ac:dyDescent="0.25">
      <c r="A13" s="198" t="s">
        <v>458</v>
      </c>
      <c r="B13" s="199"/>
      <c r="C13" s="199"/>
      <c r="D13" s="200"/>
      <c r="E13" s="32">
        <f>IFERROR(E12*0.21,0)</f>
        <v>0</v>
      </c>
    </row>
    <row r="14" spans="1:8" s="1" customFormat="1" ht="16.5" thickBot="1" x14ac:dyDescent="0.3">
      <c r="A14" s="201" t="s">
        <v>459</v>
      </c>
      <c r="B14" s="202"/>
      <c r="C14" s="202"/>
      <c r="D14" s="203"/>
      <c r="E14" s="34">
        <f>E12+E13</f>
        <v>0</v>
      </c>
    </row>
  </sheetData>
  <sheetProtection algorithmName="SHA-512" hashValue="V3edAbEjobkBmr6lLiLoc7JXB+hT4diz3eKUbKrBnPD4vv+0j/KtzgsAuDAL6sdeXgtdzdE8UkjzE+5qlQeN4g==" saltValue="QShnro2H3+Awglgt8A0Ezg==" spinCount="100000" sheet="1" objects="1" scenarios="1"/>
  <mergeCells count="13">
    <mergeCell ref="B11:D11"/>
    <mergeCell ref="A12:D12"/>
    <mergeCell ref="A13:D13"/>
    <mergeCell ref="A14:D14"/>
    <mergeCell ref="B9:D9"/>
    <mergeCell ref="A2:E2"/>
    <mergeCell ref="B8:D8"/>
    <mergeCell ref="B10:D10"/>
    <mergeCell ref="A3:E3"/>
    <mergeCell ref="A5:A6"/>
    <mergeCell ref="B5:D6"/>
    <mergeCell ref="E5:E6"/>
    <mergeCell ref="B7:D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ACDED1-063B-4CFC-A813-ABC8A619AF94}">
  <ds:schemaRefs>
    <ds:schemaRef ds:uri="http://schemas.microsoft.com/sharepoint/v3/contenttype/forms"/>
  </ds:schemaRefs>
</ds:datastoreItem>
</file>

<file path=customXml/itemProps2.xml><?xml version="1.0" encoding="utf-8"?>
<ds:datastoreItem xmlns:ds="http://schemas.openxmlformats.org/officeDocument/2006/customXml" ds:itemID="{A84F26E9-18FB-4234-A571-03E535734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D8197-8163-4665-AACE-F6E69336B957}">
  <ds:schemaRef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07609231-acae-40b1-8992-26d1ec8f8073"/>
    <ds:schemaRef ds:uri="bd76807b-7035-44a2-93ee-9bb18f0b649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SP</vt:lpstr>
      <vt:lpstr>VN</vt:lpstr>
      <vt:lpstr>FT</vt:lpstr>
      <vt:lpstr>GA</vt:lpstr>
      <vt:lpstr>Kiti darbai</vt:lpstr>
      <vt:lpstr>BENDRA KAINA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Judita Repšienė</dc:creator>
  <cp:keywords/>
  <dc:description/>
  <cp:lastModifiedBy>Jūratė Čaiko</cp:lastModifiedBy>
  <cp:revision/>
  <dcterms:created xsi:type="dcterms:W3CDTF">2026-03-06T08:28:52Z</dcterms:created>
  <dcterms:modified xsi:type="dcterms:W3CDTF">2026-03-17T14:22:12Z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