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6\LINA\1 - Medicinos priemonės-TP\Pirkimo dokumentai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93" i="1" l="1"/>
  <c r="F391" i="1"/>
  <c r="F390" i="1"/>
  <c r="F389" i="1"/>
  <c r="G392" i="1" s="1"/>
  <c r="G379" i="1"/>
  <c r="G378" i="1"/>
  <c r="F378" i="1"/>
  <c r="F379" i="1" s="1"/>
  <c r="F380" i="1" s="1"/>
  <c r="F377" i="1"/>
  <c r="F376" i="1"/>
  <c r="F375" i="1"/>
  <c r="G365" i="1"/>
  <c r="G364" i="1"/>
  <c r="F364" i="1"/>
  <c r="F365" i="1" s="1"/>
  <c r="F366" i="1" s="1"/>
  <c r="F363" i="1"/>
  <c r="G353" i="1"/>
  <c r="F351" i="1"/>
  <c r="G352" i="1" s="1"/>
  <c r="G341" i="1"/>
  <c r="G340" i="1"/>
  <c r="F339" i="1"/>
  <c r="F340" i="1" s="1"/>
  <c r="F341" i="1" s="1"/>
  <c r="F342" i="1" s="1"/>
  <c r="G329" i="1"/>
  <c r="F327" i="1"/>
  <c r="G328" i="1" s="1"/>
  <c r="G317" i="1"/>
  <c r="G316" i="1"/>
  <c r="F316" i="1"/>
  <c r="F317" i="1" s="1"/>
  <c r="F318" i="1" s="1"/>
  <c r="F315" i="1"/>
  <c r="G305" i="1"/>
  <c r="F303" i="1"/>
  <c r="G304" i="1" s="1"/>
  <c r="G293" i="1"/>
  <c r="G292" i="1"/>
  <c r="F291" i="1"/>
  <c r="F292" i="1" s="1"/>
  <c r="F293" i="1" s="1"/>
  <c r="F294" i="1" s="1"/>
  <c r="G281" i="1"/>
  <c r="F279" i="1"/>
  <c r="G280" i="1" s="1"/>
  <c r="G269" i="1"/>
  <c r="F267" i="1"/>
  <c r="F268" i="1" s="1"/>
  <c r="F269" i="1" s="1"/>
  <c r="F270" i="1" s="1"/>
  <c r="G257" i="1"/>
  <c r="F255" i="1"/>
  <c r="F256" i="1" s="1"/>
  <c r="F257" i="1" s="1"/>
  <c r="F258" i="1" s="1"/>
  <c r="G245" i="1"/>
  <c r="F243" i="1"/>
  <c r="F244" i="1" s="1"/>
  <c r="F245" i="1" s="1"/>
  <c r="F246" i="1" s="1"/>
  <c r="G233" i="1"/>
  <c r="F231" i="1"/>
  <c r="G232" i="1" s="1"/>
  <c r="G221" i="1"/>
  <c r="G220" i="1"/>
  <c r="F220" i="1"/>
  <c r="F221" i="1" s="1"/>
  <c r="F222" i="1" s="1"/>
  <c r="F219" i="1"/>
  <c r="G209" i="1"/>
  <c r="F207" i="1"/>
  <c r="F208" i="1" s="1"/>
  <c r="F209" i="1" s="1"/>
  <c r="F210" i="1" s="1"/>
  <c r="G197" i="1"/>
  <c r="F195" i="1"/>
  <c r="F196" i="1" s="1"/>
  <c r="F197" i="1" s="1"/>
  <c r="F198" i="1" s="1"/>
  <c r="G185" i="1"/>
  <c r="F183" i="1"/>
  <c r="G184" i="1" s="1"/>
  <c r="G173" i="1"/>
  <c r="G172" i="1"/>
  <c r="F172" i="1"/>
  <c r="F173" i="1" s="1"/>
  <c r="F174" i="1" s="1"/>
  <c r="F171" i="1"/>
  <c r="G161" i="1"/>
  <c r="F159" i="1"/>
  <c r="F160" i="1" s="1"/>
  <c r="F161" i="1" s="1"/>
  <c r="F162" i="1" s="1"/>
  <c r="G149" i="1"/>
  <c r="F147" i="1"/>
  <c r="F148" i="1" s="1"/>
  <c r="F149" i="1" s="1"/>
  <c r="F150" i="1" s="1"/>
  <c r="G137" i="1"/>
  <c r="F135" i="1"/>
  <c r="G136" i="1" s="1"/>
  <c r="G125" i="1"/>
  <c r="G124" i="1"/>
  <c r="F124" i="1"/>
  <c r="F125" i="1" s="1"/>
  <c r="F126" i="1" s="1"/>
  <c r="F123" i="1"/>
  <c r="G113" i="1"/>
  <c r="F111" i="1"/>
  <c r="F112" i="1" s="1"/>
  <c r="F113" i="1" s="1"/>
  <c r="F114" i="1" s="1"/>
  <c r="G101" i="1"/>
  <c r="F99" i="1"/>
  <c r="F100" i="1" s="1"/>
  <c r="F101" i="1" s="1"/>
  <c r="F102" i="1" s="1"/>
  <c r="G89" i="1"/>
  <c r="F87" i="1"/>
  <c r="G88" i="1" s="1"/>
  <c r="G77" i="1"/>
  <c r="F75" i="1"/>
  <c r="F74" i="1"/>
  <c r="G76" i="1" s="1"/>
  <c r="G64" i="1"/>
  <c r="F62" i="1"/>
  <c r="G63" i="1" s="1"/>
  <c r="G52" i="1"/>
  <c r="F50" i="1"/>
  <c r="G51" i="1" s="1"/>
  <c r="G40" i="1"/>
  <c r="F38" i="1"/>
  <c r="F37" i="1"/>
  <c r="G39" i="1" s="1"/>
  <c r="G21" i="1"/>
  <c r="G268" i="1" l="1"/>
  <c r="F51" i="1"/>
  <c r="F52" i="1" s="1"/>
  <c r="F53" i="1" s="1"/>
  <c r="F76" i="1"/>
  <c r="F77" i="1" s="1"/>
  <c r="F78" i="1" s="1"/>
  <c r="G208" i="1"/>
  <c r="F39" i="1"/>
  <c r="F41" i="1" s="1"/>
  <c r="G100" i="1"/>
  <c r="G148" i="1"/>
  <c r="G196" i="1"/>
  <c r="G244" i="1"/>
  <c r="F88" i="1"/>
  <c r="F89" i="1" s="1"/>
  <c r="F90" i="1" s="1"/>
  <c r="F136" i="1"/>
  <c r="F137" i="1" s="1"/>
  <c r="F138" i="1" s="1"/>
  <c r="F184" i="1"/>
  <c r="F185" i="1" s="1"/>
  <c r="F186" i="1" s="1"/>
  <c r="F232" i="1"/>
  <c r="F233" i="1" s="1"/>
  <c r="F234" i="1" s="1"/>
  <c r="F280" i="1"/>
  <c r="F281" i="1" s="1"/>
  <c r="F282" i="1" s="1"/>
  <c r="F328" i="1"/>
  <c r="F329" i="1" s="1"/>
  <c r="F330" i="1" s="1"/>
  <c r="G112" i="1"/>
  <c r="G160" i="1"/>
  <c r="G256" i="1"/>
  <c r="F392" i="1"/>
  <c r="F393" i="1" s="1"/>
  <c r="F394" i="1" s="1"/>
  <c r="F63" i="1"/>
  <c r="F64" i="1" s="1"/>
  <c r="F65" i="1" s="1"/>
  <c r="F304" i="1"/>
  <c r="F305" i="1" s="1"/>
  <c r="F306" i="1" s="1"/>
  <c r="F352" i="1"/>
  <c r="F353" i="1" s="1"/>
  <c r="F354" i="1" s="1"/>
</calcChain>
</file>

<file path=xl/sharedStrings.xml><?xml version="1.0" encoding="utf-8"?>
<sst xmlns="http://schemas.openxmlformats.org/spreadsheetml/2006/main" count="704" uniqueCount="235">
  <si>
    <t>PIRKIMO SĄLYGŲ PRIEDAS "PASIŪLYMO FORMA"</t>
  </si>
  <si>
    <t>MEDICINOS PRIEMONĖS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</si>
  <si>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</si>
  <si>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</si>
  <si>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</si>
  <si>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</si>
  <si>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</si>
  <si>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</si>
  <si>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</si>
  <si>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</si>
  <si>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</si>
  <si>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</si>
  <si>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</si>
  <si>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</si>
  <si>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</si>
  <si>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</si>
  <si>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</si>
  <si>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</si>
  <si>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</si>
  <si>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</si>
  <si>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</si>
  <si>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</si>
  <si>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</si>
  <si>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</si>
  <si>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</si>
  <si>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</si>
  <si>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PRIEMONĖS SPIROMETRUI SPIROLAB III:</t>
  </si>
  <si>
    <t>Tiekėjo pasiūlymas:</t>
  </si>
  <si>
    <t>Nr.</t>
  </si>
  <si>
    <t>Pavadinimas</t>
  </si>
  <si>
    <t>Mato vienetas</t>
  </si>
  <si>
    <t>Kaina be PVM, Eur</t>
  </si>
  <si>
    <t>Suma be PVM, Eur</t>
  </si>
  <si>
    <t>Prekės pavadinimas, modelis, kodas</t>
  </si>
  <si>
    <t>Pakuotės dydis (prekių/vnt. skaičius pakuotėje)</t>
  </si>
  <si>
    <t>Gamintojas, kilmės šalis</t>
  </si>
  <si>
    <t>1.</t>
  </si>
  <si>
    <t>Priemonės spirometrui Spirolab III:</t>
  </si>
  <si>
    <t>1.1.</t>
  </si>
  <si>
    <t>Popierius spirometrui 112 mm, terminis</t>
  </si>
  <si>
    <t>vnt.</t>
  </si>
  <si>
    <t>1.2.</t>
  </si>
  <si>
    <t>Kandiklis su turbina, vienkartinis</t>
  </si>
  <si>
    <t>Suma be PVM</t>
  </si>
  <si>
    <t>Taikomas PVM dydis (%)</t>
  </si>
  <si>
    <t>PVM suma</t>
  </si>
  <si>
    <t>Suma su PVM</t>
  </si>
  <si>
    <t>2. DALIS</t>
  </si>
  <si>
    <t>KANDIKLIS SPIROMETRUI, SU ANTIBAKTERINIU FILTRU, VIENKARTINIS</t>
  </si>
  <si>
    <t>2.</t>
  </si>
  <si>
    <t>Kandiklis spirometrui, su antibakteriniu filtru, vienkartinis</t>
  </si>
  <si>
    <t>2.1.</t>
  </si>
  <si>
    <t>3. DALIS</t>
  </si>
  <si>
    <t>POPIERIUS DEFIBRILIATORIUI</t>
  </si>
  <si>
    <t>3.</t>
  </si>
  <si>
    <t>Popierius defibriliatoriui</t>
  </si>
  <si>
    <t>3.1.</t>
  </si>
  <si>
    <t>rul.</t>
  </si>
  <si>
    <t>4. DALIS</t>
  </si>
  <si>
    <t>POPIERIUS ELEKTROKARDIOGRAMOMS:</t>
  </si>
  <si>
    <t>4.</t>
  </si>
  <si>
    <t>Popierius elektrokardiogramoms:</t>
  </si>
  <si>
    <t>4.1.</t>
  </si>
  <si>
    <t xml:space="preserve">popierius elektrokardiografui AT-102 Plus </t>
  </si>
  <si>
    <t>pakuot.</t>
  </si>
  <si>
    <t>4.2.</t>
  </si>
  <si>
    <t>popierius elektrokardiografui AT-10 Plu</t>
  </si>
  <si>
    <t>5. DALIS</t>
  </si>
  <si>
    <t>FILTRAS KVĖPAVIMO</t>
  </si>
  <si>
    <t>5.</t>
  </si>
  <si>
    <t>Filtras kvėpavimo</t>
  </si>
  <si>
    <t>5.1.</t>
  </si>
  <si>
    <t>6. DALIS</t>
  </si>
  <si>
    <t>VAMZDELIS INTUBACINIS LTS</t>
  </si>
  <si>
    <t>6.</t>
  </si>
  <si>
    <t>Vamzdelis intubacinis LTS</t>
  </si>
  <si>
    <t>6.1.</t>
  </si>
  <si>
    <t>7. DALIS</t>
  </si>
  <si>
    <t>VAMZDELIS, TRACHEOSTOMINIS</t>
  </si>
  <si>
    <t>7.</t>
  </si>
  <si>
    <t>Vamzdelis, tracheostominis</t>
  </si>
  <si>
    <t>7.1.</t>
  </si>
  <si>
    <t>8. DALIS</t>
  </si>
  <si>
    <t>VAMZDELIS NAZOFARINGINIS</t>
  </si>
  <si>
    <t>8.</t>
  </si>
  <si>
    <t>Vamzdelis nazofaringinis</t>
  </si>
  <si>
    <t>8.1.</t>
  </si>
  <si>
    <t>9. DALIS</t>
  </si>
  <si>
    <t>ADATA TRACHĖJOS PRADŪRIMO</t>
  </si>
  <si>
    <t>9.</t>
  </si>
  <si>
    <t>Adata trachėjos pradūrimo</t>
  </si>
  <si>
    <t>9.1.</t>
  </si>
  <si>
    <t>10. DALIS</t>
  </si>
  <si>
    <t>ADATA, INJEKCINĖ, STERILI</t>
  </si>
  <si>
    <t>10.</t>
  </si>
  <si>
    <t>Adata, injekcinė, sterili</t>
  </si>
  <si>
    <t>10.1.</t>
  </si>
  <si>
    <t>11. DALIS</t>
  </si>
  <si>
    <t xml:space="preserve">ADATA, Į BUTELĮ SU KAMŠTELIU VAISTAMS SKIESTI </t>
  </si>
  <si>
    <t>11.</t>
  </si>
  <si>
    <t xml:space="preserve">Adata, į butelį su kamšteliu vaistams skiesti </t>
  </si>
  <si>
    <t>11.1.</t>
  </si>
  <si>
    <t>12. DALIS</t>
  </si>
  <si>
    <t>VARŽTIS, SUAUGUSIEMS</t>
  </si>
  <si>
    <t>12.</t>
  </si>
  <si>
    <t>Varžtis, suaugusiems</t>
  </si>
  <si>
    <t>12.1.</t>
  </si>
  <si>
    <t>13. DALIS</t>
  </si>
  <si>
    <t>DANGTELIS AKIES, PLASTIKINIS</t>
  </si>
  <si>
    <t>13.</t>
  </si>
  <si>
    <t>Dangtelis akies, plastikinis</t>
  </si>
  <si>
    <t>13.1.</t>
  </si>
  <si>
    <t>14. DALIS</t>
  </si>
  <si>
    <t>PINCETAS ERKĖMS IŠIMTI</t>
  </si>
  <si>
    <t>14.</t>
  </si>
  <si>
    <t>Pincetas erkėms išimti</t>
  </si>
  <si>
    <t>14.1.</t>
  </si>
  <si>
    <t>15. DALIS</t>
  </si>
  <si>
    <t>PLĖTIKLIS NOSIES</t>
  </si>
  <si>
    <t>15.</t>
  </si>
  <si>
    <t>Plėtiklis nosies</t>
  </si>
  <si>
    <t>15.1.</t>
  </si>
  <si>
    <t>16. DALIS</t>
  </si>
  <si>
    <t>DRĖKINTUVAS, DEGUONIES</t>
  </si>
  <si>
    <t>16.</t>
  </si>
  <si>
    <t>Drėkintuvas, deguonies</t>
  </si>
  <si>
    <t>16.1.</t>
  </si>
  <si>
    <t>17. DALIS</t>
  </si>
  <si>
    <t>KVĖPAVIMO KONTŪRAS (SISTEMA) SUAUGUSIEMS</t>
  </si>
  <si>
    <t>17.</t>
  </si>
  <si>
    <t>Kvėpavimo kontūras (sistema) suaugusiems</t>
  </si>
  <si>
    <t>17.1.</t>
  </si>
  <si>
    <t>18. DALIS</t>
  </si>
  <si>
    <t>ATSIURBIMO RINKINYS YANKAUER, STERILUS</t>
  </si>
  <si>
    <t>18.</t>
  </si>
  <si>
    <t>Atsiurbimo rinkinys Yankauer, sterilus</t>
  </si>
  <si>
    <t>18.1.</t>
  </si>
  <si>
    <t>19. DALIS</t>
  </si>
  <si>
    <t>ŽARNELĖ JUNGIAMOJI PRIE ATSIURBĖJO</t>
  </si>
  <si>
    <t>19.</t>
  </si>
  <si>
    <t>Žarnelė jungiamoji prie atsiurbėjo</t>
  </si>
  <si>
    <t>19.1.</t>
  </si>
  <si>
    <t>20. DALIS</t>
  </si>
  <si>
    <t>LINIJA, PAILGINIMO, INFUZIJAI 150 CM</t>
  </si>
  <si>
    <t>20.</t>
  </si>
  <si>
    <t>Linija, pailginimo, infuzijai 150 cm</t>
  </si>
  <si>
    <t>20.1.</t>
  </si>
  <si>
    <t>21. DALIS</t>
  </si>
  <si>
    <t>TRIŠAKIS, 3 KANALŲ, INFUZINEI SISTEMAI</t>
  </si>
  <si>
    <t>21.</t>
  </si>
  <si>
    <t>Trišakis, 3 kanalų, infuzinei sistemai</t>
  </si>
  <si>
    <t>21.1.</t>
  </si>
  <si>
    <t>22. DALIS</t>
  </si>
  <si>
    <t>ZONDAS, SKRANDŽIO PLOVIMUI, STERILUS</t>
  </si>
  <si>
    <t>22.</t>
  </si>
  <si>
    <t>Zondas, skrandžio plovimui, sterilus</t>
  </si>
  <si>
    <t>22.1.</t>
  </si>
  <si>
    <t>23. DALIS</t>
  </si>
  <si>
    <t>PARACENTEZĖS RINKINYS, STERILUS</t>
  </si>
  <si>
    <t>23.</t>
  </si>
  <si>
    <t>Paracentezės rinkinys, sterilus</t>
  </si>
  <si>
    <t>23.1.</t>
  </si>
  <si>
    <t>24. DALIS</t>
  </si>
  <si>
    <t>INTRAOSALINĖ ŠAUDYKLĖ, STERILI</t>
  </si>
  <si>
    <t>24.</t>
  </si>
  <si>
    <t>Intraosalinė šaudyklė, sterili</t>
  </si>
  <si>
    <t>24.1.</t>
  </si>
  <si>
    <t>25. DALIS</t>
  </si>
  <si>
    <t>APKLOTAS TERMOIZOLIACINIS (READY HEAT)</t>
  </si>
  <si>
    <t>25.</t>
  </si>
  <si>
    <t>Apklotas termoizoliacinis (READY HEAT)</t>
  </si>
  <si>
    <t>25.1.</t>
  </si>
  <si>
    <t>26. DALIS</t>
  </si>
  <si>
    <t>APKLOTAS TERMOIZOLIACINIS (BLIZZARD)</t>
  </si>
  <si>
    <t>26.</t>
  </si>
  <si>
    <t>Apklotas termoizoliacinis (Blizzard)</t>
  </si>
  <si>
    <t>26.1.</t>
  </si>
  <si>
    <t>27. DALIS</t>
  </si>
  <si>
    <t>ATSIURBĖJAS GLEIVIŲ ELEKTRINIS</t>
  </si>
  <si>
    <t>27.</t>
  </si>
  <si>
    <t>Atsiurbėjas gleivių elektrinis</t>
  </si>
  <si>
    <t>27.1.</t>
  </si>
  <si>
    <t>28. DALIS</t>
  </si>
  <si>
    <t>ATSIURBĖJAS GLEIVIŲ ELEKTRINIS TRANSPORTINIS</t>
  </si>
  <si>
    <t>28.</t>
  </si>
  <si>
    <t>Atsiurbėjas gleivių elektrinis transportinis</t>
  </si>
  <si>
    <t>28.1.</t>
  </si>
  <si>
    <t>29. DALIS</t>
  </si>
  <si>
    <t>INDELIS LABORATORINIAMS MĖGINIAMS:</t>
  </si>
  <si>
    <t>29.</t>
  </si>
  <si>
    <t>Indelis laboratoriniams mėginiams:</t>
  </si>
  <si>
    <t>29.1.</t>
  </si>
  <si>
    <t>Indelis užsukamu dangteliu</t>
  </si>
  <si>
    <t>29.2.</t>
  </si>
  <si>
    <t>Indelis užsukamu dangteliu, sterilus</t>
  </si>
  <si>
    <t>29.3.</t>
  </si>
  <si>
    <t>Indelis su šaukšteliu</t>
  </si>
  <si>
    <t>30. DALIS</t>
  </si>
  <si>
    <t>KONTEINERIAI AŠTRIOMS ATLIEKOMS:</t>
  </si>
  <si>
    <t>30.</t>
  </si>
  <si>
    <t>Konteineriai aštrioms atliekoms:</t>
  </si>
  <si>
    <t>30.1.</t>
  </si>
  <si>
    <t>Konteineris aštrioms atliekoms 3-3,5 L</t>
  </si>
  <si>
    <t>30.2.</t>
  </si>
  <si>
    <t>Konteineris aštrioms atliekoms 5-6 L</t>
  </si>
  <si>
    <t>30.3.</t>
  </si>
  <si>
    <t>Konteineris aštrioms atliekoms 10-12 L</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</si>
  <si>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</si>
  <si>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</si>
  <si>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</si>
  <si>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</si>
  <si>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</si>
  <si>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</si>
  <si>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</si>
  <si>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</si>
  <si>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</si>
  <si>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</si>
  <si>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</si>
  <si>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</si>
  <si>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</si>
  <si>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</si>
  <si>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</si>
  <si>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</si>
  <si>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</si>
  <si>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</si>
  <si>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</si>
  <si>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</si>
  <si>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</si>
  <si>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</si>
  <si>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</si>
  <si>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</si>
  <si>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5758 2026-03-16 16:10:13</t>
  </si>
  <si>
    <t>Pirkimo sąlygų 2 priedas</t>
  </si>
  <si>
    <t>Maksimalus kiekis</t>
  </si>
  <si>
    <r>
      <t xml:space="preserve">6. </t>
    </r>
    <r>
      <rPr>
        <sz val="11"/>
        <color rgb="FFFF0000"/>
        <rFont val="Times New Roman"/>
        <family val="1"/>
        <charset val="186"/>
      </rPr>
      <t xml:space="preserve">Kaina/įkainiai visuose pasiūlymo dokumentuose </t>
    </r>
    <r>
      <rPr>
        <b/>
        <sz val="11"/>
        <color rgb="FFFF0000"/>
        <rFont val="Times New Roman"/>
        <family val="1"/>
        <charset val="186"/>
      </rPr>
      <t>turi būti nurodoma DVIEJŲ skaičių po kablelio tikslumu,</t>
    </r>
    <r>
      <rPr>
        <sz val="11"/>
        <color rgb="FFFF0000"/>
        <rFont val="Times New Roman"/>
        <family val="1"/>
        <charset val="186"/>
      </rPr>
      <t xml:space="preserve"> išskyrus 10, 13, 20, 21, 29 pirkimo dalims, kur vieneto įkainį galima pateikti nurodant trijų skaičių po kablelio tikslumu.</t>
    </r>
    <r>
      <rPr>
        <sz val="11"/>
        <color theme="1"/>
        <rFont val="Times New Roman"/>
        <family val="1"/>
        <charset val="186"/>
      </rPr>
      <t xml:space="preserve">
7. Perkančioji organizacija įsipareigoja išpirkti ne mažiau 70 proc. maksimalaus prekių kiekio, bet neįsipareigoja išpirkti viso nurodyto maksimalaus prekių kiekio.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</si>
</sst>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b/>
      <sz val="11"/>
      <color rgb="FFFF0000"/>
      <name val="Times New Roman"/>
      <family val="1"/>
      <charset val="186"/>
    </font>
    <font>
      <sz val="11"/>
      <color rgb="FFFF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4" fillId="4" borderId="23" xfId="0" applyFont="1" applyFill="1" applyBorder="1"/>
    <xf numFmtId="0" fontId="5" fillId="5" borderId="23" xfId="0" applyFont="1" applyFill="1" applyBorder="1" applyProtection="1">
      <protection locked="0"/>
    </xf>
    <xf numFmtId="0" fontId="4" fillId="4" borderId="23" xfId="0" applyFont="1" applyFill="1" applyBorder="1" applyAlignment="1">
      <alignment wrapText="1"/>
    </xf>
    <xf numFmtId="0" fontId="5" fillId="2" borderId="0" xfId="0" applyFont="1" applyFill="1" applyAlignment="1">
      <alignment wrapText="1"/>
    </xf>
    <xf numFmtId="0" fontId="5" fillId="4" borderId="23" xfId="0" applyFont="1" applyFill="1" applyBorder="1" applyAlignment="1">
      <alignment wrapText="1"/>
    </xf>
    <xf numFmtId="0" fontId="5" fillId="5" borderId="23" xfId="0" applyFont="1" applyFill="1" applyBorder="1" applyAlignment="1" applyProtection="1">
      <alignment wrapText="1"/>
      <protection locked="0"/>
    </xf>
    <xf numFmtId="2" fontId="5" fillId="6" borderId="23" xfId="0" applyNumberFormat="1" applyFont="1" applyFill="1" applyBorder="1" applyAlignment="1" applyProtection="1">
      <alignment wrapText="1"/>
      <protection locked="0"/>
    </xf>
    <xf numFmtId="164" fontId="5" fillId="6" borderId="23" xfId="0" applyNumberFormat="1" applyFont="1" applyFill="1" applyBorder="1" applyAlignment="1" applyProtection="1">
      <alignment wrapText="1"/>
      <protection locked="0"/>
    </xf>
    <xf numFmtId="2" fontId="5" fillId="4" borderId="23" xfId="0" applyNumberFormat="1" applyFont="1" applyFill="1" applyBorder="1" applyAlignment="1">
      <alignment wrapText="1"/>
    </xf>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49" fontId="7" fillId="2" borderId="2" xfId="0" applyNumberFormat="1" applyFont="1" applyFill="1" applyBorder="1" applyAlignment="1">
      <alignment horizontal="left" vertical="center"/>
    </xf>
    <xf numFmtId="0" fontId="6" fillId="0" borderId="22" xfId="0" applyFont="1" applyBorder="1"/>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49" fontId="7" fillId="2" borderId="2" xfId="0" applyNumberFormat="1" applyFont="1" applyFill="1" applyBorder="1" applyAlignment="1">
      <alignment horizontal="left" vertical="center" wrapText="1"/>
    </xf>
    <xf numFmtId="0" fontId="5" fillId="2" borderId="0" xfId="0" applyFont="1" applyFill="1" applyAlignment="1">
      <alignment horizontal="left" vertical="center" wrapText="1"/>
    </xf>
    <xf numFmtId="0" fontId="5" fillId="4" borderId="0" xfId="0" applyFont="1" applyFill="1" applyAlignment="1">
      <alignment horizontal="left"/>
    </xf>
    <xf numFmtId="0" fontId="5" fillId="4" borderId="0" xfId="0" applyFont="1" applyFill="1" applyAlignment="1">
      <alignment horizontal="left" wrapText="1"/>
    </xf>
    <xf numFmtId="0" fontId="5" fillId="2" borderId="0" xfId="0" applyFont="1" applyFill="1"/>
    <xf numFmtId="0" fontId="4" fillId="2" borderId="0" xfId="0" applyFont="1" applyFill="1"/>
    <xf numFmtId="0" fontId="5" fillId="2" borderId="0" xfId="0" applyFont="1" applyFill="1" applyAlignment="1">
      <alignment horizontal="left"/>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4"/>
  <sheetViews>
    <sheetView tabSelected="1" topLeftCell="A61" workbookViewId="0">
      <selection activeCell="J31" sqref="J31"/>
    </sheetView>
  </sheetViews>
  <sheetFormatPr defaultColWidth="10.875" defaultRowHeight="15" x14ac:dyDescent="0.25"/>
  <cols>
    <col min="1" max="1" width="6.375" style="14" customWidth="1"/>
    <col min="2" max="2" width="31.375" style="14" customWidth="1"/>
    <col min="3" max="3" width="10.5" style="14" customWidth="1"/>
    <col min="4" max="4" width="12.75" style="14" customWidth="1"/>
    <col min="5" max="5" width="13.875" style="14" customWidth="1"/>
    <col min="6" max="6" width="12.625" style="14" customWidth="1"/>
    <col min="7" max="7" width="20.625" style="14" customWidth="1"/>
    <col min="8" max="8" width="16.75" style="14" customWidth="1"/>
    <col min="9" max="9" width="15.5" style="14" customWidth="1"/>
    <col min="10" max="15" width="25" style="14" customWidth="1"/>
    <col min="16" max="16" width="10.875" style="14" customWidth="1"/>
    <col min="17" max="16384" width="10.875" style="14"/>
  </cols>
  <sheetData>
    <row r="1" spans="1:8" x14ac:dyDescent="0.25">
      <c r="H1" s="14" t="s">
        <v>232</v>
      </c>
    </row>
    <row r="2" spans="1:8" x14ac:dyDescent="0.25">
      <c r="A2" s="12" t="s">
        <v>0</v>
      </c>
      <c r="B2" s="13"/>
    </row>
    <row r="3" spans="1:8" x14ac:dyDescent="0.25">
      <c r="B3" s="15"/>
    </row>
    <row r="4" spans="1:8" x14ac:dyDescent="0.25">
      <c r="A4" s="12" t="s">
        <v>1</v>
      </c>
      <c r="B4" s="13"/>
    </row>
    <row r="5" spans="1:8" x14ac:dyDescent="0.25">
      <c r="A5" s="13"/>
      <c r="B5" s="13"/>
    </row>
    <row r="6" spans="1:8" x14ac:dyDescent="0.25">
      <c r="A6" s="14" t="s">
        <v>2</v>
      </c>
      <c r="B6" s="12" t="s">
        <v>3</v>
      </c>
    </row>
    <row r="7" spans="1:8" x14ac:dyDescent="0.25">
      <c r="B7" s="13"/>
    </row>
    <row r="8" spans="1:8" x14ac:dyDescent="0.25">
      <c r="A8" s="16" t="s">
        <v>4</v>
      </c>
      <c r="B8" s="17"/>
    </row>
    <row r="9" spans="1:8" x14ac:dyDescent="0.25">
      <c r="A9" s="16" t="s">
        <v>5</v>
      </c>
      <c r="B9" s="17"/>
    </row>
    <row r="10" spans="1:8" x14ac:dyDescent="0.25">
      <c r="A10" s="16" t="s">
        <v>6</v>
      </c>
      <c r="B10" s="17"/>
    </row>
    <row r="12" spans="1:8" ht="15.75" x14ac:dyDescent="0.25">
      <c r="A12" s="30" t="s">
        <v>7</v>
      </c>
      <c r="B12" s="31"/>
      <c r="C12" s="34"/>
      <c r="D12" s="35"/>
      <c r="E12" s="35"/>
      <c r="F12" s="36"/>
    </row>
    <row r="13" spans="1:8" ht="15.95" customHeight="1" x14ac:dyDescent="0.25">
      <c r="A13" s="37" t="s">
        <v>8</v>
      </c>
      <c r="B13" s="38"/>
      <c r="C13" s="34"/>
      <c r="D13" s="35"/>
      <c r="E13" s="35"/>
      <c r="F13" s="36"/>
    </row>
    <row r="14" spans="1:8" ht="15.95" customHeight="1" x14ac:dyDescent="0.25">
      <c r="A14" s="37" t="s">
        <v>9</v>
      </c>
      <c r="B14" s="38"/>
      <c r="C14" s="34"/>
      <c r="D14" s="35"/>
      <c r="E14" s="35"/>
      <c r="F14" s="36"/>
    </row>
    <row r="15" spans="1:8" ht="15.95" customHeight="1" x14ac:dyDescent="0.25">
      <c r="A15" s="30" t="s">
        <v>10</v>
      </c>
      <c r="B15" s="31"/>
      <c r="C15" s="34"/>
      <c r="D15" s="35"/>
      <c r="E15" s="35"/>
      <c r="F15" s="36"/>
    </row>
    <row r="16" spans="1:8" ht="63" customHeight="1" x14ac:dyDescent="0.25">
      <c r="A16" s="41" t="s">
        <v>11</v>
      </c>
      <c r="B16" s="38"/>
      <c r="C16" s="34"/>
      <c r="D16" s="35"/>
      <c r="E16" s="35"/>
      <c r="F16" s="36"/>
    </row>
    <row r="17" spans="1:9" ht="15.95" customHeight="1" x14ac:dyDescent="0.25">
      <c r="A17" s="30" t="s">
        <v>12</v>
      </c>
      <c r="B17" s="31"/>
      <c r="C17" s="34"/>
      <c r="D17" s="35"/>
      <c r="E17" s="35"/>
      <c r="F17" s="36"/>
    </row>
    <row r="18" spans="1:9" ht="15.95" customHeight="1" x14ac:dyDescent="0.25">
      <c r="A18" s="30" t="s">
        <v>13</v>
      </c>
      <c r="B18" s="31"/>
      <c r="C18" s="34"/>
      <c r="D18" s="35"/>
      <c r="E18" s="35"/>
      <c r="F18" s="36"/>
    </row>
    <row r="19" spans="1:9" ht="48" customHeight="1" x14ac:dyDescent="0.25">
      <c r="A19" s="30" t="s">
        <v>14</v>
      </c>
      <c r="B19" s="31"/>
      <c r="C19" s="34"/>
      <c r="D19" s="35"/>
      <c r="E19" s="35"/>
      <c r="F19" s="36"/>
    </row>
    <row r="20" spans="1:9" ht="54.95" customHeight="1" x14ac:dyDescent="0.25">
      <c r="A20" s="30" t="s">
        <v>15</v>
      </c>
      <c r="B20" s="31"/>
      <c r="C20" s="34"/>
      <c r="D20" s="35"/>
      <c r="E20" s="35"/>
      <c r="F20" s="36"/>
    </row>
    <row r="21" spans="1:9" ht="71.099999999999994" customHeight="1" x14ac:dyDescent="0.25">
      <c r="A21" s="32" t="s">
        <v>16</v>
      </c>
      <c r="B21" s="33"/>
      <c r="C21" s="39"/>
      <c r="D21" s="40"/>
      <c r="E21" s="40"/>
      <c r="F21" s="40"/>
      <c r="G21" s="18" t="str">
        <f>IF((SUMPRODUCT(--(C21=""))&gt;0), "Privaloma užpildyti, kai taikomi pašalinimo pagrindai", "")</f>
        <v>Privaloma užpildyti, kai taikomi pašalinimo pagrindai</v>
      </c>
    </row>
    <row r="22" spans="1:9" ht="18" customHeight="1" x14ac:dyDescent="0.25">
      <c r="A22" s="19"/>
      <c r="B22" s="19"/>
      <c r="C22" s="20"/>
      <c r="D22" s="20"/>
      <c r="E22" s="20"/>
      <c r="F22" s="20"/>
    </row>
    <row r="23" spans="1:9" x14ac:dyDescent="0.25">
      <c r="A23" s="46" t="s">
        <v>17</v>
      </c>
      <c r="B23" s="45"/>
      <c r="C23" s="45"/>
      <c r="D23" s="45"/>
      <c r="E23" s="45"/>
      <c r="F23" s="45"/>
    </row>
    <row r="24" spans="1:9" x14ac:dyDescent="0.25">
      <c r="A24" s="45" t="s">
        <v>18</v>
      </c>
      <c r="B24" s="45"/>
      <c r="C24" s="45"/>
      <c r="D24" s="45"/>
      <c r="E24" s="45"/>
      <c r="F24" s="45"/>
    </row>
    <row r="25" spans="1:9" x14ac:dyDescent="0.25">
      <c r="A25" s="45" t="s">
        <v>19</v>
      </c>
      <c r="B25" s="45"/>
      <c r="C25" s="45"/>
      <c r="D25" s="45"/>
      <c r="E25" s="45"/>
      <c r="F25" s="45"/>
    </row>
    <row r="26" spans="1:9" x14ac:dyDescent="0.25">
      <c r="A26" s="45" t="s">
        <v>20</v>
      </c>
      <c r="B26" s="45"/>
      <c r="C26" s="45"/>
      <c r="D26" s="45"/>
      <c r="E26" s="45"/>
      <c r="F26" s="45"/>
    </row>
    <row r="27" spans="1:9" ht="18.75" customHeight="1" x14ac:dyDescent="0.25">
      <c r="A27" s="47" t="s">
        <v>21</v>
      </c>
      <c r="B27" s="47"/>
      <c r="C27" s="47"/>
      <c r="D27" s="47"/>
      <c r="E27" s="47"/>
      <c r="F27" s="47"/>
      <c r="G27" s="47"/>
      <c r="H27" s="47"/>
      <c r="I27" s="47"/>
    </row>
    <row r="28" spans="1:9" ht="32.1" customHeight="1" x14ac:dyDescent="0.25">
      <c r="A28" s="42" t="s">
        <v>22</v>
      </c>
      <c r="B28" s="42"/>
      <c r="C28" s="42"/>
      <c r="D28" s="42"/>
      <c r="E28" s="42"/>
      <c r="F28" s="42"/>
      <c r="G28" s="42"/>
      <c r="H28" s="42"/>
      <c r="I28" s="42"/>
    </row>
    <row r="29" spans="1:9" x14ac:dyDescent="0.25">
      <c r="A29" s="45" t="s">
        <v>23</v>
      </c>
      <c r="B29" s="45"/>
      <c r="C29" s="45"/>
      <c r="D29" s="45"/>
      <c r="E29" s="45"/>
      <c r="F29" s="45"/>
    </row>
    <row r="30" spans="1:9" ht="16.5" customHeight="1" x14ac:dyDescent="0.25">
      <c r="A30" s="43" t="s">
        <v>24</v>
      </c>
      <c r="B30" s="43"/>
      <c r="C30" s="43"/>
      <c r="D30" s="43"/>
      <c r="E30" s="43"/>
      <c r="F30" s="43"/>
      <c r="G30" s="43"/>
      <c r="H30" s="43"/>
      <c r="I30" s="43"/>
    </row>
    <row r="31" spans="1:9" ht="48" customHeight="1" x14ac:dyDescent="0.25">
      <c r="A31" s="44" t="s">
        <v>234</v>
      </c>
      <c r="B31" s="43"/>
      <c r="C31" s="43"/>
      <c r="D31" s="43"/>
      <c r="E31" s="43"/>
      <c r="F31" s="43"/>
      <c r="G31" s="43"/>
      <c r="H31" s="43"/>
      <c r="I31" s="43"/>
    </row>
    <row r="32" spans="1:9" ht="23.25" customHeight="1" x14ac:dyDescent="0.25">
      <c r="A32" s="12" t="s">
        <v>25</v>
      </c>
      <c r="B32" s="12" t="s">
        <v>26</v>
      </c>
    </row>
    <row r="34" spans="1:9" x14ac:dyDescent="0.25">
      <c r="A34" s="12" t="s">
        <v>27</v>
      </c>
    </row>
    <row r="35" spans="1:9" s="24" customFormat="1" ht="57.75" x14ac:dyDescent="0.25">
      <c r="A35" s="23" t="s">
        <v>28</v>
      </c>
      <c r="B35" s="23" t="s">
        <v>29</v>
      </c>
      <c r="C35" s="23" t="s">
        <v>233</v>
      </c>
      <c r="D35" s="23" t="s">
        <v>30</v>
      </c>
      <c r="E35" s="23" t="s">
        <v>31</v>
      </c>
      <c r="F35" s="23" t="s">
        <v>32</v>
      </c>
      <c r="G35" s="23" t="s">
        <v>33</v>
      </c>
      <c r="H35" s="23" t="s">
        <v>34</v>
      </c>
      <c r="I35" s="23" t="s">
        <v>35</v>
      </c>
    </row>
    <row r="36" spans="1:9" s="24" customFormat="1" x14ac:dyDescent="0.25">
      <c r="A36" s="23" t="s">
        <v>36</v>
      </c>
      <c r="B36" s="23" t="s">
        <v>37</v>
      </c>
      <c r="C36" s="25"/>
      <c r="D36" s="25"/>
      <c r="E36" s="25"/>
      <c r="F36" s="25"/>
      <c r="G36" s="25"/>
      <c r="H36" s="25"/>
      <c r="I36" s="25"/>
    </row>
    <row r="37" spans="1:9" s="24" customFormat="1" x14ac:dyDescent="0.25">
      <c r="A37" s="25" t="s">
        <v>38</v>
      </c>
      <c r="B37" s="25" t="s">
        <v>39</v>
      </c>
      <c r="C37" s="25">
        <v>120</v>
      </c>
      <c r="D37" s="25" t="s">
        <v>40</v>
      </c>
      <c r="E37" s="27"/>
      <c r="F37" s="25" t="str">
        <f>IF(ISBLANK(E37),"", PRODUCT(C37,E37))</f>
        <v/>
      </c>
      <c r="G37" s="26"/>
      <c r="H37" s="26"/>
      <c r="I37" s="26"/>
    </row>
    <row r="38" spans="1:9" s="24" customFormat="1" x14ac:dyDescent="0.25">
      <c r="A38" s="25" t="s">
        <v>41</v>
      </c>
      <c r="B38" s="25" t="s">
        <v>42</v>
      </c>
      <c r="C38" s="25">
        <v>10000</v>
      </c>
      <c r="D38" s="25" t="s">
        <v>40</v>
      </c>
      <c r="E38" s="27"/>
      <c r="F38" s="25" t="str">
        <f>IF(ISBLANK(E38),"", PRODUCT(C38,E38))</f>
        <v/>
      </c>
      <c r="G38" s="26"/>
      <c r="H38" s="26"/>
      <c r="I38" s="26"/>
    </row>
    <row r="39" spans="1:9" x14ac:dyDescent="0.25">
      <c r="E39" s="21" t="s">
        <v>43</v>
      </c>
      <c r="F39" s="21" t="str">
        <f>IF((SUMPRODUCT(--(F37:F38=""))&gt;0), "", ROUND(SUM(F37:F38),2))</f>
        <v/>
      </c>
      <c r="G39" s="18" t="str">
        <f>IF((SUMPRODUCT(--(F37:F38=""))&gt;0), "Neužpildytos visų objektų kainos", "")</f>
        <v>Neužpildytos visų objektų kainos</v>
      </c>
    </row>
    <row r="40" spans="1:9" x14ac:dyDescent="0.25">
      <c r="C40" s="21" t="s">
        <v>44</v>
      </c>
      <c r="D40" s="22"/>
      <c r="E40" s="21" t="s">
        <v>45</v>
      </c>
      <c r="F40" s="21"/>
      <c r="G40" s="18" t="str">
        <f>IF(D40="", "Nurodykite taikomą PVM dydį", "")</f>
        <v>Nurodykite taikomą PVM dydį</v>
      </c>
    </row>
    <row r="41" spans="1:9" x14ac:dyDescent="0.25">
      <c r="E41" s="21" t="s">
        <v>46</v>
      </c>
      <c r="F41" s="21" t="str">
        <f>IF(ISBLANK(F40), "", ROUND(SUM(F39:F40),2))</f>
        <v/>
      </c>
    </row>
    <row r="45" spans="1:9" x14ac:dyDescent="0.25">
      <c r="A45" s="12" t="s">
        <v>47</v>
      </c>
      <c r="B45" s="12" t="s">
        <v>48</v>
      </c>
    </row>
    <row r="47" spans="1:9" x14ac:dyDescent="0.25">
      <c r="A47" s="12" t="s">
        <v>27</v>
      </c>
    </row>
    <row r="48" spans="1:9" s="24" customFormat="1" ht="57.75" x14ac:dyDescent="0.25">
      <c r="A48" s="23" t="s">
        <v>28</v>
      </c>
      <c r="B48" s="23" t="s">
        <v>29</v>
      </c>
      <c r="C48" s="23" t="s">
        <v>233</v>
      </c>
      <c r="D48" s="23" t="s">
        <v>30</v>
      </c>
      <c r="E48" s="23" t="s">
        <v>31</v>
      </c>
      <c r="F48" s="23" t="s">
        <v>32</v>
      </c>
      <c r="G48" s="23" t="s">
        <v>33</v>
      </c>
      <c r="H48" s="23" t="s">
        <v>34</v>
      </c>
      <c r="I48" s="23" t="s">
        <v>35</v>
      </c>
    </row>
    <row r="49" spans="1:9" s="24" customFormat="1" ht="29.25" x14ac:dyDescent="0.25">
      <c r="A49" s="23" t="s">
        <v>49</v>
      </c>
      <c r="B49" s="23" t="s">
        <v>50</v>
      </c>
      <c r="C49" s="25"/>
      <c r="D49" s="25"/>
      <c r="E49" s="25"/>
      <c r="F49" s="25"/>
      <c r="G49" s="25"/>
      <c r="H49" s="25"/>
      <c r="I49" s="25"/>
    </row>
    <row r="50" spans="1:9" s="24" customFormat="1" ht="30" x14ac:dyDescent="0.25">
      <c r="A50" s="25" t="s">
        <v>51</v>
      </c>
      <c r="B50" s="25" t="s">
        <v>50</v>
      </c>
      <c r="C50" s="25">
        <v>12000</v>
      </c>
      <c r="D50" s="25" t="s">
        <v>40</v>
      </c>
      <c r="E50" s="27"/>
      <c r="F50" s="25" t="str">
        <f>IF(ISBLANK(E50),"", PRODUCT(C50,E50))</f>
        <v/>
      </c>
      <c r="G50" s="26"/>
      <c r="H50" s="26"/>
      <c r="I50" s="26"/>
    </row>
    <row r="51" spans="1:9" x14ac:dyDescent="0.25">
      <c r="E51" s="21" t="s">
        <v>43</v>
      </c>
      <c r="F51" s="21" t="str">
        <f>IF(F50="","",ROUND(SUM(F50:F50),2))</f>
        <v/>
      </c>
      <c r="G51" s="18" t="str">
        <f>IF(F50="","Neužpildytos visos objektų kainos","")</f>
        <v>Neužpildytos visos objektų kainos</v>
      </c>
    </row>
    <row r="52" spans="1:9" x14ac:dyDescent="0.25">
      <c r="C52" s="21" t="s">
        <v>44</v>
      </c>
      <c r="D52" s="22"/>
      <c r="E52" s="21" t="s">
        <v>45</v>
      </c>
      <c r="F52" s="21" t="str">
        <f>IF(OR(F51="",D52=""),"", ROUND(PRODUCT(D52,F51)/100,2))</f>
        <v/>
      </c>
      <c r="G52" s="18" t="str">
        <f>IF(D52="", "Nurodykite taikomą PVM dydį", "")</f>
        <v>Nurodykite taikomą PVM dydį</v>
      </c>
    </row>
    <row r="53" spans="1:9" x14ac:dyDescent="0.25">
      <c r="E53" s="21" t="s">
        <v>46</v>
      </c>
      <c r="F53" s="21">
        <f>IF(ISBLANK(F52), "", ROUND(SUM(F51:F52),2))</f>
        <v>0</v>
      </c>
    </row>
    <row r="57" spans="1:9" x14ac:dyDescent="0.25">
      <c r="A57" s="12" t="s">
        <v>52</v>
      </c>
      <c r="B57" s="12" t="s">
        <v>53</v>
      </c>
    </row>
    <row r="59" spans="1:9" x14ac:dyDescent="0.25">
      <c r="A59" s="12" t="s">
        <v>27</v>
      </c>
    </row>
    <row r="60" spans="1:9" s="24" customFormat="1" ht="57.75" x14ac:dyDescent="0.25">
      <c r="A60" s="23" t="s">
        <v>28</v>
      </c>
      <c r="B60" s="23" t="s">
        <v>29</v>
      </c>
      <c r="C60" s="23" t="s">
        <v>233</v>
      </c>
      <c r="D60" s="23" t="s">
        <v>30</v>
      </c>
      <c r="E60" s="23" t="s">
        <v>31</v>
      </c>
      <c r="F60" s="23" t="s">
        <v>32</v>
      </c>
      <c r="G60" s="23" t="s">
        <v>33</v>
      </c>
      <c r="H60" s="23" t="s">
        <v>34</v>
      </c>
      <c r="I60" s="23" t="s">
        <v>35</v>
      </c>
    </row>
    <row r="61" spans="1:9" s="24" customFormat="1" x14ac:dyDescent="0.25">
      <c r="A61" s="23" t="s">
        <v>54</v>
      </c>
      <c r="B61" s="23" t="s">
        <v>55</v>
      </c>
      <c r="C61" s="25"/>
      <c r="D61" s="25"/>
      <c r="E61" s="25"/>
      <c r="F61" s="25"/>
      <c r="G61" s="25"/>
      <c r="H61" s="25"/>
      <c r="I61" s="25"/>
    </row>
    <row r="62" spans="1:9" s="24" customFormat="1" x14ac:dyDescent="0.25">
      <c r="A62" s="25" t="s">
        <v>56</v>
      </c>
      <c r="B62" s="25" t="s">
        <v>55</v>
      </c>
      <c r="C62" s="25">
        <v>120</v>
      </c>
      <c r="D62" s="25" t="s">
        <v>57</v>
      </c>
      <c r="E62" s="27"/>
      <c r="F62" s="25" t="str">
        <f>IF(ISBLANK(E62),"", PRODUCT(C62,E62))</f>
        <v/>
      </c>
      <c r="G62" s="26"/>
      <c r="H62" s="26"/>
      <c r="I62" s="26"/>
    </row>
    <row r="63" spans="1:9" x14ac:dyDescent="0.25">
      <c r="E63" s="21" t="s">
        <v>43</v>
      </c>
      <c r="F63" s="21" t="str">
        <f>IF(F62="","",ROUND(SUM(F62:F62),2))</f>
        <v/>
      </c>
      <c r="G63" s="18" t="str">
        <f>IF(F62="","Neužpildytos visos objektų kainos","")</f>
        <v>Neužpildytos visos objektų kainos</v>
      </c>
    </row>
    <row r="64" spans="1:9" x14ac:dyDescent="0.25">
      <c r="C64" s="21" t="s">
        <v>44</v>
      </c>
      <c r="D64" s="22"/>
      <c r="E64" s="21" t="s">
        <v>45</v>
      </c>
      <c r="F64" s="21" t="str">
        <f>IF(OR(F63="",D64=""),"", ROUND(PRODUCT(D64,F63)/100,2))</f>
        <v/>
      </c>
      <c r="G64" s="18" t="str">
        <f>IF(D64="", "Nurodykite taikomą PVM dydį", "")</f>
        <v>Nurodykite taikomą PVM dydį</v>
      </c>
    </row>
    <row r="65" spans="1:9" x14ac:dyDescent="0.25">
      <c r="E65" s="21" t="s">
        <v>46</v>
      </c>
      <c r="F65" s="21">
        <f>IF(ISBLANK(F64), "", ROUND(SUM(F63:F64),2))</f>
        <v>0</v>
      </c>
    </row>
    <row r="69" spans="1:9" x14ac:dyDescent="0.25">
      <c r="A69" s="12" t="s">
        <v>58</v>
      </c>
      <c r="B69" s="12" t="s">
        <v>59</v>
      </c>
    </row>
    <row r="71" spans="1:9" x14ac:dyDescent="0.25">
      <c r="A71" s="12" t="s">
        <v>27</v>
      </c>
    </row>
    <row r="72" spans="1:9" s="24" customFormat="1" ht="57.75" x14ac:dyDescent="0.25">
      <c r="A72" s="23" t="s">
        <v>28</v>
      </c>
      <c r="B72" s="23" t="s">
        <v>29</v>
      </c>
      <c r="C72" s="23" t="s">
        <v>233</v>
      </c>
      <c r="D72" s="23" t="s">
        <v>30</v>
      </c>
      <c r="E72" s="23" t="s">
        <v>31</v>
      </c>
      <c r="F72" s="23" t="s">
        <v>32</v>
      </c>
      <c r="G72" s="23" t="s">
        <v>33</v>
      </c>
      <c r="H72" s="23" t="s">
        <v>34</v>
      </c>
      <c r="I72" s="23" t="s">
        <v>35</v>
      </c>
    </row>
    <row r="73" spans="1:9" s="24" customFormat="1" x14ac:dyDescent="0.25">
      <c r="A73" s="23" t="s">
        <v>60</v>
      </c>
      <c r="B73" s="23" t="s">
        <v>61</v>
      </c>
      <c r="C73" s="25"/>
      <c r="D73" s="25"/>
      <c r="E73" s="25"/>
      <c r="F73" s="25"/>
      <c r="G73" s="25"/>
      <c r="H73" s="25"/>
      <c r="I73" s="25"/>
    </row>
    <row r="74" spans="1:9" s="24" customFormat="1" ht="30" x14ac:dyDescent="0.25">
      <c r="A74" s="25" t="s">
        <v>62</v>
      </c>
      <c r="B74" s="25" t="s">
        <v>63</v>
      </c>
      <c r="C74" s="25">
        <v>1200</v>
      </c>
      <c r="D74" s="25" t="s">
        <v>64</v>
      </c>
      <c r="E74" s="27"/>
      <c r="F74" s="25" t="str">
        <f>IF(ISBLANK(E74),"", PRODUCT(C74,E74))</f>
        <v/>
      </c>
      <c r="G74" s="26"/>
      <c r="H74" s="26"/>
      <c r="I74" s="26"/>
    </row>
    <row r="75" spans="1:9" s="24" customFormat="1" x14ac:dyDescent="0.25">
      <c r="A75" s="25" t="s">
        <v>65</v>
      </c>
      <c r="B75" s="25" t="s">
        <v>66</v>
      </c>
      <c r="C75" s="25">
        <v>200</v>
      </c>
      <c r="D75" s="25" t="s">
        <v>64</v>
      </c>
      <c r="E75" s="27"/>
      <c r="F75" s="25" t="str">
        <f>IF(ISBLANK(E75),"", PRODUCT(C75,E75))</f>
        <v/>
      </c>
      <c r="G75" s="26"/>
      <c r="H75" s="26"/>
      <c r="I75" s="26"/>
    </row>
    <row r="76" spans="1:9" x14ac:dyDescent="0.25">
      <c r="E76" s="21" t="s">
        <v>43</v>
      </c>
      <c r="F76" s="21" t="str">
        <f>IF((SUMPRODUCT(--(F74:F75=""))&gt;0), "", ROUND(SUM(F74:F75),2))</f>
        <v/>
      </c>
      <c r="G76" s="18" t="str">
        <f>IF((SUMPRODUCT(--(F74:F75=""))&gt;0), "Neužpildytos visų objektų kainos", "")</f>
        <v>Neužpildytos visų objektų kainos</v>
      </c>
    </row>
    <row r="77" spans="1:9" x14ac:dyDescent="0.25">
      <c r="C77" s="21" t="s">
        <v>44</v>
      </c>
      <c r="D77" s="22"/>
      <c r="E77" s="21" t="s">
        <v>45</v>
      </c>
      <c r="F77" s="21" t="str">
        <f>IF(OR(F76="",D77=""),"", ROUND(PRODUCT(D77,F76)/100,2))</f>
        <v/>
      </c>
      <c r="G77" s="18" t="str">
        <f>IF(D77="", "Nurodykite taikomą PVM dydį", "")</f>
        <v>Nurodykite taikomą PVM dydį</v>
      </c>
    </row>
    <row r="78" spans="1:9" x14ac:dyDescent="0.25">
      <c r="E78" s="21" t="s">
        <v>46</v>
      </c>
      <c r="F78" s="21">
        <f>IF(ISBLANK(F77), "", ROUND(SUM(F76:F77),2))</f>
        <v>0</v>
      </c>
    </row>
    <row r="82" spans="1:9" x14ac:dyDescent="0.25">
      <c r="A82" s="12" t="s">
        <v>67</v>
      </c>
      <c r="B82" s="12" t="s">
        <v>68</v>
      </c>
    </row>
    <row r="84" spans="1:9" x14ac:dyDescent="0.25">
      <c r="A84" s="12" t="s">
        <v>27</v>
      </c>
    </row>
    <row r="85" spans="1:9" s="24" customFormat="1" ht="57.75" x14ac:dyDescent="0.25">
      <c r="A85" s="23" t="s">
        <v>28</v>
      </c>
      <c r="B85" s="23" t="s">
        <v>29</v>
      </c>
      <c r="C85" s="23" t="s">
        <v>233</v>
      </c>
      <c r="D85" s="23" t="s">
        <v>30</v>
      </c>
      <c r="E85" s="23" t="s">
        <v>31</v>
      </c>
      <c r="F85" s="23" t="s">
        <v>32</v>
      </c>
      <c r="G85" s="23" t="s">
        <v>33</v>
      </c>
      <c r="H85" s="23" t="s">
        <v>34</v>
      </c>
      <c r="I85" s="23" t="s">
        <v>35</v>
      </c>
    </row>
    <row r="86" spans="1:9" s="24" customFormat="1" x14ac:dyDescent="0.25">
      <c r="A86" s="23" t="s">
        <v>69</v>
      </c>
      <c r="B86" s="23" t="s">
        <v>70</v>
      </c>
      <c r="C86" s="25"/>
      <c r="D86" s="25"/>
      <c r="E86" s="25"/>
      <c r="F86" s="25"/>
      <c r="G86" s="25"/>
      <c r="H86" s="25"/>
      <c r="I86" s="25"/>
    </row>
    <row r="87" spans="1:9" s="24" customFormat="1" x14ac:dyDescent="0.25">
      <c r="A87" s="25" t="s">
        <v>71</v>
      </c>
      <c r="B87" s="25" t="s">
        <v>70</v>
      </c>
      <c r="C87" s="25">
        <v>1800</v>
      </c>
      <c r="D87" s="25" t="s">
        <v>40</v>
      </c>
      <c r="E87" s="27"/>
      <c r="F87" s="25" t="str">
        <f>IF(ISBLANK(E87),"", PRODUCT(C87,E87))</f>
        <v/>
      </c>
      <c r="G87" s="26"/>
      <c r="H87" s="26"/>
      <c r="I87" s="26"/>
    </row>
    <row r="88" spans="1:9" x14ac:dyDescent="0.25">
      <c r="E88" s="21" t="s">
        <v>43</v>
      </c>
      <c r="F88" s="21" t="str">
        <f>IF(F87="","",ROUND(SUM(F87:F87),2))</f>
        <v/>
      </c>
      <c r="G88" s="18" t="str">
        <f>IF(F87="","Neužpildytos visos objektų kainos","")</f>
        <v>Neužpildytos visos objektų kainos</v>
      </c>
    </row>
    <row r="89" spans="1:9" x14ac:dyDescent="0.25">
      <c r="C89" s="21" t="s">
        <v>44</v>
      </c>
      <c r="D89" s="22"/>
      <c r="E89" s="21" t="s">
        <v>45</v>
      </c>
      <c r="F89" s="21" t="str">
        <f>IF(OR(F88="",D89=""),"", ROUND(PRODUCT(D89,F88)/100,2))</f>
        <v/>
      </c>
      <c r="G89" s="18" t="str">
        <f>IF(D89="", "Nurodykite taikomą PVM dydį", "")</f>
        <v>Nurodykite taikomą PVM dydį</v>
      </c>
    </row>
    <row r="90" spans="1:9" x14ac:dyDescent="0.25">
      <c r="E90" s="21" t="s">
        <v>46</v>
      </c>
      <c r="F90" s="21">
        <f>IF(ISBLANK(F89), "", ROUND(SUM(F88:F89),2))</f>
        <v>0</v>
      </c>
    </row>
    <row r="94" spans="1:9" x14ac:dyDescent="0.25">
      <c r="A94" s="12" t="s">
        <v>72</v>
      </c>
      <c r="B94" s="12" t="s">
        <v>73</v>
      </c>
    </row>
    <row r="96" spans="1:9" x14ac:dyDescent="0.25">
      <c r="A96" s="12" t="s">
        <v>27</v>
      </c>
    </row>
    <row r="97" spans="1:9" s="24" customFormat="1" ht="57.75" x14ac:dyDescent="0.25">
      <c r="A97" s="23" t="s">
        <v>28</v>
      </c>
      <c r="B97" s="23" t="s">
        <v>29</v>
      </c>
      <c r="C97" s="23" t="s">
        <v>233</v>
      </c>
      <c r="D97" s="23" t="s">
        <v>30</v>
      </c>
      <c r="E97" s="23" t="s">
        <v>31</v>
      </c>
      <c r="F97" s="23" t="s">
        <v>32</v>
      </c>
      <c r="G97" s="23" t="s">
        <v>33</v>
      </c>
      <c r="H97" s="23" t="s">
        <v>34</v>
      </c>
      <c r="I97" s="23" t="s">
        <v>35</v>
      </c>
    </row>
    <row r="98" spans="1:9" s="24" customFormat="1" x14ac:dyDescent="0.25">
      <c r="A98" s="23" t="s">
        <v>74</v>
      </c>
      <c r="B98" s="23" t="s">
        <v>75</v>
      </c>
      <c r="C98" s="25"/>
      <c r="D98" s="25"/>
      <c r="E98" s="25"/>
      <c r="F98" s="25"/>
      <c r="G98" s="25"/>
      <c r="H98" s="25"/>
      <c r="I98" s="25"/>
    </row>
    <row r="99" spans="1:9" s="24" customFormat="1" x14ac:dyDescent="0.25">
      <c r="A99" s="25" t="s">
        <v>76</v>
      </c>
      <c r="B99" s="25" t="s">
        <v>75</v>
      </c>
      <c r="C99" s="25">
        <v>1500</v>
      </c>
      <c r="D99" s="25" t="s">
        <v>40</v>
      </c>
      <c r="E99" s="27"/>
      <c r="F99" s="25" t="str">
        <f>IF(ISBLANK(E99),"", PRODUCT(C99,E99))</f>
        <v/>
      </c>
      <c r="G99" s="26"/>
      <c r="H99" s="26"/>
      <c r="I99" s="26"/>
    </row>
    <row r="100" spans="1:9" x14ac:dyDescent="0.25">
      <c r="E100" s="21" t="s">
        <v>43</v>
      </c>
      <c r="F100" s="21" t="str">
        <f>IF(F99="","",ROUND(SUM(F99:F99),2))</f>
        <v/>
      </c>
      <c r="G100" s="18" t="str">
        <f>IF(F99="","Neužpildytos visos objektų kainos","")</f>
        <v>Neužpildytos visos objektų kainos</v>
      </c>
    </row>
    <row r="101" spans="1:9" x14ac:dyDescent="0.25">
      <c r="C101" s="21" t="s">
        <v>44</v>
      </c>
      <c r="D101" s="22"/>
      <c r="E101" s="21" t="s">
        <v>45</v>
      </c>
      <c r="F101" s="21" t="str">
        <f>IF(OR(F100="",D101=""),"", ROUND(PRODUCT(D101,F100)/100,2))</f>
        <v/>
      </c>
      <c r="G101" s="18" t="str">
        <f>IF(D101="", "Nurodykite taikomą PVM dydį", "")</f>
        <v>Nurodykite taikomą PVM dydį</v>
      </c>
    </row>
    <row r="102" spans="1:9" x14ac:dyDescent="0.25">
      <c r="E102" s="21" t="s">
        <v>46</v>
      </c>
      <c r="F102" s="21">
        <f>IF(ISBLANK(F101), "", ROUND(SUM(F100:F101),2))</f>
        <v>0</v>
      </c>
    </row>
    <row r="106" spans="1:9" x14ac:dyDescent="0.25">
      <c r="A106" s="12" t="s">
        <v>77</v>
      </c>
      <c r="B106" s="12" t="s">
        <v>78</v>
      </c>
    </row>
    <row r="108" spans="1:9" x14ac:dyDescent="0.25">
      <c r="A108" s="12" t="s">
        <v>27</v>
      </c>
    </row>
    <row r="109" spans="1:9" s="24" customFormat="1" ht="57.75" x14ac:dyDescent="0.25">
      <c r="A109" s="23" t="s">
        <v>28</v>
      </c>
      <c r="B109" s="23" t="s">
        <v>29</v>
      </c>
      <c r="C109" s="23" t="s">
        <v>233</v>
      </c>
      <c r="D109" s="23" t="s">
        <v>30</v>
      </c>
      <c r="E109" s="23" t="s">
        <v>31</v>
      </c>
      <c r="F109" s="23" t="s">
        <v>32</v>
      </c>
      <c r="G109" s="23" t="s">
        <v>33</v>
      </c>
      <c r="H109" s="23" t="s">
        <v>34</v>
      </c>
      <c r="I109" s="23" t="s">
        <v>35</v>
      </c>
    </row>
    <row r="110" spans="1:9" s="24" customFormat="1" x14ac:dyDescent="0.25">
      <c r="A110" s="23" t="s">
        <v>79</v>
      </c>
      <c r="B110" s="23" t="s">
        <v>80</v>
      </c>
      <c r="C110" s="25"/>
      <c r="D110" s="25"/>
      <c r="E110" s="25"/>
      <c r="F110" s="25"/>
      <c r="G110" s="25"/>
      <c r="H110" s="25"/>
      <c r="I110" s="25"/>
    </row>
    <row r="111" spans="1:9" s="24" customFormat="1" x14ac:dyDescent="0.25">
      <c r="A111" s="25" t="s">
        <v>81</v>
      </c>
      <c r="B111" s="25" t="s">
        <v>80</v>
      </c>
      <c r="C111" s="25">
        <v>600</v>
      </c>
      <c r="D111" s="25" t="s">
        <v>40</v>
      </c>
      <c r="E111" s="27"/>
      <c r="F111" s="25" t="str">
        <f>IF(ISBLANK(E111),"", PRODUCT(C111,E111))</f>
        <v/>
      </c>
      <c r="G111" s="26"/>
      <c r="H111" s="26"/>
      <c r="I111" s="26"/>
    </row>
    <row r="112" spans="1:9" x14ac:dyDescent="0.25">
      <c r="E112" s="21" t="s">
        <v>43</v>
      </c>
      <c r="F112" s="21" t="str">
        <f>IF(F111="","",ROUND(SUM(F111:F111),2))</f>
        <v/>
      </c>
      <c r="G112" s="18" t="str">
        <f>IF(F111="","Neužpildytos visos objektų kainos","")</f>
        <v>Neužpildytos visos objektų kainos</v>
      </c>
    </row>
    <row r="113" spans="1:9" x14ac:dyDescent="0.25">
      <c r="C113" s="21" t="s">
        <v>44</v>
      </c>
      <c r="D113" s="22"/>
      <c r="E113" s="21" t="s">
        <v>45</v>
      </c>
      <c r="F113" s="21" t="str">
        <f>IF(OR(F112="",D113=""),"", ROUND(PRODUCT(D113,F112)/100,2))</f>
        <v/>
      </c>
      <c r="G113" s="18" t="str">
        <f>IF(D113="", "Nurodykite taikomą PVM dydį", "")</f>
        <v>Nurodykite taikomą PVM dydį</v>
      </c>
    </row>
    <row r="114" spans="1:9" x14ac:dyDescent="0.25">
      <c r="E114" s="21" t="s">
        <v>46</v>
      </c>
      <c r="F114" s="21">
        <f>IF(ISBLANK(F113), "", ROUND(SUM(F112:F113),2))</f>
        <v>0</v>
      </c>
    </row>
    <row r="118" spans="1:9" x14ac:dyDescent="0.25">
      <c r="A118" s="12" t="s">
        <v>82</v>
      </c>
      <c r="B118" s="12" t="s">
        <v>83</v>
      </c>
    </row>
    <row r="120" spans="1:9" x14ac:dyDescent="0.25">
      <c r="A120" s="12" t="s">
        <v>27</v>
      </c>
    </row>
    <row r="121" spans="1:9" s="24" customFormat="1" ht="57.75" x14ac:dyDescent="0.25">
      <c r="A121" s="23" t="s">
        <v>28</v>
      </c>
      <c r="B121" s="23" t="s">
        <v>29</v>
      </c>
      <c r="C121" s="23" t="s">
        <v>233</v>
      </c>
      <c r="D121" s="23" t="s">
        <v>30</v>
      </c>
      <c r="E121" s="23" t="s">
        <v>31</v>
      </c>
      <c r="F121" s="23" t="s">
        <v>32</v>
      </c>
      <c r="G121" s="23" t="s">
        <v>33</v>
      </c>
      <c r="H121" s="23" t="s">
        <v>34</v>
      </c>
      <c r="I121" s="23" t="s">
        <v>35</v>
      </c>
    </row>
    <row r="122" spans="1:9" s="24" customFormat="1" x14ac:dyDescent="0.25">
      <c r="A122" s="23" t="s">
        <v>84</v>
      </c>
      <c r="B122" s="23" t="s">
        <v>85</v>
      </c>
      <c r="C122" s="25"/>
      <c r="D122" s="25"/>
      <c r="E122" s="25"/>
      <c r="F122" s="25"/>
      <c r="G122" s="25"/>
      <c r="H122" s="25"/>
      <c r="I122" s="25"/>
    </row>
    <row r="123" spans="1:9" s="24" customFormat="1" x14ac:dyDescent="0.25">
      <c r="A123" s="25" t="s">
        <v>86</v>
      </c>
      <c r="B123" s="25" t="s">
        <v>85</v>
      </c>
      <c r="C123" s="25">
        <v>12000</v>
      </c>
      <c r="D123" s="25" t="s">
        <v>40</v>
      </c>
      <c r="E123" s="27"/>
      <c r="F123" s="25" t="str">
        <f>IF(ISBLANK(E123),"", PRODUCT(C123,E123))</f>
        <v/>
      </c>
      <c r="G123" s="26"/>
      <c r="H123" s="26"/>
      <c r="I123" s="26"/>
    </row>
    <row r="124" spans="1:9" x14ac:dyDescent="0.25">
      <c r="E124" s="21" t="s">
        <v>43</v>
      </c>
      <c r="F124" s="21" t="str">
        <f>IF(F123="","",ROUND(SUM(F123:F123),2))</f>
        <v/>
      </c>
      <c r="G124" s="18" t="str">
        <f>IF(F123="","Neužpildytos visos objektų kainos","")</f>
        <v>Neužpildytos visos objektų kainos</v>
      </c>
    </row>
    <row r="125" spans="1:9" x14ac:dyDescent="0.25">
      <c r="C125" s="21" t="s">
        <v>44</v>
      </c>
      <c r="D125" s="22"/>
      <c r="E125" s="21" t="s">
        <v>45</v>
      </c>
      <c r="F125" s="21" t="str">
        <f>IF(OR(F124="",D125=""),"", ROUND(PRODUCT(D125,F124)/100,2))</f>
        <v/>
      </c>
      <c r="G125" s="18" t="str">
        <f>IF(D125="", "Nurodykite taikomą PVM dydį", "")</f>
        <v>Nurodykite taikomą PVM dydį</v>
      </c>
    </row>
    <row r="126" spans="1:9" x14ac:dyDescent="0.25">
      <c r="E126" s="21" t="s">
        <v>46</v>
      </c>
      <c r="F126" s="21">
        <f>IF(ISBLANK(F125), "", ROUND(SUM(F124:F125),2))</f>
        <v>0</v>
      </c>
    </row>
    <row r="130" spans="1:9" x14ac:dyDescent="0.25">
      <c r="A130" s="12" t="s">
        <v>87</v>
      </c>
      <c r="B130" s="12" t="s">
        <v>88</v>
      </c>
    </row>
    <row r="132" spans="1:9" x14ac:dyDescent="0.25">
      <c r="A132" s="12" t="s">
        <v>27</v>
      </c>
    </row>
    <row r="133" spans="1:9" s="24" customFormat="1" ht="57.75" x14ac:dyDescent="0.25">
      <c r="A133" s="23" t="s">
        <v>28</v>
      </c>
      <c r="B133" s="23" t="s">
        <v>29</v>
      </c>
      <c r="C133" s="23" t="s">
        <v>233</v>
      </c>
      <c r="D133" s="23" t="s">
        <v>30</v>
      </c>
      <c r="E133" s="23" t="s">
        <v>31</v>
      </c>
      <c r="F133" s="23" t="s">
        <v>32</v>
      </c>
      <c r="G133" s="23" t="s">
        <v>33</v>
      </c>
      <c r="H133" s="23" t="s">
        <v>34</v>
      </c>
      <c r="I133" s="23" t="s">
        <v>35</v>
      </c>
    </row>
    <row r="134" spans="1:9" s="24" customFormat="1" x14ac:dyDescent="0.25">
      <c r="A134" s="23" t="s">
        <v>89</v>
      </c>
      <c r="B134" s="23" t="s">
        <v>90</v>
      </c>
      <c r="C134" s="25"/>
      <c r="D134" s="25"/>
      <c r="E134" s="25"/>
      <c r="F134" s="25"/>
      <c r="G134" s="25"/>
      <c r="H134" s="25"/>
      <c r="I134" s="25"/>
    </row>
    <row r="135" spans="1:9" s="24" customFormat="1" x14ac:dyDescent="0.25">
      <c r="A135" s="25" t="s">
        <v>91</v>
      </c>
      <c r="B135" s="25" t="s">
        <v>90</v>
      </c>
      <c r="C135" s="25">
        <v>600</v>
      </c>
      <c r="D135" s="25" t="s">
        <v>40</v>
      </c>
      <c r="E135" s="27"/>
      <c r="F135" s="25" t="str">
        <f>IF(ISBLANK(E135),"", PRODUCT(C135,E135))</f>
        <v/>
      </c>
      <c r="G135" s="26"/>
      <c r="H135" s="26"/>
      <c r="I135" s="26"/>
    </row>
    <row r="136" spans="1:9" x14ac:dyDescent="0.25">
      <c r="E136" s="21" t="s">
        <v>43</v>
      </c>
      <c r="F136" s="21" t="str">
        <f>IF(F135="","",ROUND(SUM(F135:F135),2))</f>
        <v/>
      </c>
      <c r="G136" s="18" t="str">
        <f>IF(F135="","Neužpildytos visos objektų kainos","")</f>
        <v>Neužpildytos visos objektų kainos</v>
      </c>
    </row>
    <row r="137" spans="1:9" x14ac:dyDescent="0.25">
      <c r="C137" s="21" t="s">
        <v>44</v>
      </c>
      <c r="D137" s="22"/>
      <c r="E137" s="21" t="s">
        <v>45</v>
      </c>
      <c r="F137" s="21" t="str">
        <f>IF(OR(F136="",D137=""),"", ROUND(PRODUCT(D137,F136)/100,2))</f>
        <v/>
      </c>
      <c r="G137" s="18" t="str">
        <f>IF(D137="", "Nurodykite taikomą PVM dydį", "")</f>
        <v>Nurodykite taikomą PVM dydį</v>
      </c>
    </row>
    <row r="138" spans="1:9" x14ac:dyDescent="0.25">
      <c r="E138" s="21" t="s">
        <v>46</v>
      </c>
      <c r="F138" s="21">
        <f>IF(ISBLANK(F137), "", ROUND(SUM(F136:F137),2))</f>
        <v>0</v>
      </c>
    </row>
    <row r="142" spans="1:9" x14ac:dyDescent="0.25">
      <c r="A142" s="12" t="s">
        <v>92</v>
      </c>
      <c r="B142" s="12" t="s">
        <v>93</v>
      </c>
    </row>
    <row r="144" spans="1:9" x14ac:dyDescent="0.25">
      <c r="A144" s="12" t="s">
        <v>27</v>
      </c>
    </row>
    <row r="145" spans="1:9" s="24" customFormat="1" ht="57.75" x14ac:dyDescent="0.25">
      <c r="A145" s="23" t="s">
        <v>28</v>
      </c>
      <c r="B145" s="23" t="s">
        <v>29</v>
      </c>
      <c r="C145" s="23" t="s">
        <v>233</v>
      </c>
      <c r="D145" s="23" t="s">
        <v>30</v>
      </c>
      <c r="E145" s="23" t="s">
        <v>31</v>
      </c>
      <c r="F145" s="23" t="s">
        <v>32</v>
      </c>
      <c r="G145" s="23" t="s">
        <v>33</v>
      </c>
      <c r="H145" s="23" t="s">
        <v>34</v>
      </c>
      <c r="I145" s="23" t="s">
        <v>35</v>
      </c>
    </row>
    <row r="146" spans="1:9" s="24" customFormat="1" x14ac:dyDescent="0.25">
      <c r="A146" s="23" t="s">
        <v>94</v>
      </c>
      <c r="B146" s="23" t="s">
        <v>95</v>
      </c>
      <c r="C146" s="25"/>
      <c r="D146" s="25"/>
      <c r="E146" s="25"/>
      <c r="F146" s="25"/>
      <c r="G146" s="25"/>
      <c r="H146" s="25"/>
      <c r="I146" s="25"/>
    </row>
    <row r="147" spans="1:9" s="24" customFormat="1" x14ac:dyDescent="0.25">
      <c r="A147" s="25" t="s">
        <v>96</v>
      </c>
      <c r="B147" s="25" t="s">
        <v>95</v>
      </c>
      <c r="C147" s="25">
        <v>27000</v>
      </c>
      <c r="D147" s="25" t="s">
        <v>40</v>
      </c>
      <c r="E147" s="28"/>
      <c r="F147" s="29" t="str">
        <f>IF(ISBLANK(E147),"", PRODUCT(C147,E147))</f>
        <v/>
      </c>
      <c r="G147" s="26"/>
      <c r="H147" s="26"/>
      <c r="I147" s="26"/>
    </row>
    <row r="148" spans="1:9" x14ac:dyDescent="0.25">
      <c r="E148" s="21" t="s">
        <v>43</v>
      </c>
      <c r="F148" s="21" t="str">
        <f>IF(F147="","",ROUND(SUM(F147:F147),2))</f>
        <v/>
      </c>
      <c r="G148" s="18" t="str">
        <f>IF(F147="","Neužpildytos visos objektų kainos","")</f>
        <v>Neužpildytos visos objektų kainos</v>
      </c>
    </row>
    <row r="149" spans="1:9" x14ac:dyDescent="0.25">
      <c r="C149" s="21" t="s">
        <v>44</v>
      </c>
      <c r="D149" s="22"/>
      <c r="E149" s="21" t="s">
        <v>45</v>
      </c>
      <c r="F149" s="21" t="str">
        <f>IF(OR(F148="",D149=""),"", ROUND(PRODUCT(D149,F148)/100,2))</f>
        <v/>
      </c>
      <c r="G149" s="18" t="str">
        <f>IF(D149="", "Nurodykite taikomą PVM dydį", "")</f>
        <v>Nurodykite taikomą PVM dydį</v>
      </c>
    </row>
    <row r="150" spans="1:9" x14ac:dyDescent="0.25">
      <c r="E150" s="21" t="s">
        <v>46</v>
      </c>
      <c r="F150" s="21">
        <f>IF(ISBLANK(F149), "", ROUND(SUM(F148:F149),2))</f>
        <v>0</v>
      </c>
    </row>
    <row r="154" spans="1:9" x14ac:dyDescent="0.25">
      <c r="A154" s="12" t="s">
        <v>97</v>
      </c>
      <c r="B154" s="12" t="s">
        <v>98</v>
      </c>
    </row>
    <row r="156" spans="1:9" x14ac:dyDescent="0.25">
      <c r="A156" s="12" t="s">
        <v>27</v>
      </c>
    </row>
    <row r="157" spans="1:9" s="24" customFormat="1" ht="57.75" x14ac:dyDescent="0.25">
      <c r="A157" s="23" t="s">
        <v>28</v>
      </c>
      <c r="B157" s="23" t="s">
        <v>29</v>
      </c>
      <c r="C157" s="23" t="s">
        <v>233</v>
      </c>
      <c r="D157" s="23" t="s">
        <v>30</v>
      </c>
      <c r="E157" s="23" t="s">
        <v>31</v>
      </c>
      <c r="F157" s="23" t="s">
        <v>32</v>
      </c>
      <c r="G157" s="23" t="s">
        <v>33</v>
      </c>
      <c r="H157" s="23" t="s">
        <v>34</v>
      </c>
      <c r="I157" s="23" t="s">
        <v>35</v>
      </c>
    </row>
    <row r="158" spans="1:9" s="24" customFormat="1" ht="29.25" x14ac:dyDescent="0.25">
      <c r="A158" s="23" t="s">
        <v>99</v>
      </c>
      <c r="B158" s="23" t="s">
        <v>100</v>
      </c>
      <c r="C158" s="25"/>
      <c r="D158" s="25"/>
      <c r="E158" s="25"/>
      <c r="F158" s="25"/>
      <c r="G158" s="25"/>
      <c r="H158" s="25"/>
      <c r="I158" s="25"/>
    </row>
    <row r="159" spans="1:9" s="24" customFormat="1" ht="30" x14ac:dyDescent="0.25">
      <c r="A159" s="25" t="s">
        <v>101</v>
      </c>
      <c r="B159" s="25" t="s">
        <v>100</v>
      </c>
      <c r="C159" s="25">
        <v>4500</v>
      </c>
      <c r="D159" s="25" t="s">
        <v>40</v>
      </c>
      <c r="E159" s="27"/>
      <c r="F159" s="25" t="str">
        <f>IF(ISBLANK(E159),"", PRODUCT(C159,E159))</f>
        <v/>
      </c>
      <c r="G159" s="26"/>
      <c r="H159" s="26"/>
      <c r="I159" s="26"/>
    </row>
    <row r="160" spans="1:9" x14ac:dyDescent="0.25">
      <c r="E160" s="21" t="s">
        <v>43</v>
      </c>
      <c r="F160" s="21" t="str">
        <f>IF(F159="","",ROUND(SUM(F159:F159),2))</f>
        <v/>
      </c>
      <c r="G160" s="18" t="str">
        <f>IF(F159="","Neužpildytos visos objektų kainos","")</f>
        <v>Neužpildytos visos objektų kainos</v>
      </c>
    </row>
    <row r="161" spans="1:9" x14ac:dyDescent="0.25">
      <c r="C161" s="21" t="s">
        <v>44</v>
      </c>
      <c r="D161" s="22"/>
      <c r="E161" s="21" t="s">
        <v>45</v>
      </c>
      <c r="F161" s="21" t="str">
        <f>IF(OR(F160="",D161=""),"", ROUND(PRODUCT(D161,F160)/100,2))</f>
        <v/>
      </c>
      <c r="G161" s="18" t="str">
        <f>IF(D161="", "Nurodykite taikomą PVM dydį", "")</f>
        <v>Nurodykite taikomą PVM dydį</v>
      </c>
    </row>
    <row r="162" spans="1:9" x14ac:dyDescent="0.25">
      <c r="E162" s="21" t="s">
        <v>46</v>
      </c>
      <c r="F162" s="21">
        <f>IF(ISBLANK(F161), "", ROUND(SUM(F160:F161),2))</f>
        <v>0</v>
      </c>
    </row>
    <row r="166" spans="1:9" x14ac:dyDescent="0.25">
      <c r="A166" s="12" t="s">
        <v>102</v>
      </c>
      <c r="B166" s="12" t="s">
        <v>103</v>
      </c>
    </row>
    <row r="168" spans="1:9" x14ac:dyDescent="0.25">
      <c r="A168" s="12" t="s">
        <v>27</v>
      </c>
    </row>
    <row r="169" spans="1:9" s="24" customFormat="1" ht="57.75" x14ac:dyDescent="0.25">
      <c r="A169" s="23" t="s">
        <v>28</v>
      </c>
      <c r="B169" s="23" t="s">
        <v>29</v>
      </c>
      <c r="C169" s="23" t="s">
        <v>233</v>
      </c>
      <c r="D169" s="23" t="s">
        <v>30</v>
      </c>
      <c r="E169" s="23" t="s">
        <v>31</v>
      </c>
      <c r="F169" s="23" t="s">
        <v>32</v>
      </c>
      <c r="G169" s="23" t="s">
        <v>33</v>
      </c>
      <c r="H169" s="23" t="s">
        <v>34</v>
      </c>
      <c r="I169" s="23" t="s">
        <v>35</v>
      </c>
    </row>
    <row r="170" spans="1:9" s="24" customFormat="1" x14ac:dyDescent="0.25">
      <c r="A170" s="23" t="s">
        <v>104</v>
      </c>
      <c r="B170" s="23" t="s">
        <v>105</v>
      </c>
      <c r="C170" s="25"/>
      <c r="D170" s="25"/>
      <c r="E170" s="25"/>
      <c r="F170" s="25"/>
      <c r="G170" s="25"/>
      <c r="H170" s="25"/>
      <c r="I170" s="25"/>
    </row>
    <row r="171" spans="1:9" s="24" customFormat="1" x14ac:dyDescent="0.25">
      <c r="A171" s="25" t="s">
        <v>106</v>
      </c>
      <c r="B171" s="25" t="s">
        <v>105</v>
      </c>
      <c r="C171" s="25">
        <v>900</v>
      </c>
      <c r="D171" s="25" t="s">
        <v>40</v>
      </c>
      <c r="E171" s="27"/>
      <c r="F171" s="25" t="str">
        <f>IF(ISBLANK(E171),"", PRODUCT(C171,E171))</f>
        <v/>
      </c>
      <c r="G171" s="26"/>
      <c r="H171" s="26"/>
      <c r="I171" s="26"/>
    </row>
    <row r="172" spans="1:9" x14ac:dyDescent="0.25">
      <c r="E172" s="21" t="s">
        <v>43</v>
      </c>
      <c r="F172" s="21" t="str">
        <f>IF(F171="","",ROUND(SUM(F171:F171),2))</f>
        <v/>
      </c>
      <c r="G172" s="18" t="str">
        <f>IF(F171="","Neužpildytos visos objektų kainos","")</f>
        <v>Neužpildytos visos objektų kainos</v>
      </c>
    </row>
    <row r="173" spans="1:9" x14ac:dyDescent="0.25">
      <c r="C173" s="21" t="s">
        <v>44</v>
      </c>
      <c r="D173" s="22"/>
      <c r="E173" s="21" t="s">
        <v>45</v>
      </c>
      <c r="F173" s="21" t="str">
        <f>IF(OR(F172="",D173=""),"", ROUND(PRODUCT(D173,F172)/100,2))</f>
        <v/>
      </c>
      <c r="G173" s="18" t="str">
        <f>IF(D173="", "Nurodykite taikomą PVM dydį", "")</f>
        <v>Nurodykite taikomą PVM dydį</v>
      </c>
    </row>
    <row r="174" spans="1:9" x14ac:dyDescent="0.25">
      <c r="E174" s="21" t="s">
        <v>46</v>
      </c>
      <c r="F174" s="21">
        <f>IF(ISBLANK(F173), "", ROUND(SUM(F172:F173),2))</f>
        <v>0</v>
      </c>
    </row>
    <row r="178" spans="1:9" x14ac:dyDescent="0.25">
      <c r="A178" s="12" t="s">
        <v>107</v>
      </c>
      <c r="B178" s="12" t="s">
        <v>108</v>
      </c>
    </row>
    <row r="180" spans="1:9" x14ac:dyDescent="0.25">
      <c r="A180" s="12" t="s">
        <v>27</v>
      </c>
    </row>
    <row r="181" spans="1:9" s="24" customFormat="1" ht="57.75" x14ac:dyDescent="0.25">
      <c r="A181" s="23" t="s">
        <v>28</v>
      </c>
      <c r="B181" s="23" t="s">
        <v>29</v>
      </c>
      <c r="C181" s="23" t="s">
        <v>233</v>
      </c>
      <c r="D181" s="23" t="s">
        <v>30</v>
      </c>
      <c r="E181" s="23" t="s">
        <v>31</v>
      </c>
      <c r="F181" s="23" t="s">
        <v>32</v>
      </c>
      <c r="G181" s="23" t="s">
        <v>33</v>
      </c>
      <c r="H181" s="23" t="s">
        <v>34</v>
      </c>
      <c r="I181" s="23" t="s">
        <v>35</v>
      </c>
    </row>
    <row r="182" spans="1:9" s="24" customFormat="1" x14ac:dyDescent="0.25">
      <c r="A182" s="23" t="s">
        <v>109</v>
      </c>
      <c r="B182" s="23" t="s">
        <v>110</v>
      </c>
      <c r="C182" s="25"/>
      <c r="D182" s="25"/>
      <c r="E182" s="25"/>
      <c r="F182" s="25"/>
      <c r="G182" s="25"/>
      <c r="H182" s="25"/>
      <c r="I182" s="25"/>
    </row>
    <row r="183" spans="1:9" s="24" customFormat="1" x14ac:dyDescent="0.25">
      <c r="A183" s="25" t="s">
        <v>111</v>
      </c>
      <c r="B183" s="25" t="s">
        <v>110</v>
      </c>
      <c r="C183" s="25">
        <v>17500</v>
      </c>
      <c r="D183" s="25" t="s">
        <v>40</v>
      </c>
      <c r="E183" s="28"/>
      <c r="F183" s="29" t="str">
        <f>IF(ISBLANK(E183),"", PRODUCT(C183,E183))</f>
        <v/>
      </c>
      <c r="G183" s="26"/>
      <c r="H183" s="26"/>
      <c r="I183" s="26"/>
    </row>
    <row r="184" spans="1:9" x14ac:dyDescent="0.25">
      <c r="E184" s="21" t="s">
        <v>43</v>
      </c>
      <c r="F184" s="21" t="str">
        <f>IF(F183="","",ROUND(SUM(F183:F183),2))</f>
        <v/>
      </c>
      <c r="G184" s="18" t="str">
        <f>IF(F183="","Neužpildytos visos objektų kainos","")</f>
        <v>Neužpildytos visos objektų kainos</v>
      </c>
    </row>
    <row r="185" spans="1:9" x14ac:dyDescent="0.25">
      <c r="C185" s="21" t="s">
        <v>44</v>
      </c>
      <c r="D185" s="22"/>
      <c r="E185" s="21" t="s">
        <v>45</v>
      </c>
      <c r="F185" s="21" t="str">
        <f>IF(OR(F184="",D185=""),"", ROUND(PRODUCT(D185,F184)/100,2))</f>
        <v/>
      </c>
      <c r="G185" s="18" t="str">
        <f>IF(D185="", "Nurodykite taikomą PVM dydį", "")</f>
        <v>Nurodykite taikomą PVM dydį</v>
      </c>
    </row>
    <row r="186" spans="1:9" x14ac:dyDescent="0.25">
      <c r="E186" s="21" t="s">
        <v>46</v>
      </c>
      <c r="F186" s="21">
        <f>IF(ISBLANK(F185), "", ROUND(SUM(F184:F185),2))</f>
        <v>0</v>
      </c>
    </row>
    <row r="190" spans="1:9" x14ac:dyDescent="0.25">
      <c r="A190" s="12" t="s">
        <v>112</v>
      </c>
      <c r="B190" s="12" t="s">
        <v>113</v>
      </c>
    </row>
    <row r="192" spans="1:9" x14ac:dyDescent="0.25">
      <c r="A192" s="12" t="s">
        <v>27</v>
      </c>
    </row>
    <row r="193" spans="1:9" s="24" customFormat="1" ht="57.75" x14ac:dyDescent="0.25">
      <c r="A193" s="23" t="s">
        <v>28</v>
      </c>
      <c r="B193" s="23" t="s">
        <v>29</v>
      </c>
      <c r="C193" s="23" t="s">
        <v>233</v>
      </c>
      <c r="D193" s="23" t="s">
        <v>30</v>
      </c>
      <c r="E193" s="23" t="s">
        <v>31</v>
      </c>
      <c r="F193" s="23" t="s">
        <v>32</v>
      </c>
      <c r="G193" s="23" t="s">
        <v>33</v>
      </c>
      <c r="H193" s="23" t="s">
        <v>34</v>
      </c>
      <c r="I193" s="23" t="s">
        <v>35</v>
      </c>
    </row>
    <row r="194" spans="1:9" s="24" customFormat="1" x14ac:dyDescent="0.25">
      <c r="A194" s="23" t="s">
        <v>114</v>
      </c>
      <c r="B194" s="23" t="s">
        <v>115</v>
      </c>
      <c r="C194" s="25"/>
      <c r="D194" s="25"/>
      <c r="E194" s="25"/>
      <c r="F194" s="25"/>
      <c r="G194" s="25"/>
      <c r="H194" s="25"/>
      <c r="I194" s="25"/>
    </row>
    <row r="195" spans="1:9" s="24" customFormat="1" x14ac:dyDescent="0.25">
      <c r="A195" s="25" t="s">
        <v>116</v>
      </c>
      <c r="B195" s="25" t="s">
        <v>115</v>
      </c>
      <c r="C195" s="25">
        <v>600</v>
      </c>
      <c r="D195" s="25" t="s">
        <v>40</v>
      </c>
      <c r="E195" s="27"/>
      <c r="F195" s="25" t="str">
        <f>IF(ISBLANK(E195),"", PRODUCT(C195,E195))</f>
        <v/>
      </c>
      <c r="G195" s="26"/>
      <c r="H195" s="26"/>
      <c r="I195" s="26"/>
    </row>
    <row r="196" spans="1:9" x14ac:dyDescent="0.25">
      <c r="E196" s="21" t="s">
        <v>43</v>
      </c>
      <c r="F196" s="21" t="str">
        <f>IF(F195="","",ROUND(SUM(F195:F195),2))</f>
        <v/>
      </c>
      <c r="G196" s="18" t="str">
        <f>IF(F195="","Neužpildytos visos objektų kainos","")</f>
        <v>Neužpildytos visos objektų kainos</v>
      </c>
    </row>
    <row r="197" spans="1:9" x14ac:dyDescent="0.25">
      <c r="C197" s="21" t="s">
        <v>44</v>
      </c>
      <c r="D197" s="22"/>
      <c r="E197" s="21" t="s">
        <v>45</v>
      </c>
      <c r="F197" s="21" t="str">
        <f>IF(OR(F196="",D197=""),"", ROUND(PRODUCT(D197,F196)/100,2))</f>
        <v/>
      </c>
      <c r="G197" s="18" t="str">
        <f>IF(D197="", "Nurodykite taikomą PVM dydį", "")</f>
        <v>Nurodykite taikomą PVM dydį</v>
      </c>
    </row>
    <row r="198" spans="1:9" x14ac:dyDescent="0.25">
      <c r="E198" s="21" t="s">
        <v>46</v>
      </c>
      <c r="F198" s="21">
        <f>IF(ISBLANK(F197), "", ROUND(SUM(F196:F197),2))</f>
        <v>0</v>
      </c>
    </row>
    <row r="202" spans="1:9" x14ac:dyDescent="0.25">
      <c r="A202" s="12" t="s">
        <v>117</v>
      </c>
      <c r="B202" s="12" t="s">
        <v>118</v>
      </c>
    </row>
    <row r="204" spans="1:9" x14ac:dyDescent="0.25">
      <c r="A204" s="12" t="s">
        <v>27</v>
      </c>
    </row>
    <row r="205" spans="1:9" s="24" customFormat="1" ht="57.75" x14ac:dyDescent="0.25">
      <c r="A205" s="23" t="s">
        <v>28</v>
      </c>
      <c r="B205" s="23" t="s">
        <v>29</v>
      </c>
      <c r="C205" s="23" t="s">
        <v>233</v>
      </c>
      <c r="D205" s="23" t="s">
        <v>30</v>
      </c>
      <c r="E205" s="23" t="s">
        <v>31</v>
      </c>
      <c r="F205" s="23" t="s">
        <v>32</v>
      </c>
      <c r="G205" s="23" t="s">
        <v>33</v>
      </c>
      <c r="H205" s="23" t="s">
        <v>34</v>
      </c>
      <c r="I205" s="23" t="s">
        <v>35</v>
      </c>
    </row>
    <row r="206" spans="1:9" s="24" customFormat="1" x14ac:dyDescent="0.25">
      <c r="A206" s="23" t="s">
        <v>119</v>
      </c>
      <c r="B206" s="23" t="s">
        <v>120</v>
      </c>
      <c r="C206" s="25"/>
      <c r="D206" s="25"/>
      <c r="E206" s="25"/>
      <c r="F206" s="25"/>
      <c r="G206" s="25"/>
      <c r="H206" s="25"/>
      <c r="I206" s="25"/>
    </row>
    <row r="207" spans="1:9" s="24" customFormat="1" x14ac:dyDescent="0.25">
      <c r="A207" s="25" t="s">
        <v>121</v>
      </c>
      <c r="B207" s="25" t="s">
        <v>120</v>
      </c>
      <c r="C207" s="25">
        <v>100</v>
      </c>
      <c r="D207" s="25" t="s">
        <v>40</v>
      </c>
      <c r="E207" s="27"/>
      <c r="F207" s="25" t="str">
        <f>IF(ISBLANK(E207),"", PRODUCT(C207,E207))</f>
        <v/>
      </c>
      <c r="G207" s="26"/>
      <c r="H207" s="26"/>
      <c r="I207" s="26"/>
    </row>
    <row r="208" spans="1:9" x14ac:dyDescent="0.25">
      <c r="E208" s="21" t="s">
        <v>43</v>
      </c>
      <c r="F208" s="21" t="str">
        <f>IF(F207="","",ROUND(SUM(F207:F207),2))</f>
        <v/>
      </c>
      <c r="G208" s="18" t="str">
        <f>IF(F207="","Neužpildytos visos objektų kainos","")</f>
        <v>Neužpildytos visos objektų kainos</v>
      </c>
    </row>
    <row r="209" spans="1:9" x14ac:dyDescent="0.25">
      <c r="C209" s="21" t="s">
        <v>44</v>
      </c>
      <c r="D209" s="22"/>
      <c r="E209" s="21" t="s">
        <v>45</v>
      </c>
      <c r="F209" s="21" t="str">
        <f>IF(OR(F208="",D209=""),"", ROUND(PRODUCT(D209,F208)/100,2))</f>
        <v/>
      </c>
      <c r="G209" s="18" t="str">
        <f>IF(D209="", "Nurodykite taikomą PVM dydį", "")</f>
        <v>Nurodykite taikomą PVM dydį</v>
      </c>
    </row>
    <row r="210" spans="1:9" x14ac:dyDescent="0.25">
      <c r="E210" s="21" t="s">
        <v>46</v>
      </c>
      <c r="F210" s="21">
        <f>IF(ISBLANK(F209), "", ROUND(SUM(F208:F209),2))</f>
        <v>0</v>
      </c>
    </row>
    <row r="214" spans="1:9" x14ac:dyDescent="0.25">
      <c r="A214" s="12" t="s">
        <v>122</v>
      </c>
      <c r="B214" s="12" t="s">
        <v>123</v>
      </c>
    </row>
    <row r="216" spans="1:9" x14ac:dyDescent="0.25">
      <c r="A216" s="12" t="s">
        <v>27</v>
      </c>
    </row>
    <row r="217" spans="1:9" s="24" customFormat="1" ht="57.75" x14ac:dyDescent="0.25">
      <c r="A217" s="23" t="s">
        <v>28</v>
      </c>
      <c r="B217" s="23" t="s">
        <v>29</v>
      </c>
      <c r="C217" s="23" t="s">
        <v>233</v>
      </c>
      <c r="D217" s="23" t="s">
        <v>30</v>
      </c>
      <c r="E217" s="23" t="s">
        <v>31</v>
      </c>
      <c r="F217" s="23" t="s">
        <v>32</v>
      </c>
      <c r="G217" s="23" t="s">
        <v>33</v>
      </c>
      <c r="H217" s="23" t="s">
        <v>34</v>
      </c>
      <c r="I217" s="23" t="s">
        <v>35</v>
      </c>
    </row>
    <row r="218" spans="1:9" s="24" customFormat="1" x14ac:dyDescent="0.25">
      <c r="A218" s="23" t="s">
        <v>124</v>
      </c>
      <c r="B218" s="23" t="s">
        <v>125</v>
      </c>
      <c r="C218" s="25"/>
      <c r="D218" s="25"/>
      <c r="E218" s="25"/>
      <c r="F218" s="25"/>
      <c r="G218" s="25"/>
      <c r="H218" s="25"/>
      <c r="I218" s="25"/>
    </row>
    <row r="219" spans="1:9" s="24" customFormat="1" x14ac:dyDescent="0.25">
      <c r="A219" s="25" t="s">
        <v>126</v>
      </c>
      <c r="B219" s="25" t="s">
        <v>125</v>
      </c>
      <c r="C219" s="25">
        <v>1000</v>
      </c>
      <c r="D219" s="25" t="s">
        <v>40</v>
      </c>
      <c r="E219" s="27"/>
      <c r="F219" s="25" t="str">
        <f>IF(ISBLANK(E219),"", PRODUCT(C219,E219))</f>
        <v/>
      </c>
      <c r="G219" s="26"/>
      <c r="H219" s="26"/>
      <c r="I219" s="26"/>
    </row>
    <row r="220" spans="1:9" x14ac:dyDescent="0.25">
      <c r="E220" s="21" t="s">
        <v>43</v>
      </c>
      <c r="F220" s="21" t="str">
        <f>IF(F219="","",ROUND(SUM(F219:F219),2))</f>
        <v/>
      </c>
      <c r="G220" s="18" t="str">
        <f>IF(F219="","Neužpildytos visos objektų kainos","")</f>
        <v>Neužpildytos visos objektų kainos</v>
      </c>
    </row>
    <row r="221" spans="1:9" x14ac:dyDescent="0.25">
      <c r="C221" s="21" t="s">
        <v>44</v>
      </c>
      <c r="D221" s="22"/>
      <c r="E221" s="21" t="s">
        <v>45</v>
      </c>
      <c r="F221" s="21" t="str">
        <f>IF(OR(F220="",D221=""),"", ROUND(PRODUCT(D221,F220)/100,2))</f>
        <v/>
      </c>
      <c r="G221" s="18" t="str">
        <f>IF(D221="", "Nurodykite taikomą PVM dydį", "")</f>
        <v>Nurodykite taikomą PVM dydį</v>
      </c>
    </row>
    <row r="222" spans="1:9" x14ac:dyDescent="0.25">
      <c r="E222" s="21" t="s">
        <v>46</v>
      </c>
      <c r="F222" s="21">
        <f>IF(ISBLANK(F221), "", ROUND(SUM(F220:F221),2))</f>
        <v>0</v>
      </c>
    </row>
    <row r="226" spans="1:9" x14ac:dyDescent="0.25">
      <c r="A226" s="12" t="s">
        <v>127</v>
      </c>
      <c r="B226" s="12" t="s">
        <v>128</v>
      </c>
    </row>
    <row r="228" spans="1:9" x14ac:dyDescent="0.25">
      <c r="A228" s="12" t="s">
        <v>27</v>
      </c>
    </row>
    <row r="229" spans="1:9" s="24" customFormat="1" ht="57.75" x14ac:dyDescent="0.25">
      <c r="A229" s="23" t="s">
        <v>28</v>
      </c>
      <c r="B229" s="23" t="s">
        <v>29</v>
      </c>
      <c r="C229" s="23" t="s">
        <v>233</v>
      </c>
      <c r="D229" s="23" t="s">
        <v>30</v>
      </c>
      <c r="E229" s="23" t="s">
        <v>31</v>
      </c>
      <c r="F229" s="23" t="s">
        <v>32</v>
      </c>
      <c r="G229" s="23" t="s">
        <v>33</v>
      </c>
      <c r="H229" s="23" t="s">
        <v>34</v>
      </c>
      <c r="I229" s="23" t="s">
        <v>35</v>
      </c>
    </row>
    <row r="230" spans="1:9" s="24" customFormat="1" ht="29.25" x14ac:dyDescent="0.25">
      <c r="A230" s="23" t="s">
        <v>129</v>
      </c>
      <c r="B230" s="23" t="s">
        <v>130</v>
      </c>
      <c r="C230" s="25"/>
      <c r="D230" s="25"/>
      <c r="E230" s="25"/>
      <c r="F230" s="25"/>
      <c r="G230" s="25"/>
      <c r="H230" s="25"/>
      <c r="I230" s="25"/>
    </row>
    <row r="231" spans="1:9" s="24" customFormat="1" ht="30" x14ac:dyDescent="0.25">
      <c r="A231" s="25" t="s">
        <v>131</v>
      </c>
      <c r="B231" s="25" t="s">
        <v>130</v>
      </c>
      <c r="C231" s="25">
        <v>30</v>
      </c>
      <c r="D231" s="25" t="s">
        <v>40</v>
      </c>
      <c r="E231" s="27"/>
      <c r="F231" s="25" t="str">
        <f>IF(ISBLANK(E231),"", PRODUCT(C231,E231))</f>
        <v/>
      </c>
      <c r="G231" s="26"/>
      <c r="H231" s="26"/>
      <c r="I231" s="26"/>
    </row>
    <row r="232" spans="1:9" x14ac:dyDescent="0.25">
      <c r="E232" s="21" t="s">
        <v>43</v>
      </c>
      <c r="F232" s="21" t="str">
        <f>IF(F231="","",ROUND(SUM(F231:F231),2))</f>
        <v/>
      </c>
      <c r="G232" s="18" t="str">
        <f>IF(F231="","Neužpildytos visos objektų kainos","")</f>
        <v>Neužpildytos visos objektų kainos</v>
      </c>
    </row>
    <row r="233" spans="1:9" x14ac:dyDescent="0.25">
      <c r="C233" s="21" t="s">
        <v>44</v>
      </c>
      <c r="D233" s="22"/>
      <c r="E233" s="21" t="s">
        <v>45</v>
      </c>
      <c r="F233" s="21" t="str">
        <f>IF(OR(F232="",D233=""),"", ROUND(PRODUCT(D233,F232)/100,2))</f>
        <v/>
      </c>
      <c r="G233" s="18" t="str">
        <f>IF(D233="", "Nurodykite taikomą PVM dydį", "")</f>
        <v>Nurodykite taikomą PVM dydį</v>
      </c>
    </row>
    <row r="234" spans="1:9" x14ac:dyDescent="0.25">
      <c r="E234" s="21" t="s">
        <v>46</v>
      </c>
      <c r="F234" s="21">
        <f>IF(ISBLANK(F233), "", ROUND(SUM(F232:F233),2))</f>
        <v>0</v>
      </c>
    </row>
    <row r="238" spans="1:9" x14ac:dyDescent="0.25">
      <c r="A238" s="12" t="s">
        <v>132</v>
      </c>
      <c r="B238" s="12" t="s">
        <v>133</v>
      </c>
    </row>
    <row r="240" spans="1:9" x14ac:dyDescent="0.25">
      <c r="A240" s="12" t="s">
        <v>27</v>
      </c>
    </row>
    <row r="241" spans="1:9" s="24" customFormat="1" ht="57.75" x14ac:dyDescent="0.25">
      <c r="A241" s="23" t="s">
        <v>28</v>
      </c>
      <c r="B241" s="23" t="s">
        <v>29</v>
      </c>
      <c r="C241" s="23" t="s">
        <v>233</v>
      </c>
      <c r="D241" s="23" t="s">
        <v>30</v>
      </c>
      <c r="E241" s="23" t="s">
        <v>31</v>
      </c>
      <c r="F241" s="23" t="s">
        <v>32</v>
      </c>
      <c r="G241" s="23" t="s">
        <v>33</v>
      </c>
      <c r="H241" s="23" t="s">
        <v>34</v>
      </c>
      <c r="I241" s="23" t="s">
        <v>35</v>
      </c>
    </row>
    <row r="242" spans="1:9" s="24" customFormat="1" ht="29.25" x14ac:dyDescent="0.25">
      <c r="A242" s="23" t="s">
        <v>134</v>
      </c>
      <c r="B242" s="23" t="s">
        <v>135</v>
      </c>
      <c r="C242" s="25"/>
      <c r="D242" s="25"/>
      <c r="E242" s="25"/>
      <c r="F242" s="25"/>
      <c r="G242" s="25"/>
      <c r="H242" s="25"/>
      <c r="I242" s="25"/>
    </row>
    <row r="243" spans="1:9" s="24" customFormat="1" x14ac:dyDescent="0.25">
      <c r="A243" s="25" t="s">
        <v>136</v>
      </c>
      <c r="B243" s="25" t="s">
        <v>135</v>
      </c>
      <c r="C243" s="25">
        <v>1590</v>
      </c>
      <c r="D243" s="25" t="s">
        <v>40</v>
      </c>
      <c r="E243" s="27"/>
      <c r="F243" s="25" t="str">
        <f>IF(ISBLANK(E243),"", PRODUCT(C243,E243))</f>
        <v/>
      </c>
      <c r="G243" s="26"/>
      <c r="H243" s="26"/>
      <c r="I243" s="26"/>
    </row>
    <row r="244" spans="1:9" x14ac:dyDescent="0.25">
      <c r="E244" s="21" t="s">
        <v>43</v>
      </c>
      <c r="F244" s="21" t="str">
        <f>IF(F243="","",ROUND(SUM(F243:F243),2))</f>
        <v/>
      </c>
      <c r="G244" s="18" t="str">
        <f>IF(F243="","Neužpildytos visos objektų kainos","")</f>
        <v>Neužpildytos visos objektų kainos</v>
      </c>
    </row>
    <row r="245" spans="1:9" x14ac:dyDescent="0.25">
      <c r="C245" s="21" t="s">
        <v>44</v>
      </c>
      <c r="D245" s="22"/>
      <c r="E245" s="21" t="s">
        <v>45</v>
      </c>
      <c r="F245" s="21" t="str">
        <f>IF(OR(F244="",D245=""),"", ROUND(PRODUCT(D245,F244)/100,2))</f>
        <v/>
      </c>
      <c r="G245" s="18" t="str">
        <f>IF(D245="", "Nurodykite taikomą PVM dydį", "")</f>
        <v>Nurodykite taikomą PVM dydį</v>
      </c>
    </row>
    <row r="246" spans="1:9" x14ac:dyDescent="0.25">
      <c r="E246" s="21" t="s">
        <v>46</v>
      </c>
      <c r="F246" s="21">
        <f>IF(ISBLANK(F245), "", ROUND(SUM(F244:F245),2))</f>
        <v>0</v>
      </c>
    </row>
    <row r="250" spans="1:9" x14ac:dyDescent="0.25">
      <c r="A250" s="12" t="s">
        <v>137</v>
      </c>
      <c r="B250" s="12" t="s">
        <v>138</v>
      </c>
    </row>
    <row r="252" spans="1:9" x14ac:dyDescent="0.25">
      <c r="A252" s="12" t="s">
        <v>27</v>
      </c>
    </row>
    <row r="253" spans="1:9" s="24" customFormat="1" ht="57.75" x14ac:dyDescent="0.25">
      <c r="A253" s="23" t="s">
        <v>28</v>
      </c>
      <c r="B253" s="23" t="s">
        <v>29</v>
      </c>
      <c r="C253" s="23" t="s">
        <v>233</v>
      </c>
      <c r="D253" s="23" t="s">
        <v>30</v>
      </c>
      <c r="E253" s="23" t="s">
        <v>31</v>
      </c>
      <c r="F253" s="23" t="s">
        <v>32</v>
      </c>
      <c r="G253" s="23" t="s">
        <v>33</v>
      </c>
      <c r="H253" s="23" t="s">
        <v>34</v>
      </c>
      <c r="I253" s="23" t="s">
        <v>35</v>
      </c>
    </row>
    <row r="254" spans="1:9" s="24" customFormat="1" x14ac:dyDescent="0.25">
      <c r="A254" s="23" t="s">
        <v>139</v>
      </c>
      <c r="B254" s="23" t="s">
        <v>140</v>
      </c>
      <c r="C254" s="25"/>
      <c r="D254" s="25"/>
      <c r="E254" s="25"/>
      <c r="F254" s="25"/>
      <c r="G254" s="25"/>
      <c r="H254" s="25"/>
      <c r="I254" s="25"/>
    </row>
    <row r="255" spans="1:9" s="24" customFormat="1" x14ac:dyDescent="0.25">
      <c r="A255" s="25" t="s">
        <v>141</v>
      </c>
      <c r="B255" s="25" t="s">
        <v>140</v>
      </c>
      <c r="C255" s="25">
        <v>1530</v>
      </c>
      <c r="D255" s="25" t="s">
        <v>40</v>
      </c>
      <c r="E255" s="27"/>
      <c r="F255" s="25" t="str">
        <f>IF(ISBLANK(E255),"", PRODUCT(C255,E255))</f>
        <v/>
      </c>
      <c r="G255" s="26"/>
      <c r="H255" s="26"/>
      <c r="I255" s="26"/>
    </row>
    <row r="256" spans="1:9" x14ac:dyDescent="0.25">
      <c r="E256" s="21" t="s">
        <v>43</v>
      </c>
      <c r="F256" s="21" t="str">
        <f>IF(F255="","",ROUND(SUM(F255:F255),2))</f>
        <v/>
      </c>
      <c r="G256" s="18" t="str">
        <f>IF(F255="","Neužpildytos visos objektų kainos","")</f>
        <v>Neužpildytos visos objektų kainos</v>
      </c>
    </row>
    <row r="257" spans="1:9" x14ac:dyDescent="0.25">
      <c r="C257" s="21" t="s">
        <v>44</v>
      </c>
      <c r="D257" s="22"/>
      <c r="E257" s="21" t="s">
        <v>45</v>
      </c>
      <c r="F257" s="21" t="str">
        <f>IF(OR(F256="",D257=""),"", ROUND(PRODUCT(D257,F256)/100,2))</f>
        <v/>
      </c>
      <c r="G257" s="18" t="str">
        <f>IF(D257="", "Nurodykite taikomą PVM dydį", "")</f>
        <v>Nurodykite taikomą PVM dydį</v>
      </c>
    </row>
    <row r="258" spans="1:9" x14ac:dyDescent="0.25">
      <c r="E258" s="21" t="s">
        <v>46</v>
      </c>
      <c r="F258" s="21">
        <f>IF(ISBLANK(F257), "", ROUND(SUM(F256:F257),2))</f>
        <v>0</v>
      </c>
    </row>
    <row r="262" spans="1:9" x14ac:dyDescent="0.25">
      <c r="A262" s="12" t="s">
        <v>142</v>
      </c>
      <c r="B262" s="12" t="s">
        <v>143</v>
      </c>
    </row>
    <row r="264" spans="1:9" x14ac:dyDescent="0.25">
      <c r="A264" s="12" t="s">
        <v>27</v>
      </c>
    </row>
    <row r="265" spans="1:9" s="24" customFormat="1" ht="57.75" x14ac:dyDescent="0.25">
      <c r="A265" s="23" t="s">
        <v>28</v>
      </c>
      <c r="B265" s="23" t="s">
        <v>29</v>
      </c>
      <c r="C265" s="23" t="s">
        <v>233</v>
      </c>
      <c r="D265" s="23" t="s">
        <v>30</v>
      </c>
      <c r="E265" s="23" t="s">
        <v>31</v>
      </c>
      <c r="F265" s="23" t="s">
        <v>32</v>
      </c>
      <c r="G265" s="23" t="s">
        <v>33</v>
      </c>
      <c r="H265" s="23" t="s">
        <v>34</v>
      </c>
      <c r="I265" s="23" t="s">
        <v>35</v>
      </c>
    </row>
    <row r="266" spans="1:9" s="24" customFormat="1" x14ac:dyDescent="0.25">
      <c r="A266" s="23" t="s">
        <v>144</v>
      </c>
      <c r="B266" s="23" t="s">
        <v>145</v>
      </c>
      <c r="C266" s="25"/>
      <c r="D266" s="25"/>
      <c r="E266" s="25"/>
      <c r="F266" s="25"/>
      <c r="G266" s="25"/>
      <c r="H266" s="25"/>
      <c r="I266" s="25"/>
    </row>
    <row r="267" spans="1:9" s="24" customFormat="1" x14ac:dyDescent="0.25">
      <c r="A267" s="25" t="s">
        <v>146</v>
      </c>
      <c r="B267" s="25" t="s">
        <v>145</v>
      </c>
      <c r="C267" s="25">
        <v>250</v>
      </c>
      <c r="D267" s="25" t="s">
        <v>40</v>
      </c>
      <c r="E267" s="28"/>
      <c r="F267" s="29" t="str">
        <f>IF(ISBLANK(E267),"", PRODUCT(C267,E267))</f>
        <v/>
      </c>
      <c r="G267" s="26"/>
      <c r="H267" s="26"/>
      <c r="I267" s="26"/>
    </row>
    <row r="268" spans="1:9" x14ac:dyDescent="0.25">
      <c r="E268" s="21" t="s">
        <v>43</v>
      </c>
      <c r="F268" s="21" t="str">
        <f>IF(F267="","",ROUND(SUM(F267:F267),2))</f>
        <v/>
      </c>
      <c r="G268" s="18" t="str">
        <f>IF(F267="","Neužpildytos visos objektų kainos","")</f>
        <v>Neužpildytos visos objektų kainos</v>
      </c>
    </row>
    <row r="269" spans="1:9" x14ac:dyDescent="0.25">
      <c r="C269" s="21" t="s">
        <v>44</v>
      </c>
      <c r="D269" s="22"/>
      <c r="E269" s="21" t="s">
        <v>45</v>
      </c>
      <c r="F269" s="21" t="str">
        <f>IF(OR(F268="",D269=""),"", ROUND(PRODUCT(D269,F268)/100,2))</f>
        <v/>
      </c>
      <c r="G269" s="18" t="str">
        <f>IF(D269="", "Nurodykite taikomą PVM dydį", "")</f>
        <v>Nurodykite taikomą PVM dydį</v>
      </c>
    </row>
    <row r="270" spans="1:9" x14ac:dyDescent="0.25">
      <c r="E270" s="21" t="s">
        <v>46</v>
      </c>
      <c r="F270" s="21">
        <f>IF(ISBLANK(F269), "", ROUND(SUM(F268:F269),2))</f>
        <v>0</v>
      </c>
    </row>
    <row r="274" spans="1:9" x14ac:dyDescent="0.25">
      <c r="A274" s="12" t="s">
        <v>147</v>
      </c>
      <c r="B274" s="12" t="s">
        <v>148</v>
      </c>
    </row>
    <row r="276" spans="1:9" x14ac:dyDescent="0.25">
      <c r="A276" s="12" t="s">
        <v>27</v>
      </c>
    </row>
    <row r="277" spans="1:9" s="24" customFormat="1" ht="57.75" x14ac:dyDescent="0.25">
      <c r="A277" s="23" t="s">
        <v>28</v>
      </c>
      <c r="B277" s="23" t="s">
        <v>29</v>
      </c>
      <c r="C277" s="23" t="s">
        <v>233</v>
      </c>
      <c r="D277" s="23" t="s">
        <v>30</v>
      </c>
      <c r="E277" s="23" t="s">
        <v>31</v>
      </c>
      <c r="F277" s="23" t="s">
        <v>32</v>
      </c>
      <c r="G277" s="23" t="s">
        <v>33</v>
      </c>
      <c r="H277" s="23" t="s">
        <v>34</v>
      </c>
      <c r="I277" s="23" t="s">
        <v>35</v>
      </c>
    </row>
    <row r="278" spans="1:9" s="24" customFormat="1" x14ac:dyDescent="0.25">
      <c r="A278" s="23" t="s">
        <v>149</v>
      </c>
      <c r="B278" s="23" t="s">
        <v>150</v>
      </c>
      <c r="C278" s="25"/>
      <c r="D278" s="25"/>
      <c r="E278" s="25"/>
      <c r="F278" s="25"/>
      <c r="G278" s="25"/>
      <c r="H278" s="25"/>
      <c r="I278" s="25"/>
    </row>
    <row r="279" spans="1:9" s="24" customFormat="1" x14ac:dyDescent="0.25">
      <c r="A279" s="25" t="s">
        <v>151</v>
      </c>
      <c r="B279" s="25" t="s">
        <v>150</v>
      </c>
      <c r="C279" s="25">
        <v>400</v>
      </c>
      <c r="D279" s="25" t="s">
        <v>40</v>
      </c>
      <c r="E279" s="28"/>
      <c r="F279" s="29" t="str">
        <f>IF(ISBLANK(E279),"", PRODUCT(C279,E279))</f>
        <v/>
      </c>
      <c r="G279" s="26"/>
      <c r="H279" s="26"/>
      <c r="I279" s="26"/>
    </row>
    <row r="280" spans="1:9" x14ac:dyDescent="0.25">
      <c r="E280" s="21" t="s">
        <v>43</v>
      </c>
      <c r="F280" s="21" t="str">
        <f>IF(F279="","",ROUND(SUM(F279:F279),2))</f>
        <v/>
      </c>
      <c r="G280" s="18" t="str">
        <f>IF(F279="","Neužpildytos visos objektų kainos","")</f>
        <v>Neužpildytos visos objektų kainos</v>
      </c>
    </row>
    <row r="281" spans="1:9" x14ac:dyDescent="0.25">
      <c r="C281" s="21" t="s">
        <v>44</v>
      </c>
      <c r="D281" s="22"/>
      <c r="E281" s="21" t="s">
        <v>45</v>
      </c>
      <c r="F281" s="21" t="str">
        <f>IF(OR(F280="",D281=""),"", ROUND(PRODUCT(D281,F280)/100,2))</f>
        <v/>
      </c>
      <c r="G281" s="18" t="str">
        <f>IF(D281="", "Nurodykite taikomą PVM dydį", "")</f>
        <v>Nurodykite taikomą PVM dydį</v>
      </c>
    </row>
    <row r="282" spans="1:9" x14ac:dyDescent="0.25">
      <c r="E282" s="21" t="s">
        <v>46</v>
      </c>
      <c r="F282" s="21">
        <f>IF(ISBLANK(F281), "", ROUND(SUM(F280:F281),2))</f>
        <v>0</v>
      </c>
    </row>
    <row r="286" spans="1:9" x14ac:dyDescent="0.25">
      <c r="A286" s="12" t="s">
        <v>152</v>
      </c>
      <c r="B286" s="12" t="s">
        <v>153</v>
      </c>
    </row>
    <row r="288" spans="1:9" x14ac:dyDescent="0.25">
      <c r="A288" s="12" t="s">
        <v>27</v>
      </c>
    </row>
    <row r="289" spans="1:9" s="24" customFormat="1" ht="57.75" x14ac:dyDescent="0.25">
      <c r="A289" s="23" t="s">
        <v>28</v>
      </c>
      <c r="B289" s="23" t="s">
        <v>29</v>
      </c>
      <c r="C289" s="23" t="s">
        <v>233</v>
      </c>
      <c r="D289" s="23" t="s">
        <v>30</v>
      </c>
      <c r="E289" s="23" t="s">
        <v>31</v>
      </c>
      <c r="F289" s="23" t="s">
        <v>32</v>
      </c>
      <c r="G289" s="23" t="s">
        <v>33</v>
      </c>
      <c r="H289" s="23" t="s">
        <v>34</v>
      </c>
      <c r="I289" s="23" t="s">
        <v>35</v>
      </c>
    </row>
    <row r="290" spans="1:9" s="24" customFormat="1" x14ac:dyDescent="0.25">
      <c r="A290" s="23" t="s">
        <v>154</v>
      </c>
      <c r="B290" s="23" t="s">
        <v>155</v>
      </c>
      <c r="C290" s="25"/>
      <c r="D290" s="25"/>
      <c r="E290" s="25"/>
      <c r="F290" s="25"/>
      <c r="G290" s="25"/>
      <c r="H290" s="25"/>
      <c r="I290" s="25"/>
    </row>
    <row r="291" spans="1:9" s="24" customFormat="1" x14ac:dyDescent="0.25">
      <c r="A291" s="25" t="s">
        <v>156</v>
      </c>
      <c r="B291" s="25" t="s">
        <v>155</v>
      </c>
      <c r="C291" s="25">
        <v>720</v>
      </c>
      <c r="D291" s="25" t="s">
        <v>40</v>
      </c>
      <c r="E291" s="27"/>
      <c r="F291" s="25" t="str">
        <f>IF(ISBLANK(E291),"", PRODUCT(C291,E291))</f>
        <v/>
      </c>
      <c r="G291" s="26"/>
      <c r="H291" s="26"/>
      <c r="I291" s="26"/>
    </row>
    <row r="292" spans="1:9" x14ac:dyDescent="0.25">
      <c r="E292" s="21" t="s">
        <v>43</v>
      </c>
      <c r="F292" s="21" t="str">
        <f>IF(F291="","",ROUND(SUM(F291:F291),2))</f>
        <v/>
      </c>
      <c r="G292" s="18" t="str">
        <f>IF(F291="","Neužpildytos visos objektų kainos","")</f>
        <v>Neužpildytos visos objektų kainos</v>
      </c>
    </row>
    <row r="293" spans="1:9" x14ac:dyDescent="0.25">
      <c r="C293" s="21" t="s">
        <v>44</v>
      </c>
      <c r="D293" s="22"/>
      <c r="E293" s="21" t="s">
        <v>45</v>
      </c>
      <c r="F293" s="21" t="str">
        <f>IF(OR(F292="",D293=""),"", ROUND(PRODUCT(D293,F292)/100,2))</f>
        <v/>
      </c>
      <c r="G293" s="18" t="str">
        <f>IF(D293="", "Nurodykite taikomą PVM dydį", "")</f>
        <v>Nurodykite taikomą PVM dydį</v>
      </c>
    </row>
    <row r="294" spans="1:9" x14ac:dyDescent="0.25">
      <c r="E294" s="21" t="s">
        <v>46</v>
      </c>
      <c r="F294" s="21">
        <f>IF(ISBLANK(F293), "", ROUND(SUM(F292:F293),2))</f>
        <v>0</v>
      </c>
    </row>
    <row r="298" spans="1:9" x14ac:dyDescent="0.25">
      <c r="A298" s="12" t="s">
        <v>157</v>
      </c>
      <c r="B298" s="12" t="s">
        <v>158</v>
      </c>
    </row>
    <row r="300" spans="1:9" x14ac:dyDescent="0.25">
      <c r="A300" s="12" t="s">
        <v>27</v>
      </c>
    </row>
    <row r="301" spans="1:9" s="24" customFormat="1" ht="57.75" x14ac:dyDescent="0.25">
      <c r="A301" s="23" t="s">
        <v>28</v>
      </c>
      <c r="B301" s="23" t="s">
        <v>29</v>
      </c>
      <c r="C301" s="23" t="s">
        <v>233</v>
      </c>
      <c r="D301" s="23" t="s">
        <v>30</v>
      </c>
      <c r="E301" s="23" t="s">
        <v>31</v>
      </c>
      <c r="F301" s="23" t="s">
        <v>32</v>
      </c>
      <c r="G301" s="23" t="s">
        <v>33</v>
      </c>
      <c r="H301" s="23" t="s">
        <v>34</v>
      </c>
      <c r="I301" s="23" t="s">
        <v>35</v>
      </c>
    </row>
    <row r="302" spans="1:9" s="24" customFormat="1" x14ac:dyDescent="0.25">
      <c r="A302" s="23" t="s">
        <v>159</v>
      </c>
      <c r="B302" s="23" t="s">
        <v>160</v>
      </c>
      <c r="C302" s="25"/>
      <c r="D302" s="25"/>
      <c r="E302" s="25"/>
      <c r="F302" s="25"/>
      <c r="G302" s="25"/>
      <c r="H302" s="25"/>
      <c r="I302" s="25"/>
    </row>
    <row r="303" spans="1:9" s="24" customFormat="1" x14ac:dyDescent="0.25">
      <c r="A303" s="25" t="s">
        <v>161</v>
      </c>
      <c r="B303" s="25" t="s">
        <v>160</v>
      </c>
      <c r="C303" s="25">
        <v>180</v>
      </c>
      <c r="D303" s="25" t="s">
        <v>40</v>
      </c>
      <c r="E303" s="27"/>
      <c r="F303" s="25" t="str">
        <f>IF(ISBLANK(E303),"", PRODUCT(C303,E303))</f>
        <v/>
      </c>
      <c r="G303" s="26"/>
      <c r="H303" s="26"/>
      <c r="I303" s="26"/>
    </row>
    <row r="304" spans="1:9" x14ac:dyDescent="0.25">
      <c r="E304" s="21" t="s">
        <v>43</v>
      </c>
      <c r="F304" s="21" t="str">
        <f>IF(F303="","",ROUND(SUM(F303:F303),2))</f>
        <v/>
      </c>
      <c r="G304" s="18" t="str">
        <f>IF(F303="","Neužpildytos visos objektų kainos","")</f>
        <v>Neužpildytos visos objektų kainos</v>
      </c>
    </row>
    <row r="305" spans="1:9" x14ac:dyDescent="0.25">
      <c r="C305" s="21" t="s">
        <v>44</v>
      </c>
      <c r="D305" s="22"/>
      <c r="E305" s="21" t="s">
        <v>45</v>
      </c>
      <c r="F305" s="21" t="str">
        <f>IF(OR(F304="",D305=""),"", ROUND(PRODUCT(D305,F304)/100,2))</f>
        <v/>
      </c>
      <c r="G305" s="18" t="str">
        <f>IF(D305="", "Nurodykite taikomą PVM dydį", "")</f>
        <v>Nurodykite taikomą PVM dydį</v>
      </c>
    </row>
    <row r="306" spans="1:9" x14ac:dyDescent="0.25">
      <c r="E306" s="21" t="s">
        <v>46</v>
      </c>
      <c r="F306" s="21">
        <f>IF(ISBLANK(F305), "", ROUND(SUM(F304:F305),2))</f>
        <v>0</v>
      </c>
    </row>
    <row r="310" spans="1:9" x14ac:dyDescent="0.25">
      <c r="A310" s="12" t="s">
        <v>162</v>
      </c>
      <c r="B310" s="12" t="s">
        <v>163</v>
      </c>
    </row>
    <row r="312" spans="1:9" x14ac:dyDescent="0.25">
      <c r="A312" s="12" t="s">
        <v>27</v>
      </c>
    </row>
    <row r="313" spans="1:9" s="24" customFormat="1" ht="57.75" x14ac:dyDescent="0.25">
      <c r="A313" s="23" t="s">
        <v>28</v>
      </c>
      <c r="B313" s="23" t="s">
        <v>29</v>
      </c>
      <c r="C313" s="23" t="s">
        <v>233</v>
      </c>
      <c r="D313" s="23" t="s">
        <v>30</v>
      </c>
      <c r="E313" s="23" t="s">
        <v>31</v>
      </c>
      <c r="F313" s="23" t="s">
        <v>32</v>
      </c>
      <c r="G313" s="23" t="s">
        <v>33</v>
      </c>
      <c r="H313" s="23" t="s">
        <v>34</v>
      </c>
      <c r="I313" s="23" t="s">
        <v>35</v>
      </c>
    </row>
    <row r="314" spans="1:9" s="24" customFormat="1" x14ac:dyDescent="0.25">
      <c r="A314" s="23" t="s">
        <v>164</v>
      </c>
      <c r="B314" s="23" t="s">
        <v>165</v>
      </c>
      <c r="C314" s="25"/>
      <c r="D314" s="25"/>
      <c r="E314" s="25"/>
      <c r="F314" s="25"/>
      <c r="G314" s="25"/>
      <c r="H314" s="25"/>
      <c r="I314" s="25"/>
    </row>
    <row r="315" spans="1:9" s="24" customFormat="1" x14ac:dyDescent="0.25">
      <c r="A315" s="25" t="s">
        <v>166</v>
      </c>
      <c r="B315" s="25" t="s">
        <v>165</v>
      </c>
      <c r="C315" s="25">
        <v>7300</v>
      </c>
      <c r="D315" s="25" t="s">
        <v>40</v>
      </c>
      <c r="E315" s="27"/>
      <c r="F315" s="25" t="str">
        <f>IF(ISBLANK(E315),"", PRODUCT(C315,E315))</f>
        <v/>
      </c>
      <c r="G315" s="26"/>
      <c r="H315" s="26"/>
      <c r="I315" s="26"/>
    </row>
    <row r="316" spans="1:9" x14ac:dyDescent="0.25">
      <c r="E316" s="21" t="s">
        <v>43</v>
      </c>
      <c r="F316" s="21" t="str">
        <f>IF(F315="","",ROUND(SUM(F315:F315),2))</f>
        <v/>
      </c>
      <c r="G316" s="18" t="str">
        <f>IF(F315="","Neužpildytos visos objektų kainos","")</f>
        <v>Neužpildytos visos objektų kainos</v>
      </c>
    </row>
    <row r="317" spans="1:9" x14ac:dyDescent="0.25">
      <c r="C317" s="21" t="s">
        <v>44</v>
      </c>
      <c r="D317" s="22"/>
      <c r="E317" s="21" t="s">
        <v>45</v>
      </c>
      <c r="F317" s="21" t="str">
        <f>IF(OR(F316="",D317=""),"", ROUND(PRODUCT(D317,F316)/100,2))</f>
        <v/>
      </c>
      <c r="G317" s="18" t="str">
        <f>IF(D317="", "Nurodykite taikomą PVM dydį", "")</f>
        <v>Nurodykite taikomą PVM dydį</v>
      </c>
    </row>
    <row r="318" spans="1:9" x14ac:dyDescent="0.25">
      <c r="E318" s="21" t="s">
        <v>46</v>
      </c>
      <c r="F318" s="21">
        <f>IF(ISBLANK(F317), "", ROUND(SUM(F316:F317),2))</f>
        <v>0</v>
      </c>
    </row>
    <row r="322" spans="1:9" x14ac:dyDescent="0.25">
      <c r="A322" s="12" t="s">
        <v>167</v>
      </c>
      <c r="B322" s="12" t="s">
        <v>168</v>
      </c>
    </row>
    <row r="324" spans="1:9" x14ac:dyDescent="0.25">
      <c r="A324" s="12" t="s">
        <v>27</v>
      </c>
    </row>
    <row r="325" spans="1:9" s="24" customFormat="1" ht="57.75" x14ac:dyDescent="0.25">
      <c r="A325" s="23" t="s">
        <v>28</v>
      </c>
      <c r="B325" s="23" t="s">
        <v>29</v>
      </c>
      <c r="C325" s="23" t="s">
        <v>233</v>
      </c>
      <c r="D325" s="23" t="s">
        <v>30</v>
      </c>
      <c r="E325" s="23" t="s">
        <v>31</v>
      </c>
      <c r="F325" s="23" t="s">
        <v>32</v>
      </c>
      <c r="G325" s="23" t="s">
        <v>33</v>
      </c>
      <c r="H325" s="23" t="s">
        <v>34</v>
      </c>
      <c r="I325" s="23" t="s">
        <v>35</v>
      </c>
    </row>
    <row r="326" spans="1:9" s="24" customFormat="1" ht="29.25" x14ac:dyDescent="0.25">
      <c r="A326" s="23" t="s">
        <v>169</v>
      </c>
      <c r="B326" s="23" t="s">
        <v>170</v>
      </c>
      <c r="C326" s="25"/>
      <c r="D326" s="25"/>
      <c r="E326" s="25"/>
      <c r="F326" s="25"/>
      <c r="G326" s="25"/>
      <c r="H326" s="25"/>
      <c r="I326" s="25"/>
    </row>
    <row r="327" spans="1:9" s="24" customFormat="1" ht="30" x14ac:dyDescent="0.25">
      <c r="A327" s="25" t="s">
        <v>171</v>
      </c>
      <c r="B327" s="25" t="s">
        <v>170</v>
      </c>
      <c r="C327" s="25">
        <v>150</v>
      </c>
      <c r="D327" s="25" t="s">
        <v>40</v>
      </c>
      <c r="E327" s="27"/>
      <c r="F327" s="25" t="str">
        <f>IF(ISBLANK(E327),"", PRODUCT(C327,E327))</f>
        <v/>
      </c>
      <c r="G327" s="26"/>
      <c r="H327" s="26"/>
      <c r="I327" s="26"/>
    </row>
    <row r="328" spans="1:9" x14ac:dyDescent="0.25">
      <c r="E328" s="21" t="s">
        <v>43</v>
      </c>
      <c r="F328" s="21" t="str">
        <f>IF(F327="","",ROUND(SUM(F327:F327),2))</f>
        <v/>
      </c>
      <c r="G328" s="18" t="str">
        <f>IF(F327="","Neužpildytos visos objektų kainos","")</f>
        <v>Neužpildytos visos objektų kainos</v>
      </c>
    </row>
    <row r="329" spans="1:9" x14ac:dyDescent="0.25">
      <c r="C329" s="21" t="s">
        <v>44</v>
      </c>
      <c r="D329" s="22"/>
      <c r="E329" s="21" t="s">
        <v>45</v>
      </c>
      <c r="F329" s="21" t="str">
        <f>IF(OR(F328="",D329=""),"", ROUND(PRODUCT(D329,F328)/100,2))</f>
        <v/>
      </c>
      <c r="G329" s="18" t="str">
        <f>IF(D329="", "Nurodykite taikomą PVM dydį", "")</f>
        <v>Nurodykite taikomą PVM dydį</v>
      </c>
    </row>
    <row r="330" spans="1:9" x14ac:dyDescent="0.25">
      <c r="E330" s="21" t="s">
        <v>46</v>
      </c>
      <c r="F330" s="21">
        <f>IF(ISBLANK(F329), "", ROUND(SUM(F328:F329),2))</f>
        <v>0</v>
      </c>
    </row>
    <row r="334" spans="1:9" x14ac:dyDescent="0.25">
      <c r="A334" s="12" t="s">
        <v>172</v>
      </c>
      <c r="B334" s="12" t="s">
        <v>173</v>
      </c>
    </row>
    <row r="336" spans="1:9" x14ac:dyDescent="0.25">
      <c r="A336" s="12" t="s">
        <v>27</v>
      </c>
    </row>
    <row r="337" spans="1:9" s="24" customFormat="1" ht="57.75" x14ac:dyDescent="0.25">
      <c r="A337" s="23" t="s">
        <v>28</v>
      </c>
      <c r="B337" s="23" t="s">
        <v>29</v>
      </c>
      <c r="C337" s="23" t="s">
        <v>233</v>
      </c>
      <c r="D337" s="23" t="s">
        <v>30</v>
      </c>
      <c r="E337" s="23" t="s">
        <v>31</v>
      </c>
      <c r="F337" s="23" t="s">
        <v>32</v>
      </c>
      <c r="G337" s="23" t="s">
        <v>33</v>
      </c>
      <c r="H337" s="23" t="s">
        <v>34</v>
      </c>
      <c r="I337" s="23" t="s">
        <v>35</v>
      </c>
    </row>
    <row r="338" spans="1:9" s="24" customFormat="1" x14ac:dyDescent="0.25">
      <c r="A338" s="23" t="s">
        <v>174</v>
      </c>
      <c r="B338" s="23" t="s">
        <v>175</v>
      </c>
      <c r="C338" s="25"/>
      <c r="D338" s="25"/>
      <c r="E338" s="25"/>
      <c r="F338" s="25"/>
      <c r="G338" s="25"/>
      <c r="H338" s="25"/>
      <c r="I338" s="25"/>
    </row>
    <row r="339" spans="1:9" s="24" customFormat="1" x14ac:dyDescent="0.25">
      <c r="A339" s="25" t="s">
        <v>176</v>
      </c>
      <c r="B339" s="25" t="s">
        <v>175</v>
      </c>
      <c r="C339" s="25">
        <v>4800</v>
      </c>
      <c r="D339" s="25" t="s">
        <v>40</v>
      </c>
      <c r="E339" s="27"/>
      <c r="F339" s="25" t="str">
        <f>IF(ISBLANK(E339),"", PRODUCT(C339,E339))</f>
        <v/>
      </c>
      <c r="G339" s="26"/>
      <c r="H339" s="26"/>
      <c r="I339" s="26"/>
    </row>
    <row r="340" spans="1:9" x14ac:dyDescent="0.25">
      <c r="E340" s="21" t="s">
        <v>43</v>
      </c>
      <c r="F340" s="21" t="str">
        <f>IF(F339="","",ROUND(SUM(F339:F339),2))</f>
        <v/>
      </c>
      <c r="G340" s="18" t="str">
        <f>IF(F339="","Neužpildytos visos objektų kainos","")</f>
        <v>Neužpildytos visos objektų kainos</v>
      </c>
    </row>
    <row r="341" spans="1:9" x14ac:dyDescent="0.25">
      <c r="C341" s="21" t="s">
        <v>44</v>
      </c>
      <c r="D341" s="22"/>
      <c r="E341" s="21" t="s">
        <v>45</v>
      </c>
      <c r="F341" s="21" t="str">
        <f>IF(OR(F340="",D341=""),"", ROUND(PRODUCT(D341,F340)/100,2))</f>
        <v/>
      </c>
      <c r="G341" s="18" t="str">
        <f>IF(D341="", "Nurodykite taikomą PVM dydį", "")</f>
        <v>Nurodykite taikomą PVM dydį</v>
      </c>
    </row>
    <row r="342" spans="1:9" x14ac:dyDescent="0.25">
      <c r="E342" s="21" t="s">
        <v>46</v>
      </c>
      <c r="F342" s="21">
        <f>IF(ISBLANK(F341), "", ROUND(SUM(F340:F341),2))</f>
        <v>0</v>
      </c>
    </row>
    <row r="346" spans="1:9" x14ac:dyDescent="0.25">
      <c r="A346" s="12" t="s">
        <v>177</v>
      </c>
      <c r="B346" s="12" t="s">
        <v>178</v>
      </c>
    </row>
    <row r="348" spans="1:9" x14ac:dyDescent="0.25">
      <c r="A348" s="12" t="s">
        <v>27</v>
      </c>
    </row>
    <row r="349" spans="1:9" s="24" customFormat="1" ht="57.75" x14ac:dyDescent="0.25">
      <c r="A349" s="23" t="s">
        <v>28</v>
      </c>
      <c r="B349" s="23" t="s">
        <v>29</v>
      </c>
      <c r="C349" s="23" t="s">
        <v>233</v>
      </c>
      <c r="D349" s="23" t="s">
        <v>30</v>
      </c>
      <c r="E349" s="23" t="s">
        <v>31</v>
      </c>
      <c r="F349" s="23" t="s">
        <v>32</v>
      </c>
      <c r="G349" s="23" t="s">
        <v>33</v>
      </c>
      <c r="H349" s="23" t="s">
        <v>34</v>
      </c>
      <c r="I349" s="23" t="s">
        <v>35</v>
      </c>
    </row>
    <row r="350" spans="1:9" s="24" customFormat="1" x14ac:dyDescent="0.25">
      <c r="A350" s="23" t="s">
        <v>179</v>
      </c>
      <c r="B350" s="23" t="s">
        <v>180</v>
      </c>
      <c r="C350" s="25"/>
      <c r="D350" s="25"/>
      <c r="E350" s="25"/>
      <c r="F350" s="25"/>
      <c r="G350" s="25"/>
      <c r="H350" s="25"/>
      <c r="I350" s="25"/>
    </row>
    <row r="351" spans="1:9" s="24" customFormat="1" x14ac:dyDescent="0.25">
      <c r="A351" s="25" t="s">
        <v>181</v>
      </c>
      <c r="B351" s="25" t="s">
        <v>180</v>
      </c>
      <c r="C351" s="25">
        <v>20</v>
      </c>
      <c r="D351" s="25" t="s">
        <v>40</v>
      </c>
      <c r="E351" s="27"/>
      <c r="F351" s="25" t="str">
        <f>IF(ISBLANK(E351),"", PRODUCT(C351,E351))</f>
        <v/>
      </c>
      <c r="G351" s="26"/>
      <c r="H351" s="26"/>
      <c r="I351" s="26"/>
    </row>
    <row r="352" spans="1:9" x14ac:dyDescent="0.25">
      <c r="E352" s="21" t="s">
        <v>43</v>
      </c>
      <c r="F352" s="21" t="str">
        <f>IF(F351="","",ROUND(SUM(F351:F351),2))</f>
        <v/>
      </c>
      <c r="G352" s="18" t="str">
        <f>IF(F351="","Neužpildytos visos objektų kainos","")</f>
        <v>Neužpildytos visos objektų kainos</v>
      </c>
    </row>
    <row r="353" spans="1:9" x14ac:dyDescent="0.25">
      <c r="C353" s="21" t="s">
        <v>44</v>
      </c>
      <c r="D353" s="22"/>
      <c r="E353" s="21" t="s">
        <v>45</v>
      </c>
      <c r="F353" s="21" t="str">
        <f>IF(OR(F352="",D353=""),"", ROUND(PRODUCT(D353,F352)/100,2))</f>
        <v/>
      </c>
      <c r="G353" s="18" t="str">
        <f>IF(D353="", "Nurodykite taikomą PVM dydį", "")</f>
        <v>Nurodykite taikomą PVM dydį</v>
      </c>
    </row>
    <row r="354" spans="1:9" x14ac:dyDescent="0.25">
      <c r="E354" s="21" t="s">
        <v>46</v>
      </c>
      <c r="F354" s="21">
        <f>IF(ISBLANK(F353), "", ROUND(SUM(F352:F353),2))</f>
        <v>0</v>
      </c>
    </row>
    <row r="358" spans="1:9" x14ac:dyDescent="0.25">
      <c r="A358" s="12" t="s">
        <v>182</v>
      </c>
      <c r="B358" s="12" t="s">
        <v>183</v>
      </c>
    </row>
    <row r="360" spans="1:9" x14ac:dyDescent="0.25">
      <c r="A360" s="12" t="s">
        <v>27</v>
      </c>
    </row>
    <row r="361" spans="1:9" s="24" customFormat="1" ht="57.75" x14ac:dyDescent="0.25">
      <c r="A361" s="23" t="s">
        <v>28</v>
      </c>
      <c r="B361" s="23" t="s">
        <v>29</v>
      </c>
      <c r="C361" s="23" t="s">
        <v>233</v>
      </c>
      <c r="D361" s="23" t="s">
        <v>30</v>
      </c>
      <c r="E361" s="23" t="s">
        <v>31</v>
      </c>
      <c r="F361" s="23" t="s">
        <v>32</v>
      </c>
      <c r="G361" s="23" t="s">
        <v>33</v>
      </c>
      <c r="H361" s="23" t="s">
        <v>34</v>
      </c>
      <c r="I361" s="23" t="s">
        <v>35</v>
      </c>
    </row>
    <row r="362" spans="1:9" s="24" customFormat="1" ht="29.25" x14ac:dyDescent="0.25">
      <c r="A362" s="23" t="s">
        <v>184</v>
      </c>
      <c r="B362" s="23" t="s">
        <v>185</v>
      </c>
      <c r="C362" s="25"/>
      <c r="D362" s="25"/>
      <c r="E362" s="25"/>
      <c r="F362" s="25"/>
      <c r="G362" s="25"/>
      <c r="H362" s="25"/>
      <c r="I362" s="25"/>
    </row>
    <row r="363" spans="1:9" s="24" customFormat="1" x14ac:dyDescent="0.25">
      <c r="A363" s="25" t="s">
        <v>186</v>
      </c>
      <c r="B363" s="25" t="s">
        <v>185</v>
      </c>
      <c r="C363" s="25">
        <v>5</v>
      </c>
      <c r="D363" s="25" t="s">
        <v>40</v>
      </c>
      <c r="E363" s="27"/>
      <c r="F363" s="25" t="str">
        <f>IF(ISBLANK(E363),"", PRODUCT(C363,E363))</f>
        <v/>
      </c>
      <c r="G363" s="26"/>
      <c r="H363" s="26"/>
      <c r="I363" s="26"/>
    </row>
    <row r="364" spans="1:9" x14ac:dyDescent="0.25">
      <c r="E364" s="21" t="s">
        <v>43</v>
      </c>
      <c r="F364" s="21" t="str">
        <f>IF(F363="","",ROUND(SUM(F363:F363),2))</f>
        <v/>
      </c>
      <c r="G364" s="18" t="str">
        <f>IF(F363="","Neužpildytos visos objektų kainos","")</f>
        <v>Neužpildytos visos objektų kainos</v>
      </c>
    </row>
    <row r="365" spans="1:9" x14ac:dyDescent="0.25">
      <c r="C365" s="21" t="s">
        <v>44</v>
      </c>
      <c r="D365" s="22"/>
      <c r="E365" s="21" t="s">
        <v>45</v>
      </c>
      <c r="F365" s="21" t="str">
        <f>IF(OR(F364="",D365=""),"", ROUND(PRODUCT(D365,F364)/100,2))</f>
        <v/>
      </c>
      <c r="G365" s="18" t="str">
        <f>IF(D365="", "Nurodykite taikomą PVM dydį", "")</f>
        <v>Nurodykite taikomą PVM dydį</v>
      </c>
    </row>
    <row r="366" spans="1:9" x14ac:dyDescent="0.25">
      <c r="E366" s="21" t="s">
        <v>46</v>
      </c>
      <c r="F366" s="21">
        <f>IF(ISBLANK(F365), "", ROUND(SUM(F364:F365),2))</f>
        <v>0</v>
      </c>
    </row>
    <row r="370" spans="1:9" x14ac:dyDescent="0.25">
      <c r="A370" s="12" t="s">
        <v>187</v>
      </c>
      <c r="B370" s="12" t="s">
        <v>188</v>
      </c>
    </row>
    <row r="372" spans="1:9" x14ac:dyDescent="0.25">
      <c r="A372" s="12" t="s">
        <v>27</v>
      </c>
    </row>
    <row r="373" spans="1:9" s="24" customFormat="1" ht="57.75" x14ac:dyDescent="0.25">
      <c r="A373" s="23" t="s">
        <v>28</v>
      </c>
      <c r="B373" s="23" t="s">
        <v>29</v>
      </c>
      <c r="C373" s="23" t="s">
        <v>233</v>
      </c>
      <c r="D373" s="23" t="s">
        <v>30</v>
      </c>
      <c r="E373" s="23" t="s">
        <v>31</v>
      </c>
      <c r="F373" s="23" t="s">
        <v>32</v>
      </c>
      <c r="G373" s="23" t="s">
        <v>33</v>
      </c>
      <c r="H373" s="23" t="s">
        <v>34</v>
      </c>
      <c r="I373" s="23" t="s">
        <v>35</v>
      </c>
    </row>
    <row r="374" spans="1:9" s="24" customFormat="1" x14ac:dyDescent="0.25">
      <c r="A374" s="23" t="s">
        <v>189</v>
      </c>
      <c r="B374" s="23" t="s">
        <v>190</v>
      </c>
      <c r="C374" s="25"/>
      <c r="D374" s="25"/>
      <c r="E374" s="25"/>
      <c r="F374" s="25"/>
      <c r="G374" s="25"/>
      <c r="H374" s="25"/>
      <c r="I374" s="25"/>
    </row>
    <row r="375" spans="1:9" s="24" customFormat="1" x14ac:dyDescent="0.25">
      <c r="A375" s="25" t="s">
        <v>191</v>
      </c>
      <c r="B375" s="25" t="s">
        <v>192</v>
      </c>
      <c r="C375" s="25">
        <v>150000</v>
      </c>
      <c r="D375" s="25" t="s">
        <v>40</v>
      </c>
      <c r="E375" s="28"/>
      <c r="F375" s="29" t="str">
        <f>IF(ISBLANK(E375),"", PRODUCT(C375,E375))</f>
        <v/>
      </c>
      <c r="G375" s="26"/>
      <c r="H375" s="26"/>
      <c r="I375" s="26"/>
    </row>
    <row r="376" spans="1:9" s="24" customFormat="1" x14ac:dyDescent="0.25">
      <c r="A376" s="25" t="s">
        <v>193</v>
      </c>
      <c r="B376" s="25" t="s">
        <v>194</v>
      </c>
      <c r="C376" s="25">
        <v>21000</v>
      </c>
      <c r="D376" s="25" t="s">
        <v>40</v>
      </c>
      <c r="E376" s="28"/>
      <c r="F376" s="29" t="str">
        <f>IF(ISBLANK(E376),"", PRODUCT(C376,E376))</f>
        <v/>
      </c>
      <c r="G376" s="26"/>
      <c r="H376" s="26"/>
      <c r="I376" s="26"/>
    </row>
    <row r="377" spans="1:9" s="24" customFormat="1" x14ac:dyDescent="0.25">
      <c r="A377" s="25" t="s">
        <v>195</v>
      </c>
      <c r="B377" s="25" t="s">
        <v>196</v>
      </c>
      <c r="C377" s="25">
        <v>21000</v>
      </c>
      <c r="D377" s="25" t="s">
        <v>40</v>
      </c>
      <c r="E377" s="28"/>
      <c r="F377" s="29" t="str">
        <f>IF(ISBLANK(E377),"", PRODUCT(C377,E377))</f>
        <v/>
      </c>
      <c r="G377" s="26"/>
      <c r="H377" s="26"/>
      <c r="I377" s="26"/>
    </row>
    <row r="378" spans="1:9" x14ac:dyDescent="0.25">
      <c r="E378" s="21" t="s">
        <v>43</v>
      </c>
      <c r="F378" s="21" t="str">
        <f>IF((SUMPRODUCT(--(F375:F377=""))&gt;0), "", ROUND(SUM(F375:F377),2))</f>
        <v/>
      </c>
      <c r="G378" s="18" t="str">
        <f>IF((SUMPRODUCT(--(F375:F377=""))&gt;0), "Neužpildytos visų objektų kainos", "")</f>
        <v>Neužpildytos visų objektų kainos</v>
      </c>
    </row>
    <row r="379" spans="1:9" x14ac:dyDescent="0.25">
      <c r="C379" s="21" t="s">
        <v>44</v>
      </c>
      <c r="D379" s="22"/>
      <c r="E379" s="21" t="s">
        <v>45</v>
      </c>
      <c r="F379" s="21" t="str">
        <f>IF(OR(F378="",D379=""),"", ROUND(PRODUCT(D379,F378)/100,2))</f>
        <v/>
      </c>
      <c r="G379" s="18" t="str">
        <f>IF(D379="", "Nurodykite taikomą PVM dydį", "")</f>
        <v>Nurodykite taikomą PVM dydį</v>
      </c>
    </row>
    <row r="380" spans="1:9" x14ac:dyDescent="0.25">
      <c r="E380" s="21" t="s">
        <v>46</v>
      </c>
      <c r="F380" s="21">
        <f>IF(ISBLANK(F379), "", ROUND(SUM(F378:F379),2))</f>
        <v>0</v>
      </c>
    </row>
    <row r="384" spans="1:9" x14ac:dyDescent="0.25">
      <c r="A384" s="12" t="s">
        <v>197</v>
      </c>
      <c r="B384" s="12" t="s">
        <v>198</v>
      </c>
    </row>
    <row r="386" spans="1:9" x14ac:dyDescent="0.25">
      <c r="A386" s="12" t="s">
        <v>27</v>
      </c>
    </row>
    <row r="387" spans="1:9" s="24" customFormat="1" ht="57.75" x14ac:dyDescent="0.25">
      <c r="A387" s="23" t="s">
        <v>28</v>
      </c>
      <c r="B387" s="23" t="s">
        <v>29</v>
      </c>
      <c r="C387" s="23" t="s">
        <v>233</v>
      </c>
      <c r="D387" s="23" t="s">
        <v>30</v>
      </c>
      <c r="E387" s="23" t="s">
        <v>31</v>
      </c>
      <c r="F387" s="23" t="s">
        <v>32</v>
      </c>
      <c r="G387" s="23" t="s">
        <v>33</v>
      </c>
      <c r="H387" s="23" t="s">
        <v>34</v>
      </c>
      <c r="I387" s="23" t="s">
        <v>35</v>
      </c>
    </row>
    <row r="388" spans="1:9" s="24" customFormat="1" x14ac:dyDescent="0.25">
      <c r="A388" s="23" t="s">
        <v>199</v>
      </c>
      <c r="B388" s="23" t="s">
        <v>200</v>
      </c>
      <c r="C388" s="25"/>
      <c r="D388" s="25"/>
      <c r="E388" s="25"/>
      <c r="F388" s="25"/>
      <c r="G388" s="25"/>
      <c r="H388" s="25"/>
      <c r="I388" s="25"/>
    </row>
    <row r="389" spans="1:9" s="24" customFormat="1" x14ac:dyDescent="0.25">
      <c r="A389" s="25" t="s">
        <v>201</v>
      </c>
      <c r="B389" s="25" t="s">
        <v>202</v>
      </c>
      <c r="C389" s="25">
        <v>12000</v>
      </c>
      <c r="D389" s="25" t="s">
        <v>40</v>
      </c>
      <c r="E389" s="27"/>
      <c r="F389" s="25" t="str">
        <f>IF(ISBLANK(E389),"", PRODUCT(C389,E389))</f>
        <v/>
      </c>
      <c r="G389" s="26"/>
      <c r="H389" s="26"/>
      <c r="I389" s="26"/>
    </row>
    <row r="390" spans="1:9" s="24" customFormat="1" x14ac:dyDescent="0.25">
      <c r="A390" s="25" t="s">
        <v>203</v>
      </c>
      <c r="B390" s="25" t="s">
        <v>204</v>
      </c>
      <c r="C390" s="25">
        <v>9000</v>
      </c>
      <c r="D390" s="25" t="s">
        <v>40</v>
      </c>
      <c r="E390" s="27"/>
      <c r="F390" s="25" t="str">
        <f>IF(ISBLANK(E390),"", PRODUCT(C390,E390))</f>
        <v/>
      </c>
      <c r="G390" s="26"/>
      <c r="H390" s="26"/>
      <c r="I390" s="26"/>
    </row>
    <row r="391" spans="1:9" s="24" customFormat="1" x14ac:dyDescent="0.25">
      <c r="A391" s="25" t="s">
        <v>205</v>
      </c>
      <c r="B391" s="25" t="s">
        <v>206</v>
      </c>
      <c r="C391" s="25">
        <v>4500</v>
      </c>
      <c r="D391" s="25" t="s">
        <v>40</v>
      </c>
      <c r="E391" s="27"/>
      <c r="F391" s="25" t="str">
        <f>IF(ISBLANK(E391),"", PRODUCT(C391,E391))</f>
        <v/>
      </c>
      <c r="G391" s="26"/>
      <c r="H391" s="26"/>
      <c r="I391" s="26"/>
    </row>
    <row r="392" spans="1:9" x14ac:dyDescent="0.25">
      <c r="E392" s="21" t="s">
        <v>43</v>
      </c>
      <c r="F392" s="21" t="str">
        <f>IF((SUMPRODUCT(--(F389:F391=""))&gt;0), "", ROUND(SUM(F389:F391),2))</f>
        <v/>
      </c>
      <c r="G392" s="18" t="str">
        <f>IF((SUMPRODUCT(--(F389:F391=""))&gt;0), "Neužpildytos visų objektų kainos", "")</f>
        <v>Neužpildytos visų objektų kainos</v>
      </c>
    </row>
    <row r="393" spans="1:9" x14ac:dyDescent="0.25">
      <c r="C393" s="21" t="s">
        <v>44</v>
      </c>
      <c r="D393" s="22"/>
      <c r="E393" s="21" t="s">
        <v>45</v>
      </c>
      <c r="F393" s="21" t="str">
        <f>IF(OR(F392="",D393=""),"", ROUND(PRODUCT(D393,F392)/100,2))</f>
        <v/>
      </c>
      <c r="G393" s="18" t="str">
        <f>IF(D393="", "Nurodykite taikomą PVM dydį", "")</f>
        <v>Nurodykite taikomą PVM dydį</v>
      </c>
    </row>
    <row r="394" spans="1:9" x14ac:dyDescent="0.25">
      <c r="E394" s="21" t="s">
        <v>46</v>
      </c>
      <c r="F394" s="21">
        <f>IF(ISBLANK(F393), "", ROUND(SUM(F392:F393),2))</f>
        <v>0</v>
      </c>
    </row>
  </sheetData>
  <mergeCells count="29">
    <mergeCell ref="A28:I28"/>
    <mergeCell ref="A30:I30"/>
    <mergeCell ref="A31:I31"/>
    <mergeCell ref="A29:F29"/>
    <mergeCell ref="C14:F14"/>
    <mergeCell ref="A24:F24"/>
    <mergeCell ref="A25:F25"/>
    <mergeCell ref="A26:F26"/>
    <mergeCell ref="A23:F23"/>
    <mergeCell ref="A18:B18"/>
    <mergeCell ref="C17:F17"/>
    <mergeCell ref="A15:B15"/>
    <mergeCell ref="A27:I27"/>
    <mergeCell ref="A12:B12"/>
    <mergeCell ref="A21:B21"/>
    <mergeCell ref="C20:F20"/>
    <mergeCell ref="C16:F16"/>
    <mergeCell ref="A14:B14"/>
    <mergeCell ref="A17:B17"/>
    <mergeCell ref="A20:B20"/>
    <mergeCell ref="A19:B19"/>
    <mergeCell ref="C12:F12"/>
    <mergeCell ref="C21:F21"/>
    <mergeCell ref="A13:B13"/>
    <mergeCell ref="C19:F19"/>
    <mergeCell ref="C13:F13"/>
    <mergeCell ref="C18:F18"/>
    <mergeCell ref="A16:B16"/>
    <mergeCell ref="C15:F15"/>
  </mergeCells>
  <pageMargins left="0.45" right="0.45" top="0.5" bottom="0.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79" t="s">
        <v>207</v>
      </c>
      <c r="B2" s="62"/>
      <c r="C2" s="62"/>
      <c r="D2" s="62"/>
      <c r="E2" s="62"/>
      <c r="F2" s="62"/>
      <c r="G2" s="62"/>
      <c r="H2" s="62"/>
      <c r="I2" s="62"/>
      <c r="J2" s="62"/>
      <c r="K2" s="62"/>
    </row>
    <row r="3" spans="1:11" x14ac:dyDescent="0.25">
      <c r="A3" s="62"/>
      <c r="B3" s="62"/>
      <c r="C3" s="62"/>
      <c r="D3" s="62"/>
      <c r="E3" s="62"/>
      <c r="F3" s="62"/>
      <c r="G3" s="62"/>
      <c r="H3" s="62"/>
      <c r="I3" s="62"/>
      <c r="J3" s="62"/>
      <c r="K3" s="62"/>
    </row>
    <row r="4" spans="1:11" ht="15.95" customHeight="1" thickBot="1" x14ac:dyDescent="0.3">
      <c r="A4" s="1"/>
      <c r="B4" s="1"/>
      <c r="C4" s="1"/>
      <c r="D4" s="1"/>
      <c r="E4" s="1"/>
      <c r="F4" s="1"/>
      <c r="G4" s="1"/>
      <c r="H4" s="1"/>
      <c r="I4" s="1"/>
      <c r="J4" s="1"/>
    </row>
    <row r="5" spans="1:11" ht="48" customHeight="1" x14ac:dyDescent="0.25">
      <c r="A5" s="60" t="s">
        <v>208</v>
      </c>
      <c r="B5" s="54"/>
      <c r="C5" s="52" t="s">
        <v>209</v>
      </c>
      <c r="D5" s="53"/>
      <c r="E5" s="54"/>
      <c r="F5" s="52" t="s">
        <v>210</v>
      </c>
      <c r="G5" s="53"/>
      <c r="H5" s="54"/>
      <c r="I5" s="52" t="s">
        <v>211</v>
      </c>
      <c r="J5" s="54"/>
      <c r="K5" s="2" t="s">
        <v>212</v>
      </c>
    </row>
    <row r="6" spans="1:11" ht="48.95" customHeight="1" x14ac:dyDescent="0.25">
      <c r="A6" s="51"/>
      <c r="B6" s="50"/>
      <c r="C6" s="48"/>
      <c r="D6" s="49"/>
      <c r="E6" s="50"/>
      <c r="F6" s="48"/>
      <c r="G6" s="49"/>
      <c r="H6" s="50"/>
      <c r="I6" s="48"/>
      <c r="J6" s="50"/>
      <c r="K6" s="7"/>
    </row>
    <row r="7" spans="1:11" ht="48.95" customHeight="1" x14ac:dyDescent="0.25">
      <c r="A7" s="51"/>
      <c r="B7" s="50"/>
      <c r="C7" s="48"/>
      <c r="D7" s="49"/>
      <c r="E7" s="50"/>
      <c r="F7" s="48"/>
      <c r="G7" s="49"/>
      <c r="H7" s="50"/>
      <c r="I7" s="48"/>
      <c r="J7" s="50"/>
      <c r="K7" s="7"/>
    </row>
    <row r="8" spans="1:11" ht="48.95" customHeight="1" x14ac:dyDescent="0.25">
      <c r="A8" s="51"/>
      <c r="B8" s="50"/>
      <c r="C8" s="48"/>
      <c r="D8" s="49"/>
      <c r="E8" s="50"/>
      <c r="F8" s="48"/>
      <c r="G8" s="49"/>
      <c r="H8" s="50"/>
      <c r="I8" s="48"/>
      <c r="J8" s="50"/>
      <c r="K8" s="7"/>
    </row>
    <row r="9" spans="1:11" ht="48.95" customHeight="1" x14ac:dyDescent="0.25">
      <c r="A9" s="51"/>
      <c r="B9" s="50"/>
      <c r="C9" s="48"/>
      <c r="D9" s="49"/>
      <c r="E9" s="50"/>
      <c r="F9" s="48"/>
      <c r="G9" s="49"/>
      <c r="H9" s="50"/>
      <c r="I9" s="48"/>
      <c r="J9" s="50"/>
      <c r="K9" s="7"/>
    </row>
    <row r="10" spans="1:11" ht="48.95" customHeight="1" x14ac:dyDescent="0.25">
      <c r="A10" s="51"/>
      <c r="B10" s="50"/>
      <c r="C10" s="48"/>
      <c r="D10" s="49"/>
      <c r="E10" s="50"/>
      <c r="F10" s="48"/>
      <c r="G10" s="49"/>
      <c r="H10" s="50"/>
      <c r="I10" s="48"/>
      <c r="J10" s="50"/>
      <c r="K10" s="7"/>
    </row>
    <row r="11" spans="1:11" ht="48.95" customHeight="1" x14ac:dyDescent="0.25">
      <c r="A11" s="51"/>
      <c r="B11" s="50"/>
      <c r="C11" s="48"/>
      <c r="D11" s="49"/>
      <c r="E11" s="50"/>
      <c r="F11" s="48"/>
      <c r="G11" s="49"/>
      <c r="H11" s="50"/>
      <c r="I11" s="48"/>
      <c r="J11" s="50"/>
      <c r="K11" s="7"/>
    </row>
    <row r="12" spans="1:11" ht="48.95" customHeight="1" x14ac:dyDescent="0.25">
      <c r="A12" s="51"/>
      <c r="B12" s="50"/>
      <c r="C12" s="48"/>
      <c r="D12" s="49"/>
      <c r="E12" s="50"/>
      <c r="F12" s="48"/>
      <c r="G12" s="49"/>
      <c r="H12" s="50"/>
      <c r="I12" s="48"/>
      <c r="J12" s="50"/>
      <c r="K12" s="7"/>
    </row>
    <row r="13" spans="1:11" ht="48.95" customHeight="1" x14ac:dyDescent="0.25">
      <c r="A13" s="51"/>
      <c r="B13" s="50"/>
      <c r="C13" s="48"/>
      <c r="D13" s="49"/>
      <c r="E13" s="50"/>
      <c r="F13" s="48"/>
      <c r="G13" s="49"/>
      <c r="H13" s="50"/>
      <c r="I13" s="48"/>
      <c r="J13" s="50"/>
      <c r="K13" s="7"/>
    </row>
    <row r="14" spans="1:11" ht="48.95" customHeight="1" x14ac:dyDescent="0.25">
      <c r="A14" s="51"/>
      <c r="B14" s="50"/>
      <c r="C14" s="48"/>
      <c r="D14" s="49"/>
      <c r="E14" s="50"/>
      <c r="F14" s="48"/>
      <c r="G14" s="49"/>
      <c r="H14" s="50"/>
      <c r="I14" s="48"/>
      <c r="J14" s="50"/>
      <c r="K14" s="7"/>
    </row>
    <row r="15" spans="1:11" ht="48" customHeight="1" thickBot="1" x14ac:dyDescent="0.3">
      <c r="A15" s="66"/>
      <c r="B15" s="59"/>
      <c r="C15" s="57"/>
      <c r="D15" s="58"/>
      <c r="E15" s="59"/>
      <c r="F15" s="57"/>
      <c r="G15" s="58"/>
      <c r="H15" s="59"/>
      <c r="I15" s="57"/>
      <c r="J15" s="59"/>
      <c r="K15" s="8"/>
    </row>
    <row r="16" spans="1:11" ht="18.95" customHeight="1" x14ac:dyDescent="0.25">
      <c r="A16" s="3"/>
      <c r="B16" s="3"/>
      <c r="C16" s="3"/>
      <c r="D16" s="3"/>
      <c r="E16" s="3"/>
      <c r="F16" s="3"/>
      <c r="G16" s="3"/>
      <c r="H16" s="3"/>
      <c r="I16" s="3"/>
      <c r="J16" s="3"/>
      <c r="K16" s="4"/>
    </row>
    <row r="17" spans="1:11" ht="48.95" customHeight="1" x14ac:dyDescent="0.25">
      <c r="A17" s="78" t="s">
        <v>213</v>
      </c>
      <c r="B17" s="62"/>
      <c r="C17" s="62"/>
      <c r="D17" s="62"/>
      <c r="E17" s="62"/>
      <c r="F17" s="62"/>
      <c r="G17" s="62"/>
      <c r="H17" s="62"/>
      <c r="I17" s="62"/>
      <c r="J17" s="62"/>
      <c r="K17" s="62"/>
    </row>
    <row r="18" spans="1:11" ht="15.95" customHeight="1" thickBot="1" x14ac:dyDescent="0.3">
      <c r="A18" s="3"/>
      <c r="B18" s="3"/>
      <c r="C18" s="3"/>
      <c r="D18" s="3"/>
      <c r="E18" s="3"/>
      <c r="F18" s="3"/>
      <c r="G18" s="3"/>
      <c r="H18" s="3"/>
      <c r="I18" s="3"/>
      <c r="J18" s="3"/>
      <c r="K18" s="4"/>
    </row>
    <row r="19" spans="1:11" ht="48.95" customHeight="1" x14ac:dyDescent="0.25">
      <c r="A19" s="60" t="s">
        <v>29</v>
      </c>
      <c r="B19" s="54"/>
      <c r="C19" s="52" t="s">
        <v>209</v>
      </c>
      <c r="D19" s="53"/>
      <c r="E19" s="54"/>
      <c r="F19" s="52" t="s">
        <v>214</v>
      </c>
      <c r="G19" s="53"/>
      <c r="H19" s="54"/>
      <c r="I19" s="64" t="s">
        <v>211</v>
      </c>
      <c r="J19" s="65"/>
      <c r="K19" s="4"/>
    </row>
    <row r="20" spans="1:11" ht="48.95" customHeight="1" x14ac:dyDescent="0.25">
      <c r="A20" s="51"/>
      <c r="B20" s="50"/>
      <c r="C20" s="48"/>
      <c r="D20" s="49"/>
      <c r="E20" s="50"/>
      <c r="F20" s="48"/>
      <c r="G20" s="49"/>
      <c r="H20" s="50"/>
      <c r="I20" s="55"/>
      <c r="J20" s="56"/>
      <c r="K20" s="4"/>
    </row>
    <row r="21" spans="1:11" ht="48.95" customHeight="1" x14ac:dyDescent="0.25">
      <c r="A21" s="51"/>
      <c r="B21" s="50"/>
      <c r="C21" s="48"/>
      <c r="D21" s="49"/>
      <c r="E21" s="50"/>
      <c r="F21" s="48"/>
      <c r="G21" s="49"/>
      <c r="H21" s="50"/>
      <c r="I21" s="55"/>
      <c r="J21" s="56"/>
      <c r="K21" s="4"/>
    </row>
    <row r="22" spans="1:11" ht="48.95" customHeight="1" x14ac:dyDescent="0.25">
      <c r="A22" s="51"/>
      <c r="B22" s="50"/>
      <c r="C22" s="48"/>
      <c r="D22" s="49"/>
      <c r="E22" s="50"/>
      <c r="F22" s="48"/>
      <c r="G22" s="49"/>
      <c r="H22" s="50"/>
      <c r="I22" s="55"/>
      <c r="J22" s="56"/>
      <c r="K22" s="4"/>
    </row>
    <row r="23" spans="1:11" ht="48.95" customHeight="1" x14ac:dyDescent="0.25">
      <c r="A23" s="51"/>
      <c r="B23" s="50"/>
      <c r="C23" s="48"/>
      <c r="D23" s="49"/>
      <c r="E23" s="50"/>
      <c r="F23" s="48"/>
      <c r="G23" s="49"/>
      <c r="H23" s="50"/>
      <c r="I23" s="55"/>
      <c r="J23" s="56"/>
      <c r="K23" s="4"/>
    </row>
    <row r="24" spans="1:11" ht="48.95" customHeight="1" x14ac:dyDescent="0.25">
      <c r="A24" s="51"/>
      <c r="B24" s="50"/>
      <c r="C24" s="48"/>
      <c r="D24" s="49"/>
      <c r="E24" s="50"/>
      <c r="F24" s="48"/>
      <c r="G24" s="49"/>
      <c r="H24" s="50"/>
      <c r="I24" s="55"/>
      <c r="J24" s="56"/>
      <c r="K24" s="4"/>
    </row>
    <row r="25" spans="1:11" ht="48.95" customHeight="1" x14ac:dyDescent="0.25">
      <c r="A25" s="51"/>
      <c r="B25" s="50"/>
      <c r="C25" s="48"/>
      <c r="D25" s="49"/>
      <c r="E25" s="50"/>
      <c r="F25" s="48"/>
      <c r="G25" s="49"/>
      <c r="H25" s="50"/>
      <c r="I25" s="55"/>
      <c r="J25" s="56"/>
      <c r="K25" s="4"/>
    </row>
    <row r="26" spans="1:11" ht="48.95" customHeight="1" x14ac:dyDescent="0.25">
      <c r="A26" s="51"/>
      <c r="B26" s="50"/>
      <c r="C26" s="48"/>
      <c r="D26" s="49"/>
      <c r="E26" s="50"/>
      <c r="F26" s="48"/>
      <c r="G26" s="49"/>
      <c r="H26" s="50"/>
      <c r="I26" s="55"/>
      <c r="J26" s="56"/>
      <c r="K26" s="4"/>
    </row>
    <row r="27" spans="1:11" ht="48.95" customHeight="1" x14ac:dyDescent="0.25">
      <c r="A27" s="51"/>
      <c r="B27" s="50"/>
      <c r="C27" s="48"/>
      <c r="D27" s="49"/>
      <c r="E27" s="50"/>
      <c r="F27" s="48"/>
      <c r="G27" s="49"/>
      <c r="H27" s="50"/>
      <c r="I27" s="55"/>
      <c r="J27" s="56"/>
      <c r="K27" s="4"/>
    </row>
    <row r="28" spans="1:11" ht="48.95" customHeight="1" x14ac:dyDescent="0.25">
      <c r="A28" s="51"/>
      <c r="B28" s="50"/>
      <c r="C28" s="48"/>
      <c r="D28" s="49"/>
      <c r="E28" s="50"/>
      <c r="F28" s="48"/>
      <c r="G28" s="49"/>
      <c r="H28" s="50"/>
      <c r="I28" s="55"/>
      <c r="J28" s="56"/>
      <c r="K28" s="4"/>
    </row>
    <row r="29" spans="1:11" ht="48.95" customHeight="1" x14ac:dyDescent="0.25">
      <c r="A29" s="51"/>
      <c r="B29" s="50"/>
      <c r="C29" s="48"/>
      <c r="D29" s="49"/>
      <c r="E29" s="50"/>
      <c r="F29" s="48"/>
      <c r="G29" s="49"/>
      <c r="H29" s="50"/>
      <c r="I29" s="55"/>
      <c r="J29" s="56"/>
      <c r="K29" s="4"/>
    </row>
    <row r="31" spans="1:11" ht="33" customHeight="1" x14ac:dyDescent="0.25">
      <c r="A31" s="72"/>
      <c r="B31" s="62"/>
      <c r="C31" s="62"/>
      <c r="D31" s="62"/>
      <c r="E31" s="62"/>
      <c r="F31" s="62"/>
      <c r="G31" s="62"/>
      <c r="H31" s="62"/>
      <c r="I31" s="62"/>
      <c r="J31" s="62"/>
    </row>
    <row r="33" spans="1:10" ht="15.95" customHeight="1" x14ac:dyDescent="0.25">
      <c r="A33" s="73" t="s">
        <v>215</v>
      </c>
      <c r="B33" s="62"/>
      <c r="C33" s="62"/>
      <c r="D33" s="62"/>
      <c r="E33" s="62"/>
      <c r="F33" s="62"/>
      <c r="G33" s="62"/>
      <c r="H33" s="62"/>
      <c r="I33" s="62"/>
      <c r="J33" s="62"/>
    </row>
    <row r="34" spans="1:10" ht="15.95" customHeight="1" thickBot="1" x14ac:dyDescent="0.3"/>
    <row r="35" spans="1:10" ht="15.95" customHeight="1" x14ac:dyDescent="0.25">
      <c r="A35" s="6" t="s">
        <v>28</v>
      </c>
      <c r="B35" s="69" t="s">
        <v>216</v>
      </c>
      <c r="C35" s="53"/>
      <c r="D35" s="53"/>
      <c r="E35" s="53"/>
      <c r="F35" s="53"/>
      <c r="G35" s="54"/>
      <c r="H35" s="70" t="s">
        <v>217</v>
      </c>
      <c r="I35" s="53"/>
      <c r="J35" s="65"/>
    </row>
    <row r="36" spans="1:10" ht="48" customHeight="1" x14ac:dyDescent="0.25">
      <c r="A36" s="9" t="s">
        <v>218</v>
      </c>
      <c r="B36" s="63" t="s">
        <v>219</v>
      </c>
      <c r="C36" s="49"/>
      <c r="D36" s="49"/>
      <c r="E36" s="49"/>
      <c r="F36" s="49"/>
      <c r="G36" s="50"/>
      <c r="H36" s="67"/>
      <c r="I36" s="49"/>
      <c r="J36" s="56"/>
    </row>
    <row r="37" spans="1:10" ht="48" customHeight="1" x14ac:dyDescent="0.25">
      <c r="A37" s="9" t="s">
        <v>220</v>
      </c>
      <c r="B37" s="63" t="s">
        <v>221</v>
      </c>
      <c r="C37" s="49"/>
      <c r="D37" s="49"/>
      <c r="E37" s="49"/>
      <c r="F37" s="49"/>
      <c r="G37" s="50"/>
      <c r="H37" s="67"/>
      <c r="I37" s="49"/>
      <c r="J37" s="56"/>
    </row>
    <row r="38" spans="1:10" ht="48" customHeight="1" x14ac:dyDescent="0.25">
      <c r="A38" s="9" t="s">
        <v>222</v>
      </c>
      <c r="B38" s="63" t="s">
        <v>223</v>
      </c>
      <c r="C38" s="49"/>
      <c r="D38" s="49"/>
      <c r="E38" s="49"/>
      <c r="F38" s="49"/>
      <c r="G38" s="50"/>
      <c r="H38" s="67"/>
      <c r="I38" s="49"/>
      <c r="J38" s="56"/>
    </row>
    <row r="39" spans="1:10" ht="48" customHeight="1" x14ac:dyDescent="0.25">
      <c r="A39" s="9" t="s">
        <v>224</v>
      </c>
      <c r="B39" s="63" t="s">
        <v>225</v>
      </c>
      <c r="C39" s="49"/>
      <c r="D39" s="49"/>
      <c r="E39" s="49"/>
      <c r="F39" s="49"/>
      <c r="G39" s="50"/>
      <c r="H39" s="67"/>
      <c r="I39" s="49"/>
      <c r="J39" s="56"/>
    </row>
    <row r="40" spans="1:10" ht="48" customHeight="1" x14ac:dyDescent="0.25">
      <c r="A40" s="9" t="s">
        <v>226</v>
      </c>
      <c r="B40" s="63" t="s">
        <v>227</v>
      </c>
      <c r="C40" s="49"/>
      <c r="D40" s="49"/>
      <c r="E40" s="49"/>
      <c r="F40" s="49"/>
      <c r="G40" s="50"/>
      <c r="H40" s="67"/>
      <c r="I40" s="49"/>
      <c r="J40" s="56"/>
    </row>
    <row r="41" spans="1:10" ht="48" customHeight="1" x14ac:dyDescent="0.25">
      <c r="A41" s="10"/>
      <c r="B41" s="68"/>
      <c r="C41" s="49"/>
      <c r="D41" s="49"/>
      <c r="E41" s="49"/>
      <c r="F41" s="49"/>
      <c r="G41" s="50"/>
      <c r="H41" s="67"/>
      <c r="I41" s="49"/>
      <c r="J41" s="56"/>
    </row>
    <row r="42" spans="1:10" ht="48" customHeight="1" x14ac:dyDescent="0.25">
      <c r="A42" s="10"/>
      <c r="B42" s="68"/>
      <c r="C42" s="49"/>
      <c r="D42" s="49"/>
      <c r="E42" s="49"/>
      <c r="F42" s="49"/>
      <c r="G42" s="50"/>
      <c r="H42" s="67"/>
      <c r="I42" s="49"/>
      <c r="J42" s="56"/>
    </row>
    <row r="43" spans="1:10" ht="48" customHeight="1" x14ac:dyDescent="0.25">
      <c r="A43" s="10"/>
      <c r="B43" s="68"/>
      <c r="C43" s="49"/>
      <c r="D43" s="49"/>
      <c r="E43" s="49"/>
      <c r="F43" s="49"/>
      <c r="G43" s="50"/>
      <c r="H43" s="67"/>
      <c r="I43" s="49"/>
      <c r="J43" s="56"/>
    </row>
    <row r="44" spans="1:10" ht="48" customHeight="1" x14ac:dyDescent="0.25">
      <c r="A44" s="10"/>
      <c r="B44" s="68"/>
      <c r="C44" s="49"/>
      <c r="D44" s="49"/>
      <c r="E44" s="49"/>
      <c r="F44" s="49"/>
      <c r="G44" s="50"/>
      <c r="H44" s="67"/>
      <c r="I44" s="49"/>
      <c r="J44" s="56"/>
    </row>
    <row r="45" spans="1:10" ht="48" customHeight="1" x14ac:dyDescent="0.25">
      <c r="A45" s="10"/>
      <c r="B45" s="68"/>
      <c r="C45" s="49"/>
      <c r="D45" s="49"/>
      <c r="E45" s="49"/>
      <c r="F45" s="49"/>
      <c r="G45" s="50"/>
      <c r="H45" s="67"/>
      <c r="I45" s="49"/>
      <c r="J45" s="56"/>
    </row>
    <row r="46" spans="1:10" ht="48.95" customHeight="1" thickBot="1" x14ac:dyDescent="0.3">
      <c r="A46" s="11"/>
      <c r="B46" s="74"/>
      <c r="C46" s="58"/>
      <c r="D46" s="58"/>
      <c r="E46" s="58"/>
      <c r="F46" s="58"/>
      <c r="G46" s="59"/>
      <c r="H46" s="75"/>
      <c r="I46" s="76"/>
      <c r="J46" s="77"/>
    </row>
    <row r="48" spans="1:10" ht="102" customHeight="1" x14ac:dyDescent="0.25">
      <c r="A48" s="72" t="s">
        <v>228</v>
      </c>
      <c r="B48" s="62"/>
      <c r="C48" s="62"/>
      <c r="D48" s="62"/>
      <c r="E48" s="62"/>
      <c r="F48" s="62"/>
      <c r="G48" s="62"/>
      <c r="H48" s="62"/>
      <c r="I48" s="62"/>
      <c r="J48" s="62"/>
    </row>
    <row r="51" spans="1:10" x14ac:dyDescent="0.25">
      <c r="A51" s="71" t="s">
        <v>229</v>
      </c>
      <c r="B51" s="62"/>
      <c r="C51" s="62"/>
      <c r="D51" s="62"/>
      <c r="E51" s="61"/>
      <c r="F51" s="62"/>
      <c r="G51" s="62"/>
      <c r="H51" s="62"/>
      <c r="I51" s="62"/>
      <c r="J51" s="62"/>
    </row>
    <row r="53" spans="1:10" x14ac:dyDescent="0.25">
      <c r="A53" s="71" t="s">
        <v>230</v>
      </c>
      <c r="B53" s="62"/>
      <c r="C53" s="62"/>
      <c r="D53" s="62"/>
      <c r="E53" s="61"/>
      <c r="F53" s="62"/>
      <c r="G53" s="62"/>
      <c r="H53" s="62"/>
      <c r="I53" s="62"/>
      <c r="J53" s="62"/>
    </row>
    <row r="100" spans="1:1" ht="15.75" x14ac:dyDescent="0.25">
      <c r="A100" t="s">
        <v>231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2026-03-16T14:19:51Z</cp:lastPrinted>
  <dcterms:created xsi:type="dcterms:W3CDTF">2023-04-04T12:16:45Z</dcterms:created>
  <dcterms:modified xsi:type="dcterms:W3CDTF">2026-04-01T10:23:36Z</dcterms:modified>
</cp:coreProperties>
</file>