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srbalt\Desktop\2026 skelbiamos\demontavimas 19630\"/>
    </mc:Choice>
  </mc:AlternateContent>
  <xr:revisionPtr revIDLastSave="0" documentId="13_ncr:1_{97B3675B-A573-4341-ABC4-E3963DB50F3D}"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3" i="1"/>
  <c r="G44" i="1" s="1"/>
  <c r="F44" i="1" l="1"/>
  <c r="F45" i="1" s="1"/>
  <c r="F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Aušra Baltrušaitė</author>
  </authors>
  <commentList>
    <comment ref="A32" authorId="0" shapeId="0" xr:uid="{B3249003-8C46-4018-A59C-2889AE5170BC}">
      <text>
        <r>
          <rPr>
            <b/>
            <sz val="9"/>
            <color indexed="81"/>
            <rFont val="Tahoma"/>
            <charset val="1"/>
          </rPr>
          <t>Aušra Baltrušaitė:</t>
        </r>
        <r>
          <rPr>
            <sz val="9"/>
            <color indexed="81"/>
            <rFont val="Tahoma"/>
            <charset val="1"/>
          </rPr>
          <t xml:space="preserve">
</t>
        </r>
      </text>
    </comment>
  </commentList>
</comments>
</file>

<file path=xl/sharedStrings.xml><?xml version="1.0" encoding="utf-8"?>
<sst xmlns="http://schemas.openxmlformats.org/spreadsheetml/2006/main" count="82" uniqueCount="78">
  <si>
    <t>PIRKIMO SĄLYGŲ PRIEDAS "PASIŪLYMO FORMA"</t>
  </si>
  <si>
    <t>ĮRENGINIŲ DEMONTAVIMO, TRANSPORTAVIMO, SUMONTAVIMO PASLAUGOS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</si>
  <si>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</si>
  <si>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</si>
  <si>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</si>
  <si>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</si>
  <si>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</si>
  <si>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</si>
  <si>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</si>
  <si>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</si>
  <si>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</si>
  <si>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</si>
  <si>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</si>
  <si>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</si>
  <si>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</si>
  <si>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</si>
  <si>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</si>
  <si>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</si>
  <si>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</si>
  <si>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</si>
  <si>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</si>
  <si>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</si>
  <si>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</si>
  <si>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</si>
  <si>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</si>
  <si>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</si>
  <si>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</si>
  <si>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</si>
  <si>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</si>
  <si>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</si>
  <si>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Kauna be PVM, Eur</t>
  </si>
  <si>
    <t>Suma be PVM, Eur</t>
  </si>
  <si>
    <t>1.1.</t>
  </si>
  <si>
    <t>Įrenginių demontavimo, transportavimo, sumontavimo paslaugos</t>
  </si>
  <si>
    <t>kompl.</t>
  </si>
  <si>
    <t>1.1.1.</t>
  </si>
  <si>
    <t>Šilumos siurblių demontavimas 7 kompl. V. Putvinskio g. 3, Kaunas</t>
  </si>
  <si>
    <t>1.1.2.</t>
  </si>
  <si>
    <t>Šilumos siurblių 7 kompl. transportavimas į A. Kriščiūno g. 2, Žiegždriai, Kauno raj.</t>
  </si>
  <si>
    <t>1.1.3.</t>
  </si>
  <si>
    <t>Vidinės ventkameros demontavimas V. Putvinskio g 3, Kaunas</t>
  </si>
  <si>
    <t>1.1.4.</t>
  </si>
  <si>
    <t>Vidinės ventkameros transportavimas į Hipodromo g. 13, Kaunas</t>
  </si>
  <si>
    <t>1.1.5.</t>
  </si>
  <si>
    <t>Išorinės ventkameros demontavimas V. Putvinskio g.3, Kaunas</t>
  </si>
  <si>
    <t>1.1.6.</t>
  </si>
  <si>
    <t>Išorinės ventkameros pervežimas į Josvainių g. 2, Kaunas</t>
  </si>
  <si>
    <t>1.1.7.</t>
  </si>
  <si>
    <t>Ventkameros su šilumokaičiais sumontavimas ir prijungimas prie šildymo sistemos, paliekant galimybę pajungti vėsinimo įrenginį Hipodromo g. 13, Kaunas</t>
  </si>
  <si>
    <t>1.1.8.</t>
  </si>
  <si>
    <t>Ventkameros paleidimas, derinimas Hipodromo g. 13, Kaunas</t>
  </si>
  <si>
    <t>1.1.9.</t>
  </si>
  <si>
    <t>Ventiliacinių kanalų sumontavimas 6 patalpoms, patalpų tūris 220 kub.m.</t>
  </si>
  <si>
    <t>1.1.10.</t>
  </si>
  <si>
    <t>Ventiliacinių ortakių privedimas nuo ventkameros iki ventiliuojamų patalpų 55 m. su perspektyva įjungti kitas ventiliuojamas patalpas 300 kub.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</si>
  <si>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</si>
  <si>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</si>
  <si>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</si>
  <si>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</si>
  <si>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</si>
  <si>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</si>
  <si>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</si>
  <si>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</si>
  <si>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</si>
  <si>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</si>
  <si>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</si>
  <si>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</si>
  <si>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</si>
  <si>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</si>
  <si>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</si>
  <si>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</si>
  <si>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</si>
  <si>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</si>
  <si>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</si>
  <si>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</si>
  <si>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</si>
  <si>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</si>
  <si>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19630 2026-03-20 13:04:59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</si>
</sst>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2" borderId="0" xfId="0" applyFont="1" applyFill="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7"/>
  <sheetViews>
    <sheetView tabSelected="1" topLeftCell="A16" workbookViewId="0">
      <selection activeCell="B48" sqref="B48:B49"/>
    </sheetView>
  </sheetViews>
  <sheetFormatPr defaultColWidth="10.875" defaultRowHeight="15" x14ac:dyDescent="0.25"/>
  <cols>
    <col min="1" max="1" width="9.125" style="1" customWidth="1"/>
    <col min="2" max="2" width="68.875" style="1" customWidth="1"/>
    <col min="3" max="3" width="18.375" style="1" customWidth="1"/>
    <col min="4" max="4" width="14.875" style="1" customWidth="1"/>
    <col min="5" max="5" width="16.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2" t="s">
        <v>25</v>
      </c>
    </row>
    <row r="32" spans="1:6" x14ac:dyDescent="0.25">
      <c r="A32" s="66" t="s">
        <v>26</v>
      </c>
      <c r="B32" s="66" t="s">
        <v>27</v>
      </c>
      <c r="C32" s="66" t="s">
        <v>28</v>
      </c>
      <c r="D32" s="66" t="s">
        <v>29</v>
      </c>
      <c r="E32" s="66" t="s">
        <v>30</v>
      </c>
      <c r="F32" s="66" t="s">
        <v>31</v>
      </c>
    </row>
    <row r="33" spans="1:7" x14ac:dyDescent="0.25">
      <c r="A33" s="67" t="s">
        <v>32</v>
      </c>
      <c r="B33" s="67" t="s">
        <v>33</v>
      </c>
      <c r="C33" s="67">
        <v>1</v>
      </c>
      <c r="D33" s="67" t="s">
        <v>34</v>
      </c>
      <c r="E33" s="68"/>
      <c r="F33" s="67" t="str">
        <f>IF(ISBLANK(E33),"", PRODUCT(C33,E33))</f>
        <v/>
      </c>
    </row>
    <row r="34" spans="1:7" x14ac:dyDescent="0.25">
      <c r="A34" s="67" t="s">
        <v>35</v>
      </c>
      <c r="B34" s="67" t="s">
        <v>36</v>
      </c>
      <c r="C34" s="67"/>
      <c r="D34" s="67"/>
      <c r="E34" s="67"/>
      <c r="F34" s="67"/>
    </row>
    <row r="35" spans="1:7" x14ac:dyDescent="0.25">
      <c r="A35" s="67" t="s">
        <v>37</v>
      </c>
      <c r="B35" s="67" t="s">
        <v>38</v>
      </c>
      <c r="C35" s="67"/>
      <c r="D35" s="67"/>
      <c r="E35" s="67"/>
      <c r="F35" s="67"/>
    </row>
    <row r="36" spans="1:7" x14ac:dyDescent="0.25">
      <c r="A36" s="67" t="s">
        <v>39</v>
      </c>
      <c r="B36" s="67" t="s">
        <v>40</v>
      </c>
      <c r="C36" s="67"/>
      <c r="D36" s="67"/>
      <c r="E36" s="67"/>
      <c r="F36" s="67"/>
    </row>
    <row r="37" spans="1:7" x14ac:dyDescent="0.25">
      <c r="A37" s="67" t="s">
        <v>41</v>
      </c>
      <c r="B37" s="67" t="s">
        <v>42</v>
      </c>
      <c r="C37" s="67"/>
      <c r="D37" s="67"/>
      <c r="E37" s="67"/>
      <c r="F37" s="67"/>
    </row>
    <row r="38" spans="1:7" x14ac:dyDescent="0.25">
      <c r="A38" s="67" t="s">
        <v>43</v>
      </c>
      <c r="B38" s="67" t="s">
        <v>44</v>
      </c>
      <c r="C38" s="67"/>
      <c r="D38" s="67"/>
      <c r="E38" s="67"/>
      <c r="F38" s="67"/>
    </row>
    <row r="39" spans="1:7" x14ac:dyDescent="0.25">
      <c r="A39" s="67" t="s">
        <v>45</v>
      </c>
      <c r="B39" s="67" t="s">
        <v>46</v>
      </c>
      <c r="C39" s="67"/>
      <c r="D39" s="67"/>
      <c r="E39" s="67"/>
      <c r="F39" s="67"/>
    </row>
    <row r="40" spans="1:7" ht="30" x14ac:dyDescent="0.25">
      <c r="A40" s="67" t="s">
        <v>47</v>
      </c>
      <c r="B40" s="67" t="s">
        <v>48</v>
      </c>
      <c r="C40" s="67"/>
      <c r="D40" s="67"/>
      <c r="E40" s="67"/>
      <c r="F40" s="67"/>
    </row>
    <row r="41" spans="1:7" x14ac:dyDescent="0.25">
      <c r="A41" s="67" t="s">
        <v>49</v>
      </c>
      <c r="B41" s="67" t="s">
        <v>50</v>
      </c>
      <c r="C41" s="67"/>
      <c r="D41" s="67"/>
      <c r="E41" s="67"/>
      <c r="F41" s="67"/>
    </row>
    <row r="42" spans="1:7" x14ac:dyDescent="0.25">
      <c r="A42" s="67" t="s">
        <v>51</v>
      </c>
      <c r="B42" s="67" t="s">
        <v>52</v>
      </c>
      <c r="C42" s="67"/>
      <c r="D42" s="67"/>
      <c r="E42" s="67"/>
      <c r="F42" s="67"/>
    </row>
    <row r="43" spans="1:7" ht="30" x14ac:dyDescent="0.25">
      <c r="A43" s="67" t="s">
        <v>53</v>
      </c>
      <c r="B43" s="67" t="s">
        <v>54</v>
      </c>
      <c r="C43" s="67"/>
      <c r="D43" s="67"/>
      <c r="E43" s="67"/>
      <c r="F43" s="67"/>
    </row>
    <row r="44" spans="1:7" x14ac:dyDescent="0.25">
      <c r="A44" s="69"/>
      <c r="B44" s="69"/>
      <c r="C44" s="69"/>
      <c r="D44" s="69"/>
      <c r="E44" s="66" t="s">
        <v>55</v>
      </c>
      <c r="F44" s="66" t="str">
        <f>IF((COUNT(C33:C43)&lt;&gt;COUNT(F33:F43)),"", ROUND(SUM(F33:F43),2))</f>
        <v/>
      </c>
      <c r="G44" s="14" t="str">
        <f>IF((COUNT(C33:C43)&lt;&gt;COUNT(F33:F43)),"Neužpildytos visų objektų kainos", "")</f>
        <v>Neužpildytos visų objektų kainos</v>
      </c>
    </row>
    <row r="45" spans="1:7" x14ac:dyDescent="0.25">
      <c r="A45" s="69"/>
      <c r="B45" s="69"/>
      <c r="C45" s="66" t="s">
        <v>56</v>
      </c>
      <c r="D45" s="70"/>
      <c r="E45" s="66" t="s">
        <v>57</v>
      </c>
      <c r="F45" s="66" t="str">
        <f>IF(OR(F44="",D45=""),"", ROUND(PRODUCT(D45,F44)/100,2))</f>
        <v/>
      </c>
      <c r="G45" s="14" t="str">
        <f>IF(D45="", "Nurodykite taikomą PVM dydį", "")</f>
        <v>Nurodykite taikomą PVM dydį</v>
      </c>
    </row>
    <row r="46" spans="1:7" x14ac:dyDescent="0.25">
      <c r="A46" s="69"/>
      <c r="B46" s="69"/>
      <c r="C46" s="69"/>
      <c r="D46" s="69"/>
      <c r="E46" s="66" t="s">
        <v>58</v>
      </c>
      <c r="F46" s="66">
        <f>IF(ISBLANK(F45), "", ROUND(SUM(F44:F45),2))</f>
        <v>0</v>
      </c>
    </row>
    <row r="47" spans="1:7" x14ac:dyDescent="0.25">
      <c r="A47" s="69"/>
      <c r="B47" s="69"/>
      <c r="C47" s="69"/>
      <c r="D47" s="69"/>
      <c r="E47" s="69"/>
      <c r="F47" s="69"/>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60</v>
      </c>
      <c r="B5" s="40"/>
      <c r="C5" s="38" t="s">
        <v>61</v>
      </c>
      <c r="D5" s="39"/>
      <c r="E5" s="40"/>
      <c r="F5" s="38" t="s">
        <v>62</v>
      </c>
      <c r="G5" s="39"/>
      <c r="H5" s="40"/>
      <c r="I5" s="38" t="s">
        <v>63</v>
      </c>
      <c r="J5" s="40"/>
      <c r="K5" s="9" t="s">
        <v>64</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65</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61</v>
      </c>
      <c r="D19" s="39"/>
      <c r="E19" s="40"/>
      <c r="F19" s="38" t="s">
        <v>66</v>
      </c>
      <c r="G19" s="39"/>
      <c r="H19" s="40"/>
      <c r="I19" s="59" t="s">
        <v>63</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67</v>
      </c>
      <c r="B33" s="26"/>
      <c r="C33" s="26"/>
      <c r="D33" s="26"/>
      <c r="E33" s="26"/>
      <c r="F33" s="26"/>
      <c r="G33" s="26"/>
      <c r="H33" s="26"/>
      <c r="I33" s="26"/>
      <c r="J33" s="26"/>
    </row>
    <row r="34" spans="1:10" ht="15.95" customHeight="1" thickBot="1" x14ac:dyDescent="0.3"/>
    <row r="35" spans="1:10" ht="15.95" customHeight="1" x14ac:dyDescent="0.25">
      <c r="A35" s="8" t="s">
        <v>26</v>
      </c>
      <c r="B35" s="55" t="s">
        <v>68</v>
      </c>
      <c r="C35" s="39"/>
      <c r="D35" s="39"/>
      <c r="E35" s="39"/>
      <c r="F35" s="39"/>
      <c r="G35" s="40"/>
      <c r="H35" s="56" t="s">
        <v>69</v>
      </c>
      <c r="I35" s="39"/>
      <c r="J35" s="57"/>
    </row>
    <row r="36" spans="1:10" ht="48" customHeight="1" x14ac:dyDescent="0.25">
      <c r="A36" s="18" t="s">
        <v>70</v>
      </c>
      <c r="B36" s="47" t="s">
        <v>71</v>
      </c>
      <c r="C36" s="42"/>
      <c r="D36" s="42"/>
      <c r="E36" s="42"/>
      <c r="F36" s="42"/>
      <c r="G36" s="25"/>
      <c r="H36" s="50"/>
      <c r="I36" s="42"/>
      <c r="J36" s="44"/>
    </row>
    <row r="37" spans="1:10" ht="48" customHeight="1" x14ac:dyDescent="0.25">
      <c r="A37" s="18" t="s">
        <v>72</v>
      </c>
      <c r="B37" s="47" t="s">
        <v>73</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74</v>
      </c>
      <c r="B48" s="26"/>
      <c r="C48" s="26"/>
      <c r="D48" s="26"/>
      <c r="E48" s="26"/>
      <c r="F48" s="26"/>
      <c r="G48" s="26"/>
      <c r="H48" s="26"/>
      <c r="I48" s="26"/>
      <c r="J48" s="26"/>
    </row>
    <row r="51" spans="1:10" x14ac:dyDescent="0.25">
      <c r="A51" s="46" t="s">
        <v>75</v>
      </c>
      <c r="B51" s="26"/>
      <c r="C51" s="26"/>
      <c r="D51" s="26"/>
      <c r="E51" s="52"/>
      <c r="F51" s="26"/>
      <c r="G51" s="26"/>
      <c r="H51" s="26"/>
      <c r="I51" s="26"/>
      <c r="J51" s="26"/>
    </row>
    <row r="53" spans="1:10" x14ac:dyDescent="0.25">
      <c r="A53" s="46" t="s">
        <v>76</v>
      </c>
      <c r="B53" s="26"/>
      <c r="C53" s="26"/>
      <c r="D53" s="26"/>
      <c r="E53" s="52"/>
      <c r="F53" s="26"/>
      <c r="G53" s="26"/>
      <c r="H53" s="26"/>
      <c r="I53" s="26"/>
      <c r="J53" s="26"/>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2026-03-20T11:14:34Z</dcterms:modified>
</cp:coreProperties>
</file>